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5" windowWidth="15450" windowHeight="9210" tabRatio="710" activeTab="0"/>
  </bookViews>
  <sheets>
    <sheet name="Fuel Nov 2003" sheetId="1" r:id="rId1"/>
    <sheet name="Fuel and Pressure" sheetId="2" r:id="rId2"/>
    <sheet name="Fuel Based on Transport" sheetId="3" r:id="rId3"/>
    <sheet name="Fuel Based on Receipts" sheetId="4" r:id="rId4"/>
    <sheet name="Fuel and Pressure Nov 2003" sheetId="5" r:id="rId5"/>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'[10]FR Detail'!#REF!</definedName>
    <definedName name="Bay_Lieb">'[1]FR Detail'!#REF!</definedName>
    <definedName name="Bayh_Lieb" localSheetId="3">'[3]FR Volumes'!#REF!</definedName>
    <definedName name="Bayh_Lieb" localSheetId="2">'[3]FR Volumes'!#REF!</definedName>
    <definedName name="Bayh_Lieb" localSheetId="0">'[10]FR Volumes'!#REF!</definedName>
    <definedName name="Bayh_Lieb">'[1]FR Volumes'!#REF!</definedName>
    <definedName name="Bayh_Succ_Regi_Bell" localSheetId="3">'[3]FR Detail'!#REF!</definedName>
    <definedName name="Bayh_Succ_Regi_Bell" localSheetId="2">'[3]FR Detail'!#REF!</definedName>
    <definedName name="Bayh_Succ_Regi_Bell" localSheetId="0">'[10]FR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'[10]FR Volumes'!#REF!</definedName>
    <definedName name="C_Two_WGML_Payback">'[1]FR Volumes'!#REF!</definedName>
    <definedName name="Cent_Mz_BH">'[9]FR Volumes'!#REF!</definedName>
    <definedName name="Centra_STS_CDA" localSheetId="3">'[3]FR Volumes'!#REF!</definedName>
    <definedName name="Centra_STS_CDA" localSheetId="2">'[3]FR Volumes'!#REF!</definedName>
    <definedName name="Centra_STS_CDA" localSheetId="0">'[10]FR Volumes'!#REF!</definedName>
    <definedName name="Centra_STS_CDA">'[1]FR Volumes'!#REF!</definedName>
    <definedName name="Chip_UnioSWDA" localSheetId="3">'[3]FR Detail'!#REF!</definedName>
    <definedName name="Chip_UnioSWDA" localSheetId="2">'[3]FR Detail'!#REF!</definedName>
    <definedName name="Chip_UnioSWDA" localSheetId="0">'[10]FR Detail'!#REF!</definedName>
    <definedName name="Chip_UnioSWDA">'[1]FR Detail'!#REF!</definedName>
    <definedName name="Corn_ConsEDA" localSheetId="3">'[3]FR Detail'!#REF!</definedName>
    <definedName name="Corn_ConsEDA" localSheetId="2">'[3]FR Detail'!#REF!</definedName>
    <definedName name="Corn_ConsEDA" localSheetId="0">'[10]FR Detail'!#REF!</definedName>
    <definedName name="Corn_ConsEDA">'[1]FR Detail'!#REF!</definedName>
    <definedName name="Dawn_CentNDA" localSheetId="3">'[3]FR Detail'!#REF!</definedName>
    <definedName name="Dawn_CentNDA" localSheetId="2">'[3]FR Detail'!#REF!</definedName>
    <definedName name="Dawn_CentNDA" localSheetId="0">'[10]FR Detail'!#REF!</definedName>
    <definedName name="Dawn_CentNDA">'[1]FR Detail'!#REF!</definedName>
    <definedName name="Dawn_CentWDA" localSheetId="3">'[3]FR Detail'!#REF!</definedName>
    <definedName name="Dawn_CentWDA" localSheetId="2">'[3]FR Detail'!#REF!</definedName>
    <definedName name="Dawn_CentWDA" localSheetId="0">'[10]FR Detail'!#REF!</definedName>
    <definedName name="Dawn_CentWDA">'[1]FR Detail'!#REF!</definedName>
    <definedName name="Empr_Bayh" localSheetId="3">'[3]FR Detail'!#REF!</definedName>
    <definedName name="Empr_Bayh" localSheetId="2">'[3]FR Detail'!#REF!</definedName>
    <definedName name="Empr_Bayh" localSheetId="0">'[10]FR Detail'!#REF!</definedName>
    <definedName name="Empr_Bayh">'[1]FR Detail'!#REF!</definedName>
    <definedName name="Empr_Dawn" localSheetId="3">'[3]FR Detail'!#REF!</definedName>
    <definedName name="Empr_Dawn" localSheetId="2">'[3]FR Detail'!#REF!</definedName>
    <definedName name="Empr_Dawn" localSheetId="0">'[10]FR Detail'!#REF!</definedName>
    <definedName name="Empr_Dawn">'[1]FR Detail'!#REF!</definedName>
    <definedName name="Empr_Herb" localSheetId="3">'[3]FR Detail'!#REF!</definedName>
    <definedName name="Empr_Herb" localSheetId="2">'[3]FR Detail'!#REF!</definedName>
    <definedName name="Empr_Herb" localSheetId="0">'[10]FR Detail'!#REF!</definedName>
    <definedName name="Empr_Herb">'[1]FR Detail'!#REF!</definedName>
    <definedName name="Empr_Rich" localSheetId="3">'[3]FR Volumes'!#REF!</definedName>
    <definedName name="Empr_Rich" localSheetId="2">'[3]FR Volumes'!#REF!</definedName>
    <definedName name="Empr_Rich" localSheetId="0">'[10]FR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'[10]FR Detail'!#REF!,'[10]FR Detail'!#REF!,'[10]FR Detail'!#REF!,'[10]FR Detail'!#REF!,'[10]FR Detail'!#REF!,'[10]FR Detail'!#REF!,'[10]FR Detail'!#REF!,'[10]FR Detail'!#REF!,'[10]FR Detail'!#REF!,'[10]FR Detail'!#REF!,'[10]FR Detail'!#REF!,'[10]FR Detail'!#REF!,'[10]FR Detail'!#REF!,'[10]FR Detail'!#REF!,'[10]FR Detail'!#REF!,'[10]FR Detail'!#REF!,'[10]FR Detail'!#REF!,'[10]FR Detail'!#REF!,'[10]FR Detail'!#REF!,'[10]FR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'[10]FR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'[10]FR Detail'!$E$8,'[10]FR Detail'!$E$9,'[10]FR Detail'!$E$10,'[10]FR Detail'!$E$11,'[10]FR Detail'!$E$12,'[10]FR Detail'!#REF!,'[10]FR Detail'!#REF!,'[10]FR Detail'!#REF!,'[10]FR Detail'!#REF!,'[10]FR Detail'!$E$13,'[10]FR Detail'!$E$14,'[10]FR Detail'!$E$15,'[10]FR Detail'!$E$16,'[10]FR Detail'!$E$20,'[10]FR Detail'!$E$22,'[10]FR Detail'!$E$46</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'[10]FR Detail'!#REF!</definedName>
    <definedName name="Iroq_Cornwall">'[1]FR Detail'!#REF!</definedName>
    <definedName name="Iroq_UnioSWDA" localSheetId="3">'[3]FR Detail'!#REF!</definedName>
    <definedName name="Iroq_UnioSWDA" localSheetId="2">'[3]FR Detail'!#REF!</definedName>
    <definedName name="Iroq_UnioSWDA" localSheetId="0">'[10]FR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'[10]FR Detail'!#REF!</definedName>
    <definedName name="Napi_Chip">'[1]FR Detail'!#REF!</definedName>
    <definedName name="Napi_ConsCDA" localSheetId="3">'[3]FR Detail'!#REF!</definedName>
    <definedName name="Napi_ConsCDA" localSheetId="2">'[3]FR Detail'!#REF!</definedName>
    <definedName name="Napi_ConsCDA" localSheetId="0">'[10]FR Detail'!#REF!</definedName>
    <definedName name="Napi_ConsCDA">'[1]FR Detail'!#REF!</definedName>
    <definedName name="Napi_ConsSWDA" localSheetId="3">'[3]FR Detail'!#REF!</definedName>
    <definedName name="Napi_ConsSWDA" localSheetId="2">'[3]FR Detail'!#REF!</definedName>
    <definedName name="Napi_ConsSWDA" localSheetId="0">'[10]FR Detail'!#REF!</definedName>
    <definedName name="Napi_ConsSWDA">'[1]FR Detail'!#REF!</definedName>
    <definedName name="Napi_Dawn" localSheetId="3">'[3]FR Detail'!#REF!</definedName>
    <definedName name="Napi_Dawn" localSheetId="2">'[3]FR Detail'!#REF!</definedName>
    <definedName name="Napi_Dawn" localSheetId="0">'[10]FR Detail'!#REF!</definedName>
    <definedName name="Napi_Dawn">'[1]FR Detail'!#REF!</definedName>
    <definedName name="Napi_Iroq" localSheetId="3">'[3]FR Detail'!#REF!</definedName>
    <definedName name="Napi_Iroq" localSheetId="2">'[3]FR Detail'!#REF!</definedName>
    <definedName name="Napi_Iroq" localSheetId="0">'[10]FR Detail'!#REF!</definedName>
    <definedName name="Napi_Iroq">'[1]FR Detail'!#REF!</definedName>
    <definedName name="Napi_Niag" localSheetId="3">'[3]FR Detail'!#REF!</definedName>
    <definedName name="Napi_Niag" localSheetId="2">'[3]FR Detail'!#REF!</definedName>
    <definedName name="Napi_Niag" localSheetId="0">'[10]FR Detail'!#REF!</definedName>
    <definedName name="Napi_Niag">'[1]FR Detail'!#REF!</definedName>
    <definedName name="Napi_UnioCDA" localSheetId="3">'[3]FR Detail'!#REF!</definedName>
    <definedName name="Napi_UnioCDA" localSheetId="2">'[3]FR Detail'!#REF!</definedName>
    <definedName name="Napi_UnioCDA" localSheetId="0">'[10]FR Detail'!#REF!</definedName>
    <definedName name="Napi_UnioCDA">'[1]FR Detail'!#REF!</definedName>
    <definedName name="Napi_UnioSWDA" localSheetId="3">'[3]FR Detail'!#REF!</definedName>
    <definedName name="Napi_UnioSWDA" localSheetId="2">'[3]FR Detail'!#REF!</definedName>
    <definedName name="Napi_UnioSWDA" localSheetId="0">'[10]FR Detail'!#REF!</definedName>
    <definedName name="Napi_UnioSWDA">'[1]FR Detail'!#REF!</definedName>
    <definedName name="Northland_Power_Nz" localSheetId="3">'[3]FR Volumes'!#REF!</definedName>
    <definedName name="Northland_Power_Nz" localSheetId="2">'[3]FR Volumes'!#REF!</definedName>
    <definedName name="Northland_Power_Nz" localSheetId="0">'[10]FR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'[10]FR Detail'!#REF!,'[10]FR Detail'!#REF!,'[10]FR Detail'!#REF!</definedName>
    <definedName name="Notes_Spaces">'[1]FR Detail'!#REF!,'[1]FR Detail'!#REF!,'[1]FR Detail'!#REF!</definedName>
    <definedName name="Park_Phil" localSheetId="0">'[10]FR Detail'!#REF!</definedName>
    <definedName name="Park_Phil">'[5]FR Detail'!#REF!</definedName>
    <definedName name="_xlnm.Print_Area" localSheetId="1">'Fuel and Pressure'!$A$1:$AF$41</definedName>
    <definedName name="_xlnm.Print_Area" localSheetId="3">'Fuel Based on Receipts'!$A$1:$L$33</definedName>
    <definedName name="_xlnm.Print_Area" localSheetId="2">'Fuel Based on Transport'!$A$1:$L$33</definedName>
    <definedName name="_xlnm.Print_Area" localSheetId="0">'Fuel Nov 2003'!$A$1:$AG$46</definedName>
    <definedName name="PSR_Gas_Ventures" localSheetId="3">'[3]FR Volumes'!#REF!</definedName>
    <definedName name="PSR_Gas_Ventures" localSheetId="2">'[3]FR Volumes'!#REF!</definedName>
    <definedName name="PSR_Gas_Ventures" localSheetId="0">'[10]FR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'[10]FR Detail'!#REF!,'[10]FR Detail'!#REF!,'[10]FR Detail'!#REF!,'[10]FR Detail'!#REF!,'[10]FR Detail'!#REF!,'[10]FR Detail'!#REF!,'[10]FR Detail'!#REF!,'[10]FR Detail'!#REF!,'[10]FR Detail'!#REF!,'[10]FR Detail'!#REF!,'[10]FR Detail'!#REF!,'[10]FR Detail'!#REF!,'[10]FR Detail'!#REF!,'[10]FR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'[10]FR Detail'!#REF!</definedName>
    <definedName name="SSM_Park">'[1]FR Detail'!#REF!</definedName>
    <definedName name="StCl_ConsCDA" localSheetId="3">'[3]FR Detail'!#REF!</definedName>
    <definedName name="StCl_ConsCDA" localSheetId="2">'[3]FR Detail'!#REF!</definedName>
    <definedName name="StCl_ConsCDA" localSheetId="0">'[10]FR Detail'!#REF!</definedName>
    <definedName name="StCl_ConsCDA">'[1]FR Detail'!#REF!</definedName>
    <definedName name="StCl_Dawn_FS" localSheetId="3">'[3]FR Volumes'!#REF!</definedName>
    <definedName name="StCl_Dawn_FS" localSheetId="2">'[3]FR Volumes'!#REF!</definedName>
    <definedName name="StCl_Dawn_FS" localSheetId="0">'[10]FR Volumes'!#REF!</definedName>
    <definedName name="StCl_Dawn_FS">'[1]FR Volumes'!#REF!</definedName>
    <definedName name="StCl_Park" localSheetId="3">'[3]FR Detail'!#REF!</definedName>
    <definedName name="StCl_Park" localSheetId="2">'[3]FR Detail'!#REF!</definedName>
    <definedName name="StCl_Park" localSheetId="0">'[10]FR Detail'!#REF!</definedName>
    <definedName name="StCl_Park">'[1]FR Detail'!#REF!</definedName>
    <definedName name="StCl_UnioSWDA" localSheetId="3">'[3]FR Detail'!#REF!</definedName>
    <definedName name="StCl_UnioSWDA" localSheetId="2">'[3]FR Detail'!#REF!</definedName>
    <definedName name="StCl_UnioSWDA" localSheetId="0">'[10]FR Detail'!#REF!</definedName>
    <definedName name="StCl_UnioSWDA">'[1]FR Detail'!#REF!</definedName>
    <definedName name="Steel_Niag" localSheetId="3">'[3]FR Detail'!#REF!</definedName>
    <definedName name="Steel_Niag" localSheetId="2">'[3]FR Detail'!#REF!</definedName>
    <definedName name="Steel_Niag" localSheetId="0">'[10]FR Detail'!#REF!</definedName>
    <definedName name="Steel_Niag">'[1]FR Detail'!#REF!</definedName>
    <definedName name="StMat_Phil" localSheetId="3">'[3]FR Detail'!#REF!</definedName>
    <definedName name="StMat_Phil" localSheetId="2">'[3]FR Detail'!#REF!</definedName>
    <definedName name="StMat_Phil" localSheetId="0">'[10]FR Detail'!#REF!</definedName>
    <definedName name="StMat_Phil">'[1]FR Detail'!#REF!</definedName>
    <definedName name="STS_Cent_SSM" localSheetId="3">'[3]FR Detail'!#REF!</definedName>
    <definedName name="STS_Cent_SSM" localSheetId="2">'[3]FR Detail'!#REF!</definedName>
    <definedName name="STS_Cent_SSM" localSheetId="0">'[10]FR Detail'!#REF!</definedName>
    <definedName name="STS_Cent_SSM">'[1]FR Detail'!#REF!</definedName>
    <definedName name="STS_GMi_NDA" localSheetId="3">'[3]FR Volumes'!#REF!</definedName>
    <definedName name="STS_GMi_NDA" localSheetId="2">'[3]FR Volumes'!#REF!</definedName>
    <definedName name="STS_GMi_NDA" localSheetId="0">'[10]FR Volumes'!#REF!</definedName>
    <definedName name="STS_GMi_NDA">'[1]FR Volumes'!#REF!</definedName>
    <definedName name="Succ" localSheetId="3">'[3]FR Volumes'!#REF!</definedName>
    <definedName name="Succ" localSheetId="2">'[3]FR Volumes'!#REF!</definedName>
    <definedName name="Succ" localSheetId="0">'[10]FR Volumes'!#REF!</definedName>
    <definedName name="Succ">'[1]FR Volumes'!#REF!</definedName>
    <definedName name="Succ_Emerson" localSheetId="0">'[10]FR Detail'!#REF!</definedName>
    <definedName name="Succ_Emerson">'[5]FR Detail'!#REF!</definedName>
    <definedName name="Succ_NZ" localSheetId="3">'[3]FR Detail'!#REF!</definedName>
    <definedName name="Succ_NZ" localSheetId="2">'[3]FR Detail'!#REF!</definedName>
    <definedName name="Succ_NZ" localSheetId="0">'[10]FR Detail'!#REF!</definedName>
    <definedName name="Succ_NZ">'[1]FR Detail'!#REF!</definedName>
    <definedName name="TransGas_BayhLieb" localSheetId="3">'[3]FR Volumes'!#REF!</definedName>
    <definedName name="TransGas_BayhLieb" localSheetId="2">'[3]FR Volumes'!#REF!</definedName>
    <definedName name="TransGas_BayhLieb" localSheetId="0">'[10]FR Volumes'!#REF!</definedName>
    <definedName name="TransGas_BayhLieb">'[1]FR Volumes'!#REF!</definedName>
    <definedName name="TransGas_EmprRich" localSheetId="3">'[3]FR Volumes'!#REF!</definedName>
    <definedName name="TransGas_EmprRich" localSheetId="2">'[3]FR Volumes'!#REF!</definedName>
    <definedName name="TransGas_EmprRich" localSheetId="0">'[10]FR Volumes'!#REF!</definedName>
    <definedName name="TransGas_EmprRich">'[1]FR Volumes'!#REF!</definedName>
    <definedName name="TransGas_Succ" localSheetId="3">'[3]FR Volumes'!#REF!</definedName>
    <definedName name="TransGas_Succ" localSheetId="2">'[3]FR Volumes'!#REF!</definedName>
    <definedName name="TransGas_Succ" localSheetId="0">'[10]FR Volumes'!#REF!</definedName>
    <definedName name="TransGas_Succ">'[1]FR Volumes'!#REF!</definedName>
    <definedName name="TWS_Spaces" localSheetId="3">'[3]FR Detail'!#REF!,'[3]FR Detail'!#REF!</definedName>
    <definedName name="TWS_Spaces" localSheetId="2">'[3]FR Detail'!#REF!,'[3]FR Detail'!#REF!</definedName>
    <definedName name="TWS_Spaces" localSheetId="0">'[10]FR Detail'!#REF!,'[10]FR Detail'!#REF!</definedName>
    <definedName name="TWS_Spaces">'[1]FR Detail'!#REF!,'[1]FR Detail'!#REF!</definedName>
    <definedName name="Welw_EZ" localSheetId="3">'[3]FR Detail'!#REF!</definedName>
    <definedName name="Welw_EZ" localSheetId="2">'[3]FR Detail'!#REF!</definedName>
    <definedName name="Welw_EZ" localSheetId="0">'[10]FR Detail'!#REF!</definedName>
    <definedName name="Welw_EZ">'[1]FR Detail'!#REF!</definedName>
    <definedName name="Welw_MDA" localSheetId="3">'[3]FR Detail'!#REF!</definedName>
    <definedName name="Welw_MDA" localSheetId="2">'[3]FR Detail'!#REF!</definedName>
    <definedName name="Welw_MDA" localSheetId="0">'[10]FR Detail'!#REF!</definedName>
    <definedName name="Welw_MDA">'[1]FR Detail'!#REF!</definedName>
    <definedName name="Welw_MZ" localSheetId="0">'[10]FR Detail'!#REF!</definedName>
    <definedName name="Welw_MZ">'[5]FR Detail'!#REF!</definedName>
    <definedName name="Welw_NZ" localSheetId="0">'[10]FR Detail'!#REF!</definedName>
    <definedName name="Welw_NZ">'[5]FR Detail'!#REF!</definedName>
    <definedName name="Welw_WZ" localSheetId="0">'[10]FR Detail'!#REF!</definedName>
    <definedName name="Welw_WZ">'[5]FR Detail'!#REF!</definedName>
  </definedNames>
  <calcPr fullCalcOnLoad="1" iterate="1" iterateCount="100" iterateDelta="0.001"/>
  <pivotCaches>
    <pivotCache cacheId="15" r:id="rId6"/>
    <pivotCache cacheId="16" r:id="rId7"/>
  </pivotCaches>
</workbook>
</file>

<file path=xl/sharedStrings.xml><?xml version="1.0" encoding="utf-8"?>
<sst xmlns="http://schemas.openxmlformats.org/spreadsheetml/2006/main" count="2990" uniqueCount="106">
  <si>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</si>
  <si>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</si>
  <si>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</si>
  <si>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</si>
  <si>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</si>
  <si>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</si>
  <si>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</si>
  <si>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</si>
  <si>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</si>
  <si>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</si>
  <si>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</si>
  <si>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</si>
  <si>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</si>
  <si>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</si>
  <si>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</si>
  <si>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</si>
  <si>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</si>
  <si>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</si>
  <si>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</si>
  <si>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</si>
  <si>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</si>
  <si>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</si>
  <si>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</si>
  <si>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</si>
  <si>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</si>
  <si>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</si>
  <si>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</si>
  <si>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</si>
  <si>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</si>
  <si>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</si>
  <si>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</si>
  <si>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</si>
  <si>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</si>
  <si>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</si>
  <si>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</si>
  <si>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</si>
  <si>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</si>
  <si>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</si>
  <si>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</si>
  <si>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</si>
  <si>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</si>
  <si>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</si>
  <si>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</si>
  <si>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</si>
  <si>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</si>
  <si>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</si>
  <si>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</si>
  <si>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</si>
  <si>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</si>
  <si>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</si>
  <si>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</si>
  <si>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</si>
  <si>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</si>
  <si>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</si>
  <si>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</si>
  <si>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</si>
  <si>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</si>
  <si>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</si>
  <si>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</si>
  <si>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</si>
  <si>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</si>
  <si>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</si>
  <si>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</si>
  <si>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</si>
  <si>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</si>
  <si>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</si>
  <si>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</si>
  <si>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</si>
  <si>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</si>
  <si>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</si>
  <si>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</si>
  <si>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</si>
  <si>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</si>
  <si>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</si>
  <si>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</si>
  <si>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</si>
  <si>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</si>
  <si>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</si>
  <si>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</si>
  <si>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</si>
  <si>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</si>
  <si>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</si>
  <si>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</si>
  <si>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</si>
  <si>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</si>
  <si>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</si>
  <si>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</si>
  <si>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</si>
  <si>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</si>
  <si>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</si>
  <si>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</si>
  <si>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Union EDA</t>
  </si>
  <si>
    <t>Union NCDA</t>
  </si>
  <si>
    <t>Union NDA</t>
  </si>
  <si>
    <t>Union SSMDA</t>
  </si>
  <si>
    <t>Union WDA</t>
  </si>
  <si>
    <t>This page is maintained by Francois Gignac 920-6845.  For fuel rates questions, please call Winston Mavin at 920 7149</t>
  </si>
  <si>
    <t>Pressure Fuel Chippawa</t>
  </si>
  <si>
    <t>Pressure Fuel Emerson</t>
  </si>
  <si>
    <t>Pressure Fuel Iroquois</t>
  </si>
  <si>
    <t>Pressure Fuel Niagara Falls</t>
  </si>
  <si>
    <t>This page is maintained by Francois Gignac 920-6845.  For fuel rates questions please call Winston Mavin at 920-7149</t>
  </si>
  <si>
    <t>Fuel Ratio(%)</t>
  </si>
  <si>
    <t>BHI</t>
  </si>
  <si>
    <r>
      <t xml:space="preserve">Canadian Mainline Fuel Rates, November 2003 </t>
    </r>
    <r>
      <rPr>
        <sz val="24"/>
        <color indexed="10"/>
        <rFont val="Arial"/>
        <family val="2"/>
      </rPr>
      <t>inc Pressure</t>
    </r>
  </si>
  <si>
    <t>TransCanada PipeLines Canadian Mainline Fuel Matrix, November 2003</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</si>
</sst>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5">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sz val="12"/>
      <color indexed="8"/>
      <name val="Arial"/>
      <family val="2"/>
    </font>
    <font>
      <b/>
      <i/>
      <sz val="10"/>
      <color indexed="16"/>
      <name val="Arial"/>
      <family val="2"/>
    </font>
    <font>
      <sz val="9"/>
      <color indexed="10"/>
      <name val="Arial"/>
      <family val="2"/>
    </font>
    <font>
      <sz val="10"/>
      <color indexed="16"/>
      <name val="Arial"/>
      <family val="2"/>
    </font>
    <font>
      <i/>
      <sz val="10"/>
      <name val="Arial"/>
      <family val="2"/>
    </font>
    <font>
      <sz val="9"/>
      <name val="Arial"/>
      <family val="2"/>
    </font>
    <font>
      <b/>
      <sz val="9"/>
      <color indexed="16"/>
      <name val="Arial"/>
      <family val="2"/>
    </font>
    <font>
      <b/>
      <sz val="11"/>
      <color indexed="16"/>
      <name val="Arial"/>
      <family val="2"/>
    </font>
  </fonts>
  <fills count="14">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2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indexed="21"/>
      </left>
      <right>
        <color indexed="63"/>
      </right>
      <top>
        <color indexed="63"/>
      </top>
      <bottom>
        <color indexed="63"/>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medium"/>
    </border>
    <border>
      <left style="thin">
        <color indexed="8"/>
      </left>
      <right>
        <color indexed="63"/>
      </right>
      <top style="thick">
        <color indexed="38"/>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style="thin">
        <color indexed="8"/>
      </top>
      <bottom>
        <color indexed="63"/>
      </bottom>
    </border>
    <border>
      <left>
        <color indexed="63"/>
      </left>
      <right style="thick">
        <color indexed="38"/>
      </right>
      <top style="thick">
        <color indexed="38"/>
      </top>
      <bottom style="thin"/>
    </border>
    <border>
      <left style="thin">
        <color indexed="8"/>
      </left>
      <right style="thin">
        <color indexed="8"/>
      </right>
      <top style="thin">
        <color indexed="8"/>
      </top>
      <bottom>
        <color indexed="63"/>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24">
    <xf numFmtId="0" fontId="0" fillId="0" borderId="0" xfId="0" applyAlignment="1">
      <alignment/>
    </xf>
    <xf numFmtId="0" fontId="4" fillId="0" borderId="0" xfId="0" applyFont="1" applyAlignment="1">
      <alignment/>
    </xf>
    <xf numFmtId="0" fontId="10" fillId="0" borderId="0" xfId="0" applyFont="1" applyAlignment="1">
      <alignment/>
    </xf>
    <xf numFmtId="0" fontId="11" fillId="2" borderId="0" xfId="0" applyFont="1" applyFill="1" applyAlignment="1">
      <alignment/>
    </xf>
    <xf numFmtId="0" fontId="11" fillId="3" borderId="0" xfId="0" applyFont="1" applyFill="1" applyAlignment="1">
      <alignment/>
    </xf>
    <xf numFmtId="196" fontId="0" fillId="0" borderId="0" xfId="0" applyNumberFormat="1" applyAlignment="1">
      <alignment/>
    </xf>
    <xf numFmtId="0" fontId="4" fillId="0" borderId="0" xfId="94">
      <alignment/>
      <protection/>
    </xf>
    <xf numFmtId="0" fontId="4" fillId="0" borderId="0" xfId="94" applyAlignment="1">
      <alignment horizontal="center" vertical="center" wrapText="1"/>
      <protection/>
    </xf>
    <xf numFmtId="0" fontId="4" fillId="0" borderId="0" xfId="94" applyAlignment="1">
      <alignment wrapText="1"/>
      <protection/>
    </xf>
    <xf numFmtId="0" fontId="4" fillId="0" borderId="0" xfId="94" applyAlignment="1">
      <alignment horizontal="center" wrapText="1"/>
      <protection/>
    </xf>
    <xf numFmtId="0" fontId="4" fillId="4" borderId="0" xfId="94" applyFill="1">
      <alignment/>
      <protection/>
    </xf>
    <xf numFmtId="0" fontId="15" fillId="2" borderId="0" xfId="94" applyFont="1" applyFill="1" applyProtection="1">
      <alignment/>
      <protection locked="0"/>
    </xf>
    <xf numFmtId="0" fontId="4" fillId="4" borderId="0" xfId="94" applyNumberFormat="1" applyFill="1">
      <alignment/>
      <protection/>
    </xf>
    <xf numFmtId="0" fontId="15" fillId="2" borderId="0" xfId="94" applyFont="1" applyFill="1" applyProtection="1">
      <alignment/>
      <protection/>
    </xf>
    <xf numFmtId="0" fontId="4" fillId="0" borderId="0" xfId="94" applyFill="1" applyAlignment="1">
      <alignment horizontal="center" vertical="center" wrapText="1"/>
      <protection/>
    </xf>
    <xf numFmtId="0" fontId="15" fillId="2" borderId="1" xfId="94" applyFont="1" applyFill="1" applyBorder="1" applyProtection="1">
      <alignment/>
      <protection locked="0"/>
    </xf>
    <xf numFmtId="0" fontId="16" fillId="4" borderId="2" xfId="94" applyFont="1" applyFill="1" applyBorder="1">
      <alignment/>
      <protection/>
    </xf>
    <xf numFmtId="0" fontId="4" fillId="4" borderId="2" xfId="94" applyFill="1" applyBorder="1">
      <alignment/>
      <protection/>
    </xf>
    <xf numFmtId="0" fontId="4" fillId="5" borderId="0" xfId="94" applyFill="1">
      <alignment/>
      <protection/>
    </xf>
    <xf numFmtId="0" fontId="4" fillId="5" borderId="1" xfId="94" applyFill="1" applyBorder="1">
      <alignment/>
      <protection/>
    </xf>
    <xf numFmtId="0" fontId="16" fillId="5" borderId="2" xfId="94" applyFont="1" applyFill="1" applyBorder="1">
      <alignment/>
      <protection/>
    </xf>
    <xf numFmtId="0" fontId="4" fillId="5" borderId="2" xfId="94" applyFill="1" applyBorder="1">
      <alignment/>
      <protection/>
    </xf>
    <xf numFmtId="0" fontId="4" fillId="6" borderId="0" xfId="94" applyFill="1">
      <alignment/>
      <protection/>
    </xf>
    <xf numFmtId="0" fontId="4" fillId="0" borderId="0" xfId="94" applyFill="1">
      <alignment/>
      <protection/>
    </xf>
    <xf numFmtId="0" fontId="4" fillId="6" borderId="1" xfId="94" applyFill="1" applyBorder="1">
      <alignment/>
      <protection/>
    </xf>
    <xf numFmtId="0" fontId="16" fillId="6" borderId="2" xfId="94" applyFont="1" applyFill="1" applyBorder="1">
      <alignment/>
      <protection/>
    </xf>
    <xf numFmtId="0" fontId="4" fillId="6" borderId="2" xfId="94" applyFill="1" applyBorder="1">
      <alignment/>
      <protection/>
    </xf>
    <xf numFmtId="0" fontId="4" fillId="7" borderId="0" xfId="94" applyFill="1">
      <alignment/>
      <protection/>
    </xf>
    <xf numFmtId="1" fontId="15" fillId="2" borderId="0" xfId="94" applyNumberFormat="1" applyFont="1" applyFill="1" applyProtection="1">
      <alignment/>
      <protection locked="0"/>
    </xf>
    <xf numFmtId="0" fontId="4" fillId="7" borderId="1" xfId="94" applyFill="1" applyBorder="1">
      <alignment/>
      <protection/>
    </xf>
    <xf numFmtId="1" fontId="15" fillId="2" borderId="1" xfId="94" applyNumberFormat="1" applyFont="1" applyFill="1" applyBorder="1" applyProtection="1">
      <alignment/>
      <protection locked="0"/>
    </xf>
    <xf numFmtId="0" fontId="16" fillId="7" borderId="3" xfId="94" applyFont="1" applyFill="1" applyBorder="1">
      <alignment/>
      <protection/>
    </xf>
    <xf numFmtId="0" fontId="4" fillId="7" borderId="2" xfId="94" applyFill="1" applyBorder="1">
      <alignment/>
      <protection/>
    </xf>
    <xf numFmtId="0" fontId="4" fillId="7" borderId="3" xfId="94" applyFill="1" applyBorder="1">
      <alignment/>
      <protection/>
    </xf>
    <xf numFmtId="0" fontId="16" fillId="8" borderId="0" xfId="94" applyFont="1" applyFill="1">
      <alignment/>
      <protection/>
    </xf>
    <xf numFmtId="0" fontId="4" fillId="8" borderId="0" xfId="94" applyFill="1">
      <alignment/>
      <protection/>
    </xf>
    <xf numFmtId="0" fontId="4" fillId="9" borderId="0" xfId="94" applyFill="1">
      <alignment/>
      <protection/>
    </xf>
    <xf numFmtId="0" fontId="4" fillId="9" borderId="0" xfId="94" applyFont="1" applyFill="1">
      <alignment/>
      <protection/>
    </xf>
    <xf numFmtId="0" fontId="4" fillId="4" borderId="1" xfId="94" applyFill="1" applyBorder="1">
      <alignment/>
      <protection/>
    </xf>
    <xf numFmtId="0" fontId="4" fillId="5" borderId="0" xfId="94" applyNumberFormat="1" applyFill="1">
      <alignment/>
      <protection/>
    </xf>
    <xf numFmtId="0" fontId="4" fillId="6" borderId="0" xfId="94" applyNumberFormat="1" applyFill="1">
      <alignment/>
      <protection/>
    </xf>
    <xf numFmtId="0" fontId="4" fillId="7" borderId="0" xfId="94" applyNumberFormat="1" applyFill="1">
      <alignment/>
      <protection/>
    </xf>
    <xf numFmtId="0" fontId="4" fillId="7" borderId="1" xfId="94" applyNumberFormat="1" applyFill="1" applyBorder="1">
      <alignment/>
      <protection/>
    </xf>
    <xf numFmtId="0" fontId="4" fillId="0" borderId="0" xfId="94" applyFont="1">
      <alignment/>
      <protection/>
    </xf>
    <xf numFmtId="0" fontId="4" fillId="6" borderId="1" xfId="94" applyNumberFormat="1" applyFill="1" applyBorder="1">
      <alignment/>
      <protection/>
    </xf>
    <xf numFmtId="0" fontId="4" fillId="5" borderId="0" xfId="94" applyNumberFormat="1" applyFill="1" applyBorder="1">
      <alignment/>
      <protection/>
    </xf>
    <xf numFmtId="0" fontId="15" fillId="2" borderId="0" xfId="0" applyFont="1" applyFill="1" applyAlignment="1">
      <alignment/>
    </xf>
    <xf numFmtId="0" fontId="15" fillId="2" borderId="0" xfId="0" applyFont="1" applyFill="1" applyAlignment="1">
      <alignment horizontal="right"/>
    </xf>
    <xf numFmtId="0" fontId="11" fillId="3" borderId="0" xfId="0" applyFont="1" applyFill="1" applyAlignment="1">
      <alignment horizontal="left"/>
    </xf>
    <xf numFmtId="0" fontId="15" fillId="3" borderId="0" xfId="0" applyFont="1" applyFill="1" applyAlignment="1">
      <alignment horizontal="center"/>
    </xf>
    <xf numFmtId="2" fontId="0" fillId="0" borderId="0" xfId="0" applyNumberFormat="1" applyAlignment="1">
      <alignment/>
    </xf>
    <xf numFmtId="0" fontId="9" fillId="10" borderId="4" xfId="0" applyFont="1" applyFill="1" applyBorder="1" applyAlignment="1">
      <alignment horizontal="left"/>
    </xf>
    <xf numFmtId="0" fontId="9" fillId="11" borderId="4" xfId="0" applyFont="1" applyFill="1" applyBorder="1" applyAlignment="1">
      <alignment horizontal="left"/>
    </xf>
    <xf numFmtId="0" fontId="11" fillId="2" borderId="0" xfId="0" applyFont="1" applyFill="1" applyAlignment="1">
      <alignment horizontal="right"/>
    </xf>
    <xf numFmtId="0" fontId="4" fillId="0" borderId="0" xfId="0" applyFont="1" applyAlignment="1">
      <alignment/>
    </xf>
    <xf numFmtId="0" fontId="4" fillId="0" borderId="0" xfId="0" applyFont="1" applyAlignment="1">
      <alignment horizontal="center"/>
    </xf>
    <xf numFmtId="0" fontId="9" fillId="9" borderId="0" xfId="0" applyFont="1" applyFill="1" applyBorder="1" applyAlignment="1">
      <alignment horizontal="left"/>
    </xf>
    <xf numFmtId="39" fontId="17" fillId="9" borderId="0" xfId="0" applyNumberFormat="1" applyFont="1" applyFill="1" applyBorder="1" applyAlignment="1">
      <alignment horizontal="center"/>
    </xf>
    <xf numFmtId="39" fontId="9" fillId="0" borderId="0" xfId="0" applyNumberFormat="1" applyFont="1" applyFill="1" applyBorder="1" applyAlignment="1">
      <alignment horizontal="right"/>
    </xf>
    <xf numFmtId="0" fontId="4" fillId="0" borderId="0" xfId="0" applyFont="1" applyFill="1" applyAlignment="1">
      <alignment/>
    </xf>
    <xf numFmtId="2" fontId="11" fillId="3" borderId="0" xfId="0" applyNumberFormat="1" applyFont="1" applyFill="1" applyAlignment="1">
      <alignment horizontal="right"/>
    </xf>
    <xf numFmtId="0" fontId="4" fillId="0" borderId="0" xfId="89" applyFont="1">
      <alignment/>
      <protection/>
    </xf>
    <xf numFmtId="2" fontId="4" fillId="0" borderId="0" xfId="93" applyNumberFormat="1" applyFont="1">
      <alignment/>
      <protection/>
    </xf>
    <xf numFmtId="0" fontId="4" fillId="0" borderId="0" xfId="0" applyFont="1" applyBorder="1" applyAlignment="1">
      <alignment/>
    </xf>
    <xf numFmtId="0" fontId="9" fillId="0" borderId="0" xfId="98" applyFont="1" applyFill="1" applyBorder="1" applyAlignment="1">
      <alignment horizontal="left" wrapText="1"/>
      <protection/>
    </xf>
    <xf numFmtId="2" fontId="5" fillId="0" borderId="0" xfId="89" applyNumberFormat="1" applyFont="1">
      <alignment/>
      <protection/>
    </xf>
    <xf numFmtId="0" fontId="4" fillId="0" borderId="0" xfId="0" applyFont="1" applyFill="1" applyBorder="1" applyAlignment="1">
      <alignment/>
    </xf>
    <xf numFmtId="0" fontId="4" fillId="0" borderId="0" xfId="98" applyFont="1" applyFill="1" applyBorder="1" applyAlignment="1">
      <alignment horizontal="left" wrapText="1"/>
      <protection/>
    </xf>
    <xf numFmtId="0" fontId="0" fillId="0" borderId="0" xfId="0" applyFont="1" applyAlignment="1">
      <alignment/>
    </xf>
    <xf numFmtId="0" fontId="9" fillId="0" borderId="5" xfId="98" applyFont="1" applyFill="1" applyBorder="1" applyAlignment="1">
      <alignment horizontal="left" wrapText="1"/>
      <protection/>
    </xf>
    <xf numFmtId="0" fontId="4" fillId="0" borderId="5" xfId="0" applyFont="1" applyBorder="1" applyAlignment="1">
      <alignment/>
    </xf>
    <xf numFmtId="0" fontId="4" fillId="0" borderId="5" xfId="98" applyFont="1" applyFill="1" applyBorder="1" applyAlignment="1">
      <alignment horizontal="left" wrapText="1"/>
      <protection/>
    </xf>
    <xf numFmtId="0" fontId="4" fillId="0" borderId="5" xfId="0" applyFont="1" applyFill="1" applyBorder="1" applyAlignment="1">
      <alignment/>
    </xf>
    <xf numFmtId="0" fontId="9" fillId="0" borderId="5" xfId="98" applyFont="1" applyFill="1" applyBorder="1" applyAlignment="1">
      <alignment horizontal="left" wrapText="1"/>
      <protection/>
    </xf>
    <xf numFmtId="0" fontId="9" fillId="12" borderId="0" xfId="0" applyFont="1" applyFill="1" applyBorder="1" applyAlignment="1">
      <alignment horizontal="left"/>
    </xf>
    <xf numFmtId="0" fontId="9" fillId="12" borderId="6" xfId="0" applyFont="1" applyFill="1" applyBorder="1" applyAlignment="1">
      <alignment horizontal="left"/>
    </xf>
    <xf numFmtId="0" fontId="0" fillId="3" borderId="6" xfId="0" applyFill="1" applyBorder="1" applyAlignment="1">
      <alignment/>
    </xf>
    <xf numFmtId="0" fontId="19" fillId="3" borderId="0" xfId="89" applyFont="1" applyFill="1">
      <alignment/>
      <protection/>
    </xf>
    <xf numFmtId="0" fontId="4" fillId="13" borderId="7" xfId="0" applyFont="1" applyFill="1" applyBorder="1" applyAlignment="1">
      <alignment/>
    </xf>
    <xf numFmtId="0" fontId="4" fillId="13" borderId="8" xfId="0" applyFont="1" applyFill="1" applyBorder="1" applyAlignment="1">
      <alignment/>
    </xf>
    <xf numFmtId="0" fontId="4" fillId="13" borderId="9" xfId="0" applyFont="1" applyFill="1" applyBorder="1" applyAlignment="1">
      <alignment/>
    </xf>
    <xf numFmtId="0" fontId="4" fillId="0" borderId="10" xfId="0" applyFont="1" applyBorder="1" applyAlignment="1">
      <alignment/>
    </xf>
    <xf numFmtId="0" fontId="4" fillId="13" borderId="10" xfId="0" applyFont="1" applyFill="1" applyBorder="1" applyAlignment="1">
      <alignment/>
    </xf>
    <xf numFmtId="0" fontId="4" fillId="13" borderId="11" xfId="0" applyFont="1" applyFill="1" applyBorder="1" applyAlignment="1">
      <alignment/>
    </xf>
    <xf numFmtId="0" fontId="21" fillId="0" borderId="0" xfId="0" applyFont="1" applyAlignment="1">
      <alignment textRotation="45" wrapText="1"/>
    </xf>
    <xf numFmtId="0" fontId="18" fillId="13" borderId="12" xfId="0" applyFont="1" applyFill="1" applyBorder="1" applyAlignment="1">
      <alignment textRotation="45" wrapText="1"/>
    </xf>
    <xf numFmtId="2" fontId="4" fillId="13" borderId="12" xfId="0" applyNumberFormat="1" applyFont="1" applyFill="1" applyBorder="1" applyAlignment="1">
      <alignment horizontal="right" wrapText="1"/>
    </xf>
    <xf numFmtId="2" fontId="4" fillId="0" borderId="13" xfId="0" applyNumberFormat="1" applyFont="1" applyFill="1" applyBorder="1" applyAlignment="1">
      <alignment horizontal="right" wrapText="1"/>
    </xf>
    <xf numFmtId="2" fontId="4" fillId="13" borderId="13" xfId="0" applyNumberFormat="1" applyFont="1" applyFill="1" applyBorder="1" applyAlignment="1">
      <alignment horizontal="right" wrapText="1"/>
    </xf>
    <xf numFmtId="2" fontId="4" fillId="13" borderId="14" xfId="0" applyNumberFormat="1" applyFont="1" applyFill="1" applyBorder="1" applyAlignment="1">
      <alignment horizontal="right" wrapText="1"/>
    </xf>
    <xf numFmtId="0" fontId="4" fillId="3" borderId="0" xfId="0" applyFont="1" applyFill="1" applyAlignment="1">
      <alignment/>
    </xf>
    <xf numFmtId="0" fontId="9" fillId="3" borderId="4" xfId="0" applyFont="1" applyFill="1" applyBorder="1" applyAlignment="1">
      <alignment horizontal="left"/>
    </xf>
    <xf numFmtId="0" fontId="9" fillId="12" borderId="4" xfId="0" applyFont="1" applyFill="1" applyBorder="1" applyAlignment="1">
      <alignment horizontal="left"/>
    </xf>
    <xf numFmtId="0" fontId="4" fillId="0" borderId="6" xfId="0" applyFont="1" applyFill="1" applyBorder="1" applyAlignment="1">
      <alignment/>
    </xf>
    <xf numFmtId="0" fontId="9" fillId="0" borderId="0" xfId="0" applyFont="1" applyFill="1" applyBorder="1" applyAlignment="1">
      <alignment horizontal="left"/>
    </xf>
    <xf numFmtId="0" fontId="9" fillId="0" borderId="6" xfId="0" applyFont="1" applyFill="1" applyBorder="1" applyAlignment="1">
      <alignment horizontal="left"/>
    </xf>
    <xf numFmtId="0" fontId="4" fillId="0" borderId="0" xfId="0" applyFont="1" applyAlignment="1">
      <alignment horizontal="center"/>
    </xf>
    <xf numFmtId="0" fontId="12" fillId="3" borderId="0" xfId="0" applyFont="1" applyFill="1" applyAlignment="1">
      <alignment horizontal="center" vertical="center"/>
    </xf>
    <xf numFmtId="0" fontId="14" fillId="0" borderId="0" xfId="0" applyFont="1" applyAlignment="1">
      <alignment horizontal="center"/>
    </xf>
    <xf numFmtId="0" fontId="8" fillId="0" borderId="0" xfId="0" applyFont="1" applyBorder="1" applyAlignment="1">
      <alignment horizontal="center"/>
    </xf>
    <xf numFmtId="0" fontId="14" fillId="9" borderId="0" xfId="94" applyFont="1" applyFill="1" applyAlignment="1">
      <alignment horizontal="center"/>
      <protection/>
    </xf>
    <xf numFmtId="0" fontId="4" fillId="7" borderId="0" xfId="94" applyFill="1" applyAlignment="1">
      <alignment horizontal="center" vertical="center" textRotation="180"/>
      <protection/>
    </xf>
    <xf numFmtId="0" fontId="16" fillId="0" borderId="0" xfId="94" applyFont="1" applyFill="1" applyAlignment="1">
      <alignment horizontal="center"/>
      <protection/>
    </xf>
    <xf numFmtId="0" fontId="4" fillId="4" borderId="0" xfId="94" applyFill="1" applyAlignment="1">
      <alignment horizontal="center" vertical="center" textRotation="180"/>
      <protection/>
    </xf>
    <xf numFmtId="0" fontId="4" fillId="5" borderId="0" xfId="94" applyFill="1" applyAlignment="1">
      <alignment horizontal="center" vertical="center" textRotation="180"/>
      <protection/>
    </xf>
    <xf numFmtId="0" fontId="4" fillId="6" borderId="0" xfId="94" applyFill="1" applyAlignment="1">
      <alignment horizontal="center" vertical="center" textRotation="180"/>
      <protection/>
    </xf>
    <xf numFmtId="0" fontId="0" fillId="0" borderId="0" xfId="0" applyAlignment="1">
      <alignment horizontal="center" vertical="center" wrapText="1"/>
    </xf>
    <xf numFmtId="0" fontId="4" fillId="10" borderId="0" xfId="0" applyFont="1" applyFill="1" applyBorder="1" applyAlignment="1">
      <alignment horizontal="left"/>
    </xf>
    <xf numFmtId="0" fontId="4" fillId="10" borderId="15" xfId="0" applyFont="1" applyFill="1" applyBorder="1" applyAlignment="1">
      <alignment horizontal="left"/>
    </xf>
    <xf numFmtId="0" fontId="22" fillId="10" borderId="16" xfId="0" applyFont="1" applyFill="1" applyBorder="1" applyAlignment="1">
      <alignment horizontal="right"/>
    </xf>
    <xf numFmtId="0" fontId="22" fillId="10" borderId="7" xfId="0" applyFont="1" applyFill="1" applyBorder="1" applyAlignment="1">
      <alignment horizontal="right"/>
    </xf>
    <xf numFmtId="0" fontId="4" fillId="0" borderId="0" xfId="0" applyFont="1" applyFill="1" applyBorder="1" applyAlignment="1">
      <alignment horizontal="left"/>
    </xf>
    <xf numFmtId="0" fontId="23" fillId="10" borderId="17" xfId="0" applyFont="1" applyFill="1" applyBorder="1" applyAlignment="1">
      <alignment horizontal="right" textRotation="45" wrapText="1"/>
    </xf>
    <xf numFmtId="2" fontId="4" fillId="13" borderId="18" xfId="0" applyNumberFormat="1" applyFont="1" applyFill="1" applyBorder="1" applyAlignment="1">
      <alignment horizontal="right" wrapText="1"/>
    </xf>
    <xf numFmtId="2" fontId="4" fillId="0" borderId="18" xfId="0" applyNumberFormat="1" applyFont="1" applyFill="1" applyBorder="1" applyAlignment="1">
      <alignment horizontal="right" wrapText="1"/>
    </xf>
    <xf numFmtId="2" fontId="4" fillId="13" borderId="19" xfId="0" applyNumberFormat="1" applyFont="1" applyFill="1" applyBorder="1" applyAlignment="1">
      <alignment horizontal="right" wrapText="1"/>
    </xf>
    <xf numFmtId="0" fontId="24" fillId="10" borderId="20" xfId="0" applyFont="1" applyFill="1" applyBorder="1" applyAlignment="1">
      <alignment horizontal="left"/>
    </xf>
    <xf numFmtId="0" fontId="4" fillId="13" borderId="21" xfId="0" applyFont="1" applyFill="1" applyBorder="1" applyAlignment="1">
      <alignment/>
    </xf>
    <xf numFmtId="0" fontId="18" fillId="13" borderId="22" xfId="0" applyFont="1" applyFill="1" applyBorder="1" applyAlignment="1">
      <alignment textRotation="45" wrapText="1"/>
    </xf>
    <xf numFmtId="2" fontId="4" fillId="13" borderId="23" xfId="0" applyNumberFormat="1" applyFont="1" applyFill="1" applyBorder="1" applyAlignment="1">
      <alignment horizontal="right" wrapText="1"/>
    </xf>
    <xf numFmtId="0" fontId="4" fillId="13" borderId="16" xfId="0" applyFont="1" applyFill="1" applyBorder="1" applyAlignment="1">
      <alignment/>
    </xf>
    <xf numFmtId="0" fontId="20" fillId="13" borderId="9" xfId="0" applyFont="1" applyFill="1" applyBorder="1" applyAlignment="1">
      <alignment wrapText="1"/>
    </xf>
    <xf numFmtId="0" fontId="4" fillId="13" borderId="24" xfId="0" applyFont="1" applyFill="1" applyBorder="1" applyAlignment="1">
      <alignment/>
    </xf>
    <xf numFmtId="0" fontId="4" fillId="13" borderId="25" xfId="0" applyFont="1" applyFill="1" applyBorder="1" applyAlignment="1">
      <alignment/>
    </xf>
  </cellXfs>
  <cellStyles count="86">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R Volumes" xfId="91"/>
    <cellStyle name="Normal_Fuel Ratios October 99" xfId="92"/>
    <cellStyle name="Normal_Fuel UploadAlan" xfId="93"/>
    <cellStyle name="Normal_FuelRatioExtWebPressDecember" xfId="94"/>
    <cellStyle name="Normal_LUF Balances 98" xfId="95"/>
    <cellStyle name="Normal_NOMLOC" xfId="96"/>
    <cellStyle name="Normal_Sensitivities" xfId="97"/>
    <cellStyle name="Normal_Sheet2" xfId="98"/>
    <cellStyle name="Percent" xfId="99"/>
  </cellStyles>
  <dxfs count="16">
    <dxf>
      <alignment horizontal="right"/>
      <border/>
    </dxf>
    <dxf>
      <alignment textRotation="45" wrapText="1"/>
      <border/>
    </dxf>
    <dxf>
      <alignment textRotation="0"/>
      <border/>
    </dxf>
    <dxf>
      <fill>
        <patternFill>
          <bgColor rgb="FFC0C0C0"/>
        </patternFill>
      </fill>
      <border/>
    </dxf>
    <dxf>
      <font>
        <color auto="1"/>
      </font>
      <border/>
    </dxf>
    <dxf>
      <font>
        <color rgb="FF800000"/>
      </font>
      <border/>
    </dxf>
    <dxf>
      <font>
        <name val="Arial"/>
      </font>
      <border/>
    </dxf>
    <dxf>
      <font>
        <b/>
      </font>
      <border/>
    </dxf>
    <dxf>
      <fill>
        <patternFill patternType="none"/>
      </fill>
      <border/>
    </dxf>
    <dxf>
      <fill>
        <patternFill patternType="solid">
          <bgColor rgb="FFC0C0C0"/>
        </patternFill>
      </fill>
      <border/>
    </dxf>
    <dxf>
      <alignment horizontal="right" readingOrder="1"/>
      <border/>
    </dxf>
    <dxf>
      <alignment textRotation="45" readingOrder="1"/>
      <border/>
    </dxf>
    <dxf>
      <alignment textRotation="0" readingOrder="1"/>
      <border/>
    </dxf>
    <dxf>
      <numFmt numFmtId="2" formatCode="0.00"/>
      <border/>
    </dxf>
    <dxf>
      <font>
        <i/>
      </font>
      <border/>
    </dxf>
    <dxf>
      <alignment wrapText="1" readingOrder="1"/>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3.emf"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38100</xdr:colOff>
      <xdr:row>0</xdr:row>
      <xdr:rowOff>28575</xdr:rowOff>
    </xdr:from>
    <xdr:to>
      <xdr:col>30</xdr:col>
      <xdr:colOff>371475</xdr:colOff>
      <xdr:row>0</xdr:row>
      <xdr:rowOff>571500</xdr:rowOff>
    </xdr:to>
    <xdr:pic>
      <xdr:nvPicPr>
        <xdr:cNvPr id="1" name="Picture 1"/>
        <xdr:cNvPicPr preferRelativeResize="1">
          <a:picLocks noChangeAspect="1"/>
        </xdr:cNvPicPr>
      </xdr:nvPicPr>
      <xdr:blipFill>
        <a:blip r:embed="rId1"/>
        <a:stretch>
          <a:fillRect/>
        </a:stretch>
      </xdr:blipFill>
      <xdr:spPr>
        <a:xfrm>
          <a:off x="14306550" y="28575"/>
          <a:ext cx="13049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438150</xdr:colOff>
      <xdr:row>0</xdr:row>
      <xdr:rowOff>161925</xdr:rowOff>
    </xdr:from>
    <xdr:to>
      <xdr:col>30</xdr:col>
      <xdr:colOff>219075</xdr:colOff>
      <xdr:row>0</xdr:row>
      <xdr:rowOff>714375</xdr:rowOff>
    </xdr:to>
    <xdr:pic>
      <xdr:nvPicPr>
        <xdr:cNvPr id="1" name="Picture 1"/>
        <xdr:cNvPicPr preferRelativeResize="1">
          <a:picLocks noChangeAspect="1"/>
        </xdr:cNvPicPr>
      </xdr:nvPicPr>
      <xdr:blipFill>
        <a:blip r:embed="rId1"/>
        <a:stretch>
          <a:fillRect/>
        </a:stretch>
      </xdr:blipFill>
      <xdr:spPr>
        <a:xfrm>
          <a:off x="14506575" y="161925"/>
          <a:ext cx="12954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3"/>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3"/>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3"/>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3"/>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4"/>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4"/>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4"/>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3"/>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3"/>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3"/>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3"/>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3"/>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3"/>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3"/>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3"/>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3"/>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3"/>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3"/>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3"/>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3"/>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3"/>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3"/>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3"/>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3"/>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3"/>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3"/>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3"/>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3"/>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3"/>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3"/>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4"/>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4"/>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4"/>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3"/>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3"/>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3"/>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3"/>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3"/>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3"/>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3"/>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3"/>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3"/>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3"/>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3"/>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3"/>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3"/>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3"/>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3"/>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3"/>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3"/>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3"/>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March20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uel\Fuel%20September%202003\FR%20August%202003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20June%20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NT\System32\fuelratioOct2002ext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uel%20To%20Post\FR%20October%20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uel%20To%20Post\Fuel\Fuel%20September%202003\FR%20August%202003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R%20November%20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Sheet1"/>
      <sheetName val="Nominations New"/>
      <sheetName val="Under (Over) GJ"/>
      <sheetName val="LUF Balances GJ"/>
      <sheetName val="TCPL Var"/>
      <sheetName val="Sensitivities"/>
      <sheetName val="nominations"/>
      <sheetName val="matrix fuel"/>
    </sheetNames>
    <sheetDataSet>
      <sheetData sheetId="3">
        <row r="8">
          <cell r="E8" t="e">
            <v>#REF!</v>
          </cell>
        </row>
        <row r="9">
          <cell r="E9" t="e">
            <v>#REF!</v>
          </cell>
        </row>
        <row r="10">
          <cell r="E10" t="e">
            <v>#REF!</v>
          </cell>
        </row>
        <row r="11">
          <cell r="E11" t="e">
            <v>#REF!</v>
          </cell>
        </row>
        <row r="12">
          <cell r="E12" t="e">
            <v>#REF!</v>
          </cell>
        </row>
        <row r="13">
          <cell r="E13" t="e">
            <v>#REF!</v>
          </cell>
        </row>
        <row r="14">
          <cell r="E14" t="e">
            <v>#REF!</v>
          </cell>
        </row>
        <row r="15">
          <cell r="E15" t="e">
            <v>#REF!</v>
          </cell>
        </row>
        <row r="16">
          <cell r="E16" t="e">
            <v>#REF!</v>
          </cell>
        </row>
        <row r="20">
          <cell r="E20" t="e">
            <v>#REF!</v>
          </cell>
        </row>
        <row r="22">
          <cell r="E22" t="e">
            <v>#REF!</v>
          </cell>
        </row>
        <row r="46">
          <cell r="E46" t="e">
            <v>#REF!</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uel Oct 2002"/>
      <sheetName val="Fuel and Pressure"/>
      <sheetName val="Fuel Based on Transport"/>
      <sheetName val="Fuel Based on Receipts"/>
      <sheetName val="Fuel and Pressure Oct 200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trix New"/>
      <sheetName val="Locations"/>
      <sheetName val="FR Volumes"/>
      <sheetName val="Fuel Required"/>
      <sheetName val="FR Detail"/>
      <sheetName val="Nominations New"/>
      <sheetName val="Under (Over) GJ"/>
      <sheetName val="LUF Balances GJ"/>
      <sheetName val="TCPL Var"/>
      <sheetName val="Sensitivities"/>
      <sheetName val="nominations"/>
      <sheetName val="matrix fue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Sheet1"/>
      <sheetName val="Nominations New"/>
      <sheetName val="Under (Over) GJ"/>
      <sheetName val="LUF Balances GJ"/>
      <sheetName val="TCPL Var"/>
      <sheetName val="Sensitivities"/>
      <sheetName val="nominations"/>
      <sheetName val="matrix fuel"/>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Matrix New"/>
      <sheetName val="Locations"/>
      <sheetName val="FR Volumes"/>
      <sheetName val="Fuel Required"/>
      <sheetName val="FR Detail"/>
      <sheetName val="Nominations New"/>
      <sheetName val="Under (Over) GJ"/>
      <sheetName val="LUF Balances GJ"/>
      <sheetName val="TCPL Var"/>
      <sheetName val="Sensitivities"/>
      <sheetName val="nominations"/>
      <sheetName val="matrix fuel"/>
    </sheetNames>
    <sheetDataSet>
      <sheetData sheetId="4">
        <row r="6">
          <cell r="B6" t="str">
            <v>                      (a)</v>
          </cell>
          <cell r="D6" t="str">
            <v>            (b)</v>
          </cell>
          <cell r="E6" t="str">
            <v>            (c)</v>
          </cell>
          <cell r="F6" t="str">
            <v>                  (d)</v>
          </cell>
          <cell r="G6" t="str">
            <v>        (e)</v>
          </cell>
        </row>
        <row r="8">
          <cell r="B8" t="str">
            <v>Saskatchewan</v>
          </cell>
          <cell r="D8">
            <v>562.5</v>
          </cell>
          <cell r="E8">
            <v>3543800</v>
          </cell>
          <cell r="F8">
            <v>1993387500</v>
          </cell>
          <cell r="G8">
            <v>0.52</v>
          </cell>
        </row>
        <row r="9">
          <cell r="B9" t="str">
            <v>Manitoba</v>
          </cell>
          <cell r="D9">
            <v>887.99</v>
          </cell>
          <cell r="E9">
            <v>8209600</v>
          </cell>
          <cell r="F9">
            <v>7290042704</v>
          </cell>
          <cell r="G9">
            <v>1.01</v>
          </cell>
        </row>
        <row r="10">
          <cell r="B10" t="str">
            <v>Western</v>
          </cell>
          <cell r="D10">
            <v>1513.67</v>
          </cell>
          <cell r="E10">
            <v>3131900</v>
          </cell>
          <cell r="F10">
            <v>4740663073</v>
          </cell>
          <cell r="G10">
            <v>1.9599999999999997</v>
          </cell>
        </row>
        <row r="11">
          <cell r="B11" t="str">
            <v>Northern</v>
          </cell>
          <cell r="D11">
            <v>2351.3</v>
          </cell>
          <cell r="E11">
            <v>8678400</v>
          </cell>
          <cell r="F11">
            <v>20405521920</v>
          </cell>
          <cell r="G11">
            <v>3.24</v>
          </cell>
        </row>
        <row r="12">
          <cell r="B12" t="str">
            <v>Eastern</v>
          </cell>
          <cell r="D12">
            <v>3021.5</v>
          </cell>
          <cell r="E12">
            <v>47341700</v>
          </cell>
          <cell r="F12">
            <v>143042946550</v>
          </cell>
          <cell r="G12">
            <v>4.26</v>
          </cell>
        </row>
        <row r="13">
          <cell r="B13" t="str">
            <v>Southwest</v>
          </cell>
          <cell r="D13">
            <v>2606.79</v>
          </cell>
          <cell r="E13">
            <v>0</v>
          </cell>
          <cell r="F13">
            <v>0</v>
          </cell>
          <cell r="G13">
            <v>3.62</v>
          </cell>
        </row>
        <row r="14">
          <cell r="B14" t="str">
            <v>Herbert to Emerson</v>
          </cell>
          <cell r="D14">
            <v>830.62</v>
          </cell>
          <cell r="E14">
            <v>0</v>
          </cell>
          <cell r="F14">
            <v>0</v>
          </cell>
          <cell r="G14">
            <v>0.9199999999999999</v>
          </cell>
        </row>
        <row r="15">
          <cell r="B15" t="str">
            <v>Empress to Spruce</v>
          </cell>
          <cell r="D15">
            <v>1002.24</v>
          </cell>
          <cell r="E15">
            <v>0</v>
          </cell>
          <cell r="F15">
            <v>0</v>
          </cell>
          <cell r="G15">
            <v>1.18</v>
          </cell>
        </row>
        <row r="16">
          <cell r="B16" t="str">
            <v>Empress to Emerson</v>
          </cell>
          <cell r="D16">
            <v>1023.34</v>
          </cell>
          <cell r="E16">
            <v>28851000</v>
          </cell>
          <cell r="F16">
            <v>29524382340</v>
          </cell>
          <cell r="G16">
            <v>1.22</v>
          </cell>
        </row>
        <row r="17">
          <cell r="B17" t="str">
            <v>Empress to Niagara Falls</v>
          </cell>
          <cell r="D17">
            <v>3019.46</v>
          </cell>
          <cell r="E17">
            <v>20872920</v>
          </cell>
          <cell r="F17">
            <v>63024947023</v>
          </cell>
          <cell r="G17">
            <v>4.25</v>
          </cell>
        </row>
        <row r="18">
          <cell r="B18" t="str">
            <v>Dawn to Niagara Falls</v>
          </cell>
          <cell r="D18">
            <v>300.65</v>
          </cell>
          <cell r="E18">
            <v>6000000</v>
          </cell>
          <cell r="F18">
            <v>1803900000</v>
          </cell>
          <cell r="G18">
            <v>0.12</v>
          </cell>
        </row>
        <row r="19">
          <cell r="B19" t="str">
            <v>Empress to St. Clair</v>
          </cell>
          <cell r="D19">
            <v>2589.64</v>
          </cell>
          <cell r="E19">
            <v>2241300</v>
          </cell>
          <cell r="F19">
            <v>5804160132</v>
          </cell>
          <cell r="G19">
            <v>3.6</v>
          </cell>
        </row>
        <row r="20">
          <cell r="B20" t="str">
            <v>Empress to Iroquois</v>
          </cell>
          <cell r="D20">
            <v>3020.61</v>
          </cell>
          <cell r="E20">
            <v>25240980</v>
          </cell>
          <cell r="F20">
            <v>76243156598</v>
          </cell>
          <cell r="G20">
            <v>4.25</v>
          </cell>
        </row>
        <row r="21">
          <cell r="B21" t="str">
            <v>Empress to Cornwall</v>
          </cell>
          <cell r="D21">
            <v>3091.46</v>
          </cell>
          <cell r="E21">
            <v>1354920</v>
          </cell>
          <cell r="F21">
            <v>4188680983</v>
          </cell>
          <cell r="G21">
            <v>4.36</v>
          </cell>
        </row>
        <row r="22">
          <cell r="B22" t="str">
            <v>Empress to Dawn Export</v>
          </cell>
          <cell r="D22">
            <v>2613.37</v>
          </cell>
          <cell r="E22">
            <v>0</v>
          </cell>
          <cell r="F22">
            <v>0</v>
          </cell>
          <cell r="G22">
            <v>3.6300000000000003</v>
          </cell>
        </row>
        <row r="23">
          <cell r="B23" t="str">
            <v>Empress to Sabrevois</v>
          </cell>
          <cell r="D23">
            <v>3512.63</v>
          </cell>
          <cell r="E23">
            <v>0</v>
          </cell>
          <cell r="F23">
            <v>0</v>
          </cell>
          <cell r="G23">
            <v>5</v>
          </cell>
        </row>
        <row r="24">
          <cell r="B24" t="str">
            <v>Empress to Philipsburg</v>
          </cell>
          <cell r="D24">
            <v>3265.74</v>
          </cell>
          <cell r="E24">
            <v>835290</v>
          </cell>
          <cell r="F24">
            <v>2727839965</v>
          </cell>
          <cell r="G24">
            <v>4.63</v>
          </cell>
        </row>
        <row r="25">
          <cell r="B25" t="str">
            <v>Steelman to Philipsburg</v>
          </cell>
          <cell r="D25">
            <v>2881.79</v>
          </cell>
          <cell r="E25">
            <v>69180</v>
          </cell>
          <cell r="F25">
            <v>199362232</v>
          </cell>
          <cell r="G25">
            <v>4.04</v>
          </cell>
        </row>
        <row r="26">
          <cell r="B26" t="str">
            <v>Empress to Napierville</v>
          </cell>
          <cell r="D26">
            <v>3248.28</v>
          </cell>
          <cell r="E26">
            <v>1955190</v>
          </cell>
          <cell r="F26">
            <v>6351004573</v>
          </cell>
          <cell r="G26">
            <v>4.6000000000000005</v>
          </cell>
        </row>
        <row r="27">
          <cell r="B27" t="str">
            <v>St. Clair to Chippawa</v>
          </cell>
          <cell r="D27">
            <v>326.86</v>
          </cell>
          <cell r="E27">
            <v>7669152</v>
          </cell>
          <cell r="F27">
            <v>2506739023</v>
          </cell>
          <cell r="G27">
            <v>0.15999999999999998</v>
          </cell>
        </row>
        <row r="28">
          <cell r="B28" t="str">
            <v>Empress to Chippawa </v>
          </cell>
          <cell r="D28">
            <v>3021.85</v>
          </cell>
          <cell r="E28">
            <v>3775230</v>
          </cell>
          <cell r="F28">
            <v>11408178776</v>
          </cell>
          <cell r="G28">
            <v>4.26</v>
          </cell>
        </row>
        <row r="29">
          <cell r="B29" t="str">
            <v>St. Clair to East Hereford</v>
          </cell>
          <cell r="D29">
            <v>1075.93</v>
          </cell>
          <cell r="E29">
            <v>3126654</v>
          </cell>
          <cell r="F29">
            <v>3364060838</v>
          </cell>
          <cell r="G29">
            <v>1.2999999999999998</v>
          </cell>
        </row>
        <row r="30">
          <cell r="B30" t="str">
            <v>Empress to East Hereford</v>
          </cell>
          <cell r="D30">
            <v>3450.7</v>
          </cell>
          <cell r="E30">
            <v>2856690</v>
          </cell>
          <cell r="F30">
            <v>9857580183</v>
          </cell>
          <cell r="G30">
            <v>4.91</v>
          </cell>
        </row>
        <row r="31">
          <cell r="B31" t="str">
            <v>Kirkwall to Chippawa</v>
          </cell>
          <cell r="D31">
            <v>114.37</v>
          </cell>
          <cell r="E31">
            <v>1182494</v>
          </cell>
          <cell r="F31">
            <v>135241839</v>
          </cell>
          <cell r="G31">
            <v>0</v>
          </cell>
        </row>
        <row r="32">
          <cell r="B32" t="str">
            <v>Welwyn to Manitoba</v>
          </cell>
          <cell r="D32">
            <v>276.4</v>
          </cell>
          <cell r="E32">
            <v>504870</v>
          </cell>
          <cell r="F32">
            <v>139546068</v>
          </cell>
          <cell r="G32">
            <v>0.07999999999999996</v>
          </cell>
        </row>
        <row r="33">
          <cell r="B33" t="str">
            <v>Herbert to Sask. Zone</v>
          </cell>
          <cell r="D33">
            <v>369.78</v>
          </cell>
          <cell r="E33">
            <v>645000</v>
          </cell>
          <cell r="F33">
            <v>238508100</v>
          </cell>
          <cell r="G33">
            <v>0.22000000000000003</v>
          </cell>
        </row>
        <row r="34">
          <cell r="B34" t="str">
            <v>Dawn to Cons CDA</v>
          </cell>
          <cell r="D34">
            <v>295.24</v>
          </cell>
          <cell r="E34">
            <v>6537510</v>
          </cell>
          <cell r="F34">
            <v>1930134452</v>
          </cell>
          <cell r="G34">
            <v>0.10999999999999999</v>
          </cell>
        </row>
        <row r="35">
          <cell r="B35" t="str">
            <v>Dawn to Cons EDA</v>
          </cell>
          <cell r="D35">
            <v>694.57</v>
          </cell>
          <cell r="E35">
            <v>3424500</v>
          </cell>
          <cell r="F35">
            <v>2378554965</v>
          </cell>
          <cell r="G35">
            <v>0.72</v>
          </cell>
        </row>
        <row r="36">
          <cell r="B36" t="str">
            <v>Dawn to Union EDA</v>
          </cell>
          <cell r="D36">
            <v>542.76</v>
          </cell>
          <cell r="E36">
            <v>30600</v>
          </cell>
          <cell r="F36">
            <v>16608456</v>
          </cell>
          <cell r="G36">
            <v>0.48999999999999994</v>
          </cell>
        </row>
        <row r="37">
          <cell r="B37" t="str">
            <v>St. Clair to Union SWDA </v>
          </cell>
          <cell r="D37">
            <v>10.67</v>
          </cell>
          <cell r="E37">
            <v>6883740</v>
          </cell>
          <cell r="F37">
            <v>73449506</v>
          </cell>
          <cell r="G37">
            <v>0</v>
          </cell>
        </row>
        <row r="38">
          <cell r="B38" t="str">
            <v>Dawn to Union CDA </v>
          </cell>
          <cell r="D38">
            <v>227.22</v>
          </cell>
          <cell r="E38">
            <v>4434840</v>
          </cell>
          <cell r="F38">
            <v>1007684345</v>
          </cell>
          <cell r="G38">
            <v>0.009999999999999953</v>
          </cell>
        </row>
        <row r="39">
          <cell r="B39" t="str">
            <v>Dawn to Iroquois</v>
          </cell>
          <cell r="D39">
            <v>653.54</v>
          </cell>
          <cell r="E39">
            <v>1950000</v>
          </cell>
          <cell r="F39">
            <v>1274403000</v>
          </cell>
          <cell r="G39">
            <v>0.6499999999999999</v>
          </cell>
        </row>
        <row r="40">
          <cell r="B40" t="str">
            <v>St. Clair to Chippawa STFT</v>
          </cell>
          <cell r="D40">
            <v>326.86</v>
          </cell>
          <cell r="E40">
            <v>0</v>
          </cell>
          <cell r="F40">
            <v>0</v>
          </cell>
          <cell r="G40">
            <v>0.15999999999999998</v>
          </cell>
        </row>
        <row r="41">
          <cell r="B41" t="str">
            <v>Bayhurst to Eastern Zone</v>
          </cell>
          <cell r="D41">
            <v>2991.15</v>
          </cell>
          <cell r="E41">
            <v>75000</v>
          </cell>
          <cell r="F41">
            <v>224336250</v>
          </cell>
          <cell r="G41">
            <v>4.21</v>
          </cell>
        </row>
        <row r="42">
          <cell r="B42" t="str">
            <v>Herbert to Eastern Zone</v>
          </cell>
          <cell r="D42">
            <v>2828.78</v>
          </cell>
          <cell r="E42">
            <v>375000</v>
          </cell>
          <cell r="F42">
            <v>1060792500</v>
          </cell>
          <cell r="G42">
            <v>3.96</v>
          </cell>
        </row>
        <row r="43">
          <cell r="B43" t="str">
            <v>Dawn to Gmi EDA </v>
          </cell>
          <cell r="D43">
            <v>862.63</v>
          </cell>
          <cell r="E43">
            <v>2100000</v>
          </cell>
          <cell r="F43">
            <v>1811523000</v>
          </cell>
          <cell r="G43">
            <v>0.97</v>
          </cell>
        </row>
        <row r="44">
          <cell r="B44" t="str">
            <v>STS Centra Manitoba MDA - injection</v>
          </cell>
          <cell r="D44">
            <v>153.66</v>
          </cell>
          <cell r="E44">
            <v>0</v>
          </cell>
          <cell r="F44">
            <v>0</v>
          </cell>
          <cell r="G44">
            <v>0</v>
          </cell>
        </row>
        <row r="45">
          <cell r="B45" t="str">
            <v>STS Union WDA - injection</v>
          </cell>
          <cell r="D45">
            <v>1493.72</v>
          </cell>
          <cell r="E45">
            <v>0</v>
          </cell>
          <cell r="F45">
            <v>0</v>
          </cell>
          <cell r="G45">
            <v>1.93</v>
          </cell>
        </row>
        <row r="46">
          <cell r="B46" t="str">
            <v>STS Union NDA - injection</v>
          </cell>
          <cell r="D46">
            <v>545.69</v>
          </cell>
          <cell r="E46">
            <v>0</v>
          </cell>
          <cell r="F46">
            <v>0</v>
          </cell>
          <cell r="G46">
            <v>0.48999999999999994</v>
          </cell>
        </row>
        <row r="47">
          <cell r="B47" t="str">
            <v>STS Consumers' CDA - withdrawal</v>
          </cell>
          <cell r="D47">
            <v>0.71</v>
          </cell>
          <cell r="E47">
            <v>4352268</v>
          </cell>
          <cell r="F47">
            <v>3090110</v>
          </cell>
          <cell r="G47">
            <v>0</v>
          </cell>
        </row>
        <row r="48">
          <cell r="B48" t="str">
            <v>STS Union EDA - withdrawal</v>
          </cell>
          <cell r="D48">
            <v>310.46</v>
          </cell>
          <cell r="E48">
            <v>2055600</v>
          </cell>
          <cell r="F48">
            <v>638181576</v>
          </cell>
          <cell r="G48">
            <v>0.12999999999999995</v>
          </cell>
        </row>
        <row r="49">
          <cell r="B49" t="str">
            <v>STS Consumers’ EDA - withdrawal</v>
          </cell>
          <cell r="D49">
            <v>169.43</v>
          </cell>
          <cell r="E49">
            <v>537043</v>
          </cell>
          <cell r="F49">
            <v>90991195</v>
          </cell>
          <cell r="G49">
            <v>0</v>
          </cell>
        </row>
        <row r="50">
          <cell r="B50" t="str">
            <v>STS Kingston PUC - withdrawal</v>
          </cell>
          <cell r="D50">
            <v>303.81</v>
          </cell>
          <cell r="E50">
            <v>84999</v>
          </cell>
          <cell r="F50">
            <v>25823546</v>
          </cell>
          <cell r="G50">
            <v>0.12</v>
          </cell>
        </row>
        <row r="51">
          <cell r="B51" t="str">
            <v>STS Cornwall - withdrawal</v>
          </cell>
          <cell r="D51">
            <v>465.98</v>
          </cell>
          <cell r="E51">
            <v>142362</v>
          </cell>
          <cell r="F51">
            <v>66337845</v>
          </cell>
          <cell r="G51">
            <v>0.36999999999999994</v>
          </cell>
        </row>
        <row r="52">
          <cell r="B52" t="str">
            <v>STS Gaz Metropolitain - withdrawal</v>
          </cell>
          <cell r="D52">
            <v>635.75</v>
          </cell>
          <cell r="E52">
            <v>3110400</v>
          </cell>
          <cell r="F52">
            <v>1977436800</v>
          </cell>
          <cell r="G52">
            <v>0.6299999999999999</v>
          </cell>
        </row>
        <row r="53">
          <cell r="B53" t="str">
            <v>STS Philipsburg - withdrawal</v>
          </cell>
          <cell r="D53">
            <v>640.26</v>
          </cell>
          <cell r="E53">
            <v>254919</v>
          </cell>
          <cell r="F53">
            <v>163214439</v>
          </cell>
          <cell r="G53">
            <v>0.6299999999999999</v>
          </cell>
        </row>
        <row r="54">
          <cell r="B54" t="str">
            <v>Total System</v>
          </cell>
          <cell r="E54">
            <v>214435051</v>
          </cell>
          <cell r="F54">
            <v>407732412405</v>
          </cell>
        </row>
        <row r="55">
          <cell r="D55">
            <v>6200976.2</v>
          </cell>
          <cell r="E55" t="str">
            <v>GJ</v>
          </cell>
        </row>
        <row r="56">
          <cell r="D56">
            <v>-728143.2</v>
          </cell>
          <cell r="E56" t="str">
            <v>GJ</v>
          </cell>
        </row>
        <row r="58">
          <cell r="B58" t="str">
            <v>Point to Point Tolls</v>
          </cell>
        </row>
        <row r="59">
          <cell r="B59" t="str">
            <v>Bayhurst II to Manitoba Zone</v>
          </cell>
          <cell r="D59">
            <v>857.64</v>
          </cell>
          <cell r="G59">
            <v>0.96</v>
          </cell>
        </row>
        <row r="60">
          <cell r="B60" t="str">
            <v>Bayhurst II to Napierville</v>
          </cell>
          <cell r="D60">
            <v>3217.93</v>
          </cell>
          <cell r="G60">
            <v>4.55</v>
          </cell>
        </row>
        <row r="61">
          <cell r="B61" t="str">
            <v>Bayhurst to Chippawa</v>
          </cell>
          <cell r="D61">
            <v>2991.5</v>
          </cell>
          <cell r="G61">
            <v>4.21</v>
          </cell>
        </row>
        <row r="62">
          <cell r="B62" t="str">
            <v>Bayhurst to Eastern Zone</v>
          </cell>
          <cell r="D62">
            <v>2991.15</v>
          </cell>
          <cell r="G62">
            <v>4.21</v>
          </cell>
        </row>
        <row r="63">
          <cell r="B63" t="str">
            <v>Bayhurst to Dawn Export</v>
          </cell>
          <cell r="D63">
            <v>2583.02</v>
          </cell>
          <cell r="G63">
            <v>3.5900000000000003</v>
          </cell>
        </row>
        <row r="64">
          <cell r="B64" t="str">
            <v>Bayhurst to Emerson</v>
          </cell>
          <cell r="D64">
            <v>992.99</v>
          </cell>
          <cell r="G64">
            <v>1.17</v>
          </cell>
        </row>
        <row r="65">
          <cell r="B65" t="str">
            <v>Bayhurst to East Hereford</v>
          </cell>
          <cell r="D65">
            <v>3420.35</v>
          </cell>
          <cell r="G65">
            <v>4.86</v>
          </cell>
        </row>
        <row r="66">
          <cell r="B66" t="str">
            <v>Bayhurst to Niagara Falls</v>
          </cell>
          <cell r="D66">
            <v>2989.11</v>
          </cell>
          <cell r="G66">
            <v>4.21</v>
          </cell>
        </row>
        <row r="67">
          <cell r="B67" t="str">
            <v>Bayhurst to TransGas SSDA</v>
          </cell>
          <cell r="D67">
            <v>532.15</v>
          </cell>
          <cell r="G67">
            <v>0.47000000000000003</v>
          </cell>
        </row>
        <row r="68">
          <cell r="B68" t="str">
            <v>Bayhurst to Cornwall</v>
          </cell>
          <cell r="D68">
            <v>3061.11</v>
          </cell>
          <cell r="G68">
            <v>4.32</v>
          </cell>
        </row>
        <row r="69">
          <cell r="B69" t="str">
            <v>Bayhurst to Iroquois</v>
          </cell>
          <cell r="D69">
            <v>2990.26</v>
          </cell>
          <cell r="G69">
            <v>4.21</v>
          </cell>
        </row>
        <row r="70">
          <cell r="B70" t="str">
            <v>Bayhurst to Philipsburg</v>
          </cell>
          <cell r="D70">
            <v>3235.39</v>
          </cell>
          <cell r="G70">
            <v>4.58</v>
          </cell>
        </row>
        <row r="71">
          <cell r="B71" t="str">
            <v>Bayhurst to Spruce</v>
          </cell>
          <cell r="D71">
            <v>971.89</v>
          </cell>
          <cell r="G71">
            <v>1.14</v>
          </cell>
        </row>
        <row r="72">
          <cell r="B72" t="str">
            <v>Bayhurst to St. Clair</v>
          </cell>
          <cell r="D72">
            <v>2559.29</v>
          </cell>
          <cell r="G72">
            <v>3.5500000000000003</v>
          </cell>
        </row>
        <row r="73">
          <cell r="B73" t="str">
            <v>Bayhurst to Western Zone</v>
          </cell>
          <cell r="D73">
            <v>1483.32</v>
          </cell>
          <cell r="G73">
            <v>1.9199999999999997</v>
          </cell>
        </row>
        <row r="74">
          <cell r="B74" t="str">
            <v>Bayhurst to Northern Zone</v>
          </cell>
          <cell r="D74">
            <v>2320.95</v>
          </cell>
          <cell r="G74">
            <v>3.19</v>
          </cell>
        </row>
        <row r="75">
          <cell r="B75" t="str">
            <v>Bayhurst to Southwest Zone</v>
          </cell>
          <cell r="D75">
            <v>2576.44</v>
          </cell>
          <cell r="G75">
            <v>3.58</v>
          </cell>
        </row>
        <row r="76">
          <cell r="B76" t="str">
            <v>Chippawa to Union NCDA</v>
          </cell>
          <cell r="D76">
            <v>319.89</v>
          </cell>
          <cell r="G76">
            <v>0.14999999999999997</v>
          </cell>
        </row>
        <row r="77">
          <cell r="B77" t="str">
            <v>Chippawa to Union  EDA</v>
          </cell>
          <cell r="D77">
            <v>450.98</v>
          </cell>
          <cell r="G77">
            <v>0.3499999999999999</v>
          </cell>
        </row>
        <row r="78">
          <cell r="B78" t="str">
            <v>Chippawa to Union  NDA</v>
          </cell>
          <cell r="D78">
            <v>680.81</v>
          </cell>
          <cell r="G78">
            <v>0.7</v>
          </cell>
        </row>
        <row r="79">
          <cell r="B79" t="str">
            <v>Chippawa to Union  SSMDA</v>
          </cell>
          <cell r="D79">
            <v>911.5360000000001</v>
          </cell>
          <cell r="G79">
            <v>1.0499999999999998</v>
          </cell>
        </row>
        <row r="80">
          <cell r="B80" t="str">
            <v>Chippawa to Union  WDA</v>
          </cell>
          <cell r="D80">
            <v>1613.38</v>
          </cell>
          <cell r="G80">
            <v>2.1100000000000003</v>
          </cell>
        </row>
        <row r="81">
          <cell r="B81" t="str">
            <v>Chippawa to Centrat MDA</v>
          </cell>
          <cell r="D81">
            <v>2034.98</v>
          </cell>
          <cell r="G81">
            <v>2.75</v>
          </cell>
        </row>
        <row r="82">
          <cell r="B82" t="str">
            <v>Chippawa to Consumers CDA</v>
          </cell>
          <cell r="D82">
            <v>167.34</v>
          </cell>
          <cell r="G82">
            <v>0</v>
          </cell>
        </row>
        <row r="83">
          <cell r="B83" t="str">
            <v>Chippawa to Consumers EDA</v>
          </cell>
          <cell r="D83">
            <v>603.4</v>
          </cell>
          <cell r="G83">
            <v>0.5800000000000001</v>
          </cell>
        </row>
        <row r="84">
          <cell r="B84" t="str">
            <v>Chippawa to Cornwall</v>
          </cell>
          <cell r="D84">
            <v>601.08</v>
          </cell>
          <cell r="G84">
            <v>0.5700000000000001</v>
          </cell>
        </row>
        <row r="85">
          <cell r="B85" t="str">
            <v>Chippawa to Gmi EDA</v>
          </cell>
          <cell r="D85">
            <v>699.66</v>
          </cell>
          <cell r="G85">
            <v>0.72</v>
          </cell>
        </row>
        <row r="86">
          <cell r="B86" t="str">
            <v>Chippawa to Gmi NDA</v>
          </cell>
          <cell r="D86">
            <v>627.06</v>
          </cell>
          <cell r="G86">
            <v>0.6099999999999999</v>
          </cell>
        </row>
        <row r="87">
          <cell r="B87" t="str">
            <v>Chippawa to Kingston</v>
          </cell>
          <cell r="D87">
            <v>438.912</v>
          </cell>
          <cell r="G87">
            <v>0.33</v>
          </cell>
        </row>
        <row r="88">
          <cell r="B88" t="str">
            <v>Chippawa to Iroquois</v>
          </cell>
          <cell r="D88">
            <v>561.76</v>
          </cell>
          <cell r="G88">
            <v>0.51</v>
          </cell>
        </row>
        <row r="89">
          <cell r="B89" t="str">
            <v>Chippawa to Union CDA</v>
          </cell>
          <cell r="D89">
            <v>127.59</v>
          </cell>
          <cell r="G89">
            <v>0</v>
          </cell>
        </row>
        <row r="90">
          <cell r="B90" t="str">
            <v>Chippawa to Napierville</v>
          </cell>
          <cell r="D90">
            <v>757.91</v>
          </cell>
          <cell r="G90">
            <v>0.8099999999999998</v>
          </cell>
        </row>
        <row r="91">
          <cell r="B91" t="str">
            <v>Chippawa to Niagara Falls</v>
          </cell>
          <cell r="D91">
            <v>38.67</v>
          </cell>
          <cell r="G91">
            <v>0</v>
          </cell>
        </row>
        <row r="92">
          <cell r="B92" t="str">
            <v>Chippawa to Philipsburg</v>
          </cell>
          <cell r="D92">
            <v>775.36</v>
          </cell>
          <cell r="G92">
            <v>0.8399999999999999</v>
          </cell>
        </row>
        <row r="93">
          <cell r="B93" t="str">
            <v>Chippawa to Spruce</v>
          </cell>
          <cell r="D93">
            <v>2034.98</v>
          </cell>
          <cell r="G93">
            <v>2.75</v>
          </cell>
        </row>
        <row r="94">
          <cell r="B94" t="str">
            <v>Chippawa to TCPL NDA</v>
          </cell>
          <cell r="D94">
            <v>829.081</v>
          </cell>
          <cell r="G94">
            <v>0.9199999999999999</v>
          </cell>
        </row>
        <row r="95">
          <cell r="B95" t="str">
            <v>Chippawa to TCPL WDA</v>
          </cell>
          <cell r="D95">
            <v>1420.231</v>
          </cell>
          <cell r="G95">
            <v>1.82</v>
          </cell>
        </row>
        <row r="96">
          <cell r="B96" t="str">
            <v>Chippawa to TPLP NDA</v>
          </cell>
          <cell r="D96">
            <v>1089.48</v>
          </cell>
          <cell r="G96">
            <v>1.3199999999999998</v>
          </cell>
        </row>
        <row r="97">
          <cell r="B97" t="str">
            <v>Chippawa to East Hereford</v>
          </cell>
          <cell r="D97">
            <v>960.32</v>
          </cell>
          <cell r="G97">
            <v>1.1199999999999999</v>
          </cell>
        </row>
        <row r="98">
          <cell r="B98" t="str">
            <v>Consumers CDA to Union CDA</v>
          </cell>
          <cell r="D98">
            <v>78</v>
          </cell>
          <cell r="G98">
            <v>0</v>
          </cell>
        </row>
        <row r="99">
          <cell r="B99" t="str">
            <v>Consumers EDA to Union CDA</v>
          </cell>
          <cell r="D99">
            <v>477.94</v>
          </cell>
          <cell r="G99">
            <v>0.38999999999999996</v>
          </cell>
        </row>
        <row r="100">
          <cell r="B100" t="str">
            <v>Cornwall to Union NCDA</v>
          </cell>
          <cell r="D100">
            <v>546.93</v>
          </cell>
          <cell r="G100">
            <v>0.48999999999999994</v>
          </cell>
        </row>
        <row r="101">
          <cell r="B101" t="str">
            <v>Cornwall to Union  EDA</v>
          </cell>
          <cell r="D101">
            <v>151.42</v>
          </cell>
          <cell r="G101">
            <v>0</v>
          </cell>
        </row>
        <row r="102">
          <cell r="B102" t="str">
            <v>Cornwall to Union  SSMDA</v>
          </cell>
          <cell r="D102">
            <v>1301.37</v>
          </cell>
          <cell r="G102">
            <v>1.64</v>
          </cell>
        </row>
        <row r="103">
          <cell r="B103" t="str">
            <v>Cornwall to Chippawa</v>
          </cell>
          <cell r="D103">
            <v>618.56</v>
          </cell>
          <cell r="G103">
            <v>0.5999999999999999</v>
          </cell>
        </row>
        <row r="104">
          <cell r="B104" t="str">
            <v>Cornwall to Consumers CDA</v>
          </cell>
          <cell r="D104">
            <v>443.21</v>
          </cell>
          <cell r="G104">
            <v>0.33</v>
          </cell>
        </row>
        <row r="105">
          <cell r="B105" t="str">
            <v>Cornwall to Consumers EDA</v>
          </cell>
          <cell r="D105">
            <v>115.88</v>
          </cell>
          <cell r="G105">
            <v>0</v>
          </cell>
        </row>
        <row r="106">
          <cell r="B106" t="str">
            <v>Cornwall to Consumers SWDA</v>
          </cell>
          <cell r="D106">
            <v>692.86</v>
          </cell>
          <cell r="G106">
            <v>0.71</v>
          </cell>
        </row>
        <row r="107">
          <cell r="B107" t="str">
            <v>Cornwall to Emerson</v>
          </cell>
          <cell r="D107">
            <v>2182.23</v>
          </cell>
          <cell r="G107">
            <v>2.98</v>
          </cell>
        </row>
        <row r="108">
          <cell r="B108" t="str">
            <v>Cornwall to GMi EDA</v>
          </cell>
          <cell r="D108">
            <v>170.34</v>
          </cell>
          <cell r="G108">
            <v>0</v>
          </cell>
        </row>
        <row r="109">
          <cell r="B109" t="str">
            <v>Cornwall to GMi NDA</v>
          </cell>
          <cell r="D109">
            <v>593.55</v>
          </cell>
          <cell r="G109">
            <v>0.56</v>
          </cell>
        </row>
        <row r="110">
          <cell r="B110" t="str">
            <v>Cornwall to Iroquois</v>
          </cell>
          <cell r="D110">
            <v>48.27</v>
          </cell>
          <cell r="G110">
            <v>0</v>
          </cell>
        </row>
        <row r="111">
          <cell r="B111" t="str">
            <v>Cornwall to Kingston</v>
          </cell>
          <cell r="D111">
            <v>162.168</v>
          </cell>
          <cell r="G111">
            <v>0</v>
          </cell>
        </row>
        <row r="112">
          <cell r="B112" t="str">
            <v>Cornwall to Union CDA</v>
          </cell>
          <cell r="D112">
            <v>469.95</v>
          </cell>
          <cell r="G112">
            <v>0.36999999999999994</v>
          </cell>
        </row>
        <row r="113">
          <cell r="B113" t="str">
            <v>Cornwall to Union SWDA</v>
          </cell>
          <cell r="D113">
            <v>706.02</v>
          </cell>
          <cell r="G113">
            <v>0.73</v>
          </cell>
        </row>
        <row r="114">
          <cell r="B114" t="str">
            <v>Cornwall to Dawn Export</v>
          </cell>
          <cell r="D114">
            <v>692.86</v>
          </cell>
          <cell r="G114">
            <v>0.71</v>
          </cell>
        </row>
        <row r="115">
          <cell r="B115" t="str">
            <v>Cornwall to Napierville</v>
          </cell>
          <cell r="D115">
            <v>156.82</v>
          </cell>
          <cell r="G115">
            <v>0</v>
          </cell>
        </row>
        <row r="116">
          <cell r="B116" t="str">
            <v>Cornwall to Niagara Falls</v>
          </cell>
          <cell r="D116">
            <v>616.17</v>
          </cell>
          <cell r="G116">
            <v>0.5999999999999999</v>
          </cell>
        </row>
        <row r="117">
          <cell r="B117" t="str">
            <v>Cornwall to Philipsburg</v>
          </cell>
          <cell r="D117">
            <v>174.28</v>
          </cell>
          <cell r="G117">
            <v>0</v>
          </cell>
        </row>
        <row r="118">
          <cell r="B118" t="str">
            <v>Cornwall to St. Clair</v>
          </cell>
          <cell r="D118">
            <v>716.69</v>
          </cell>
          <cell r="G118">
            <v>0.75</v>
          </cell>
        </row>
        <row r="119">
          <cell r="B119" t="str">
            <v>Cornwall to East Hereford</v>
          </cell>
          <cell r="D119">
            <v>359.24</v>
          </cell>
          <cell r="G119">
            <v>0.21000000000000002</v>
          </cell>
        </row>
        <row r="120">
          <cell r="B120" t="str">
            <v>Dawn to Union NCDA</v>
          </cell>
          <cell r="D120">
            <v>411.67</v>
          </cell>
          <cell r="G120">
            <v>0.29</v>
          </cell>
        </row>
        <row r="121">
          <cell r="B121" t="str">
            <v>Dawn to Union  EDA</v>
          </cell>
          <cell r="D121">
            <v>542.76</v>
          </cell>
          <cell r="G121">
            <v>0.48999999999999994</v>
          </cell>
        </row>
        <row r="122">
          <cell r="B122" t="str">
            <v>Dawn to Union  NDA</v>
          </cell>
          <cell r="D122">
            <v>772.59</v>
          </cell>
          <cell r="G122">
            <v>0.8299999999999998</v>
          </cell>
        </row>
        <row r="123">
          <cell r="B123" t="str">
            <v>Dawn to Union  SSMDA</v>
          </cell>
          <cell r="D123">
            <v>608.5</v>
          </cell>
          <cell r="G123">
            <v>0.5900000000000001</v>
          </cell>
        </row>
        <row r="124">
          <cell r="B124" t="str">
            <v>Dawn to Union  WDA</v>
          </cell>
          <cell r="D124">
            <v>1690.19</v>
          </cell>
          <cell r="G124">
            <v>2.23</v>
          </cell>
        </row>
        <row r="125">
          <cell r="B125" t="str">
            <v>Dawn to Centrat MDA</v>
          </cell>
          <cell r="D125">
            <v>1731.94</v>
          </cell>
          <cell r="G125">
            <v>2.29</v>
          </cell>
        </row>
        <row r="126">
          <cell r="B126" t="str">
            <v>Dawn to Chippawa</v>
          </cell>
          <cell r="D126">
            <v>303.04</v>
          </cell>
          <cell r="G126">
            <v>0.12</v>
          </cell>
        </row>
        <row r="127">
          <cell r="B127" t="str">
            <v>Dawn to Cornwall</v>
          </cell>
          <cell r="D127">
            <v>692.86</v>
          </cell>
          <cell r="G127">
            <v>0.71</v>
          </cell>
        </row>
        <row r="128">
          <cell r="B128" t="str">
            <v>Dawn to Consumers CDA</v>
          </cell>
          <cell r="D128">
            <v>295.24</v>
          </cell>
          <cell r="G128">
            <v>0.10999999999999999</v>
          </cell>
        </row>
        <row r="129">
          <cell r="B129" t="str">
            <v>Dawn to Consumers EDA</v>
          </cell>
          <cell r="D129">
            <v>694.57</v>
          </cell>
          <cell r="G129">
            <v>0.72</v>
          </cell>
        </row>
        <row r="130">
          <cell r="B130" t="str">
            <v>Dawn to Kingston</v>
          </cell>
          <cell r="D130">
            <v>530.694</v>
          </cell>
          <cell r="G130">
            <v>0.47000000000000003</v>
          </cell>
        </row>
        <row r="131">
          <cell r="B131" t="str">
            <v>Dawn to Iroquois</v>
          </cell>
          <cell r="D131">
            <v>653.54</v>
          </cell>
          <cell r="G131">
            <v>0.6499999999999999</v>
          </cell>
        </row>
        <row r="132">
          <cell r="B132" t="str">
            <v>Dawn to Napierville</v>
          </cell>
          <cell r="D132">
            <v>849.68</v>
          </cell>
          <cell r="G132">
            <v>0.95</v>
          </cell>
        </row>
        <row r="133">
          <cell r="B133" t="str">
            <v>Dawn to Niagara Falls</v>
          </cell>
          <cell r="D133">
            <v>300.65</v>
          </cell>
          <cell r="G133">
            <v>0.12</v>
          </cell>
        </row>
        <row r="134">
          <cell r="B134" t="str">
            <v>Dawn to Philipsburg</v>
          </cell>
          <cell r="D134">
            <v>867.14</v>
          </cell>
          <cell r="G134">
            <v>0.98</v>
          </cell>
        </row>
        <row r="135">
          <cell r="B135" t="str">
            <v>Dawn to Spruce</v>
          </cell>
          <cell r="D135">
            <v>1731.939</v>
          </cell>
          <cell r="G135">
            <v>2.29</v>
          </cell>
        </row>
        <row r="136">
          <cell r="B136" t="str">
            <v>Dawn to TCPL NDA</v>
          </cell>
          <cell r="D136">
            <v>920.86</v>
          </cell>
          <cell r="G136">
            <v>1.0599999999999998</v>
          </cell>
        </row>
        <row r="137">
          <cell r="B137" t="str">
            <v>Dawn to TCPL WDA</v>
          </cell>
          <cell r="D137">
            <v>1512.011</v>
          </cell>
          <cell r="G137">
            <v>1.9599999999999997</v>
          </cell>
        </row>
        <row r="138">
          <cell r="B138" t="str">
            <v>Dawn to TPLP NDA</v>
          </cell>
          <cell r="D138">
            <v>1181.26</v>
          </cell>
          <cell r="G138">
            <v>1.46</v>
          </cell>
        </row>
        <row r="139">
          <cell r="B139" t="str">
            <v>Dawn to Union CDA</v>
          </cell>
          <cell r="D139">
            <v>227.22</v>
          </cell>
          <cell r="G139">
            <v>0.009999999999999953</v>
          </cell>
        </row>
        <row r="140">
          <cell r="B140" t="str">
            <v>Dawn to East Hereford</v>
          </cell>
          <cell r="D140">
            <v>1052.11</v>
          </cell>
          <cell r="G140">
            <v>1.26</v>
          </cell>
        </row>
        <row r="141">
          <cell r="B141" t="str">
            <v>Dawn to GMI EDA</v>
          </cell>
          <cell r="D141">
            <v>862.63</v>
          </cell>
          <cell r="G141">
            <v>0.97</v>
          </cell>
        </row>
        <row r="142">
          <cell r="B142" t="str">
            <v>Dawn to GMI NDA</v>
          </cell>
          <cell r="D142">
            <v>718.84</v>
          </cell>
          <cell r="G142">
            <v>0.75</v>
          </cell>
        </row>
        <row r="143">
          <cell r="B143" t="str">
            <v>East Hereford to Union NCDA</v>
          </cell>
          <cell r="D143">
            <v>906.05</v>
          </cell>
          <cell r="G143">
            <v>1.0399999999999998</v>
          </cell>
        </row>
        <row r="144">
          <cell r="B144" t="str">
            <v>East Hereford to Union  EDA</v>
          </cell>
          <cell r="D144">
            <v>510.58</v>
          </cell>
          <cell r="G144">
            <v>0.44</v>
          </cell>
        </row>
        <row r="145">
          <cell r="B145" t="str">
            <v>East Hereford to Union  SSMDA</v>
          </cell>
          <cell r="D145">
            <v>1660.61</v>
          </cell>
          <cell r="G145">
            <v>2.19</v>
          </cell>
        </row>
        <row r="146">
          <cell r="B146" t="str">
            <v>East Hereford to Consumers CDA</v>
          </cell>
          <cell r="D146">
            <v>802.46</v>
          </cell>
          <cell r="G146">
            <v>0.8799999999999999</v>
          </cell>
        </row>
        <row r="147">
          <cell r="B147" t="str">
            <v>East Hereford to Consumers EDA</v>
          </cell>
          <cell r="D147">
            <v>473.04</v>
          </cell>
          <cell r="G147">
            <v>0.37999999999999995</v>
          </cell>
        </row>
        <row r="148">
          <cell r="B148" t="str">
            <v>East Hereford to Consumers SWDA</v>
          </cell>
          <cell r="D148">
            <v>1052.11</v>
          </cell>
          <cell r="G148">
            <v>1.26</v>
          </cell>
        </row>
        <row r="149">
          <cell r="B149" t="str">
            <v>East Hereford to Chippawa</v>
          </cell>
          <cell r="D149">
            <v>960.32</v>
          </cell>
          <cell r="G149">
            <v>1.1199999999999999</v>
          </cell>
        </row>
        <row r="150">
          <cell r="B150" t="str">
            <v>East Hereford to Dawn Export</v>
          </cell>
          <cell r="D150">
            <v>1052.11</v>
          </cell>
          <cell r="G150">
            <v>1.26</v>
          </cell>
        </row>
        <row r="151">
          <cell r="B151" t="str">
            <v>East Hereford to Emerson</v>
          </cell>
          <cell r="D151">
            <v>2541.469</v>
          </cell>
          <cell r="G151">
            <v>3.5300000000000002</v>
          </cell>
        </row>
        <row r="152">
          <cell r="B152" t="str">
            <v>East Hereford to GMi EDA</v>
          </cell>
          <cell r="D152">
            <v>297.3</v>
          </cell>
          <cell r="G152">
            <v>0.10999999999999999</v>
          </cell>
        </row>
        <row r="153">
          <cell r="B153" t="str">
            <v>East Hereford to GMi NDA</v>
          </cell>
          <cell r="D153">
            <v>952.79</v>
          </cell>
          <cell r="G153">
            <v>1.1099999999999999</v>
          </cell>
        </row>
        <row r="154">
          <cell r="B154" t="str">
            <v>East Hereford to Iroquois</v>
          </cell>
          <cell r="D154">
            <v>407.51</v>
          </cell>
          <cell r="G154">
            <v>0.27999999999999997</v>
          </cell>
        </row>
        <row r="155">
          <cell r="B155" t="str">
            <v>East Hereford to Kingston</v>
          </cell>
          <cell r="D155">
            <v>521.408</v>
          </cell>
          <cell r="G155">
            <v>0.45</v>
          </cell>
        </row>
        <row r="156">
          <cell r="B156" t="str">
            <v>East Hereford to Napierville</v>
          </cell>
          <cell r="D156">
            <v>388.85</v>
          </cell>
          <cell r="G156">
            <v>0.24999999999999994</v>
          </cell>
        </row>
        <row r="157">
          <cell r="B157" t="str">
            <v>East Hereford to Niagara Falls</v>
          </cell>
          <cell r="D157">
            <v>957.93</v>
          </cell>
          <cell r="G157">
            <v>1.1199999999999999</v>
          </cell>
        </row>
        <row r="158">
          <cell r="B158" t="str">
            <v>East Hereford to Philipsburg</v>
          </cell>
          <cell r="D158">
            <v>406.31</v>
          </cell>
          <cell r="G158">
            <v>0.27999999999999997</v>
          </cell>
        </row>
        <row r="159">
          <cell r="B159" t="str">
            <v>East Hereford to St. Clair</v>
          </cell>
          <cell r="D159">
            <v>1075.93</v>
          </cell>
          <cell r="G159">
            <v>1.2999999999999998</v>
          </cell>
        </row>
        <row r="160">
          <cell r="B160" t="str">
            <v>East Hereford to Union CDA</v>
          </cell>
          <cell r="D160">
            <v>834.87</v>
          </cell>
          <cell r="G160">
            <v>0.9299999999999999</v>
          </cell>
        </row>
        <row r="161">
          <cell r="B161" t="str">
            <v>East Hereford to Union SWDA</v>
          </cell>
          <cell r="D161">
            <v>1065.27</v>
          </cell>
          <cell r="G161">
            <v>1.28</v>
          </cell>
        </row>
        <row r="162">
          <cell r="B162" t="str">
            <v>Emerson to Union SSMDA</v>
          </cell>
          <cell r="D162">
            <v>1145.41</v>
          </cell>
          <cell r="G162">
            <v>1.4</v>
          </cell>
        </row>
        <row r="163">
          <cell r="B163" t="str">
            <v>Emerson to Spruce</v>
          </cell>
          <cell r="D163">
            <v>141.91</v>
          </cell>
          <cell r="G163">
            <v>0</v>
          </cell>
        </row>
        <row r="164">
          <cell r="B164" t="str">
            <v>Emerson to Union CDA</v>
          </cell>
          <cell r="D164">
            <v>1817.25</v>
          </cell>
          <cell r="G164">
            <v>2.42</v>
          </cell>
        </row>
        <row r="165">
          <cell r="B165" t="str">
            <v>Emerson to Union SWDA</v>
          </cell>
          <cell r="D165">
            <v>1576.87</v>
          </cell>
          <cell r="G165">
            <v>2.06</v>
          </cell>
        </row>
        <row r="166">
          <cell r="B166" t="str">
            <v>Emerson to Union  WDA</v>
          </cell>
          <cell r="D166">
            <v>643.19</v>
          </cell>
          <cell r="G166">
            <v>0.6399999999999999</v>
          </cell>
        </row>
        <row r="167">
          <cell r="B167" t="str">
            <v>Emerson to Union  NDA</v>
          </cell>
          <cell r="D167">
            <v>1534.93</v>
          </cell>
          <cell r="G167">
            <v>1.99</v>
          </cell>
        </row>
        <row r="168">
          <cell r="B168" t="str">
            <v>Emerson to Union NCDA</v>
          </cell>
          <cell r="D168">
            <v>1895.73</v>
          </cell>
          <cell r="G168">
            <v>2.54</v>
          </cell>
        </row>
        <row r="169">
          <cell r="B169" t="str">
            <v>Emerson to Union EDA</v>
          </cell>
          <cell r="D169">
            <v>2110.89</v>
          </cell>
          <cell r="G169">
            <v>2.87</v>
          </cell>
        </row>
        <row r="170">
          <cell r="B170" t="str">
            <v>Emerson to Centrat MDA</v>
          </cell>
          <cell r="D170">
            <v>141.91</v>
          </cell>
          <cell r="G170">
            <v>0</v>
          </cell>
        </row>
        <row r="171">
          <cell r="B171" t="str">
            <v>Emerson to Consumers CDA</v>
          </cell>
          <cell r="D171">
            <v>1885.2</v>
          </cell>
          <cell r="G171">
            <v>2.5300000000000002</v>
          </cell>
        </row>
        <row r="172">
          <cell r="B172" t="str">
            <v>Emerson to Consumers EDA</v>
          </cell>
          <cell r="D172">
            <v>2125.16</v>
          </cell>
          <cell r="G172">
            <v>2.89</v>
          </cell>
        </row>
        <row r="173">
          <cell r="B173" t="str">
            <v>Emerson to Consumers SWDA</v>
          </cell>
          <cell r="D173">
            <v>1590.03</v>
          </cell>
          <cell r="G173">
            <v>2.08</v>
          </cell>
        </row>
        <row r="174">
          <cell r="B174" t="str">
            <v>Emerson to Dawn Export</v>
          </cell>
          <cell r="D174">
            <v>1590.03</v>
          </cell>
          <cell r="G174">
            <v>2.08</v>
          </cell>
        </row>
        <row r="175">
          <cell r="B175" t="str">
            <v>Emerson 1 to Emerson 2</v>
          </cell>
          <cell r="D175">
            <v>0</v>
          </cell>
          <cell r="G175">
            <v>0</v>
          </cell>
        </row>
        <row r="176">
          <cell r="B176" t="str">
            <v>Emerson to GMi EDA</v>
          </cell>
          <cell r="D176">
            <v>2352.01</v>
          </cell>
          <cell r="G176">
            <v>3.24</v>
          </cell>
        </row>
        <row r="177">
          <cell r="B177" t="str">
            <v>Emerson to GMi NDA</v>
          </cell>
          <cell r="D177">
            <v>1615.21</v>
          </cell>
          <cell r="G177">
            <v>2.12</v>
          </cell>
        </row>
        <row r="178">
          <cell r="B178" t="str">
            <v>Emerson to Kingston</v>
          </cell>
          <cell r="D178">
            <v>2120.723</v>
          </cell>
          <cell r="G178">
            <v>2.89</v>
          </cell>
        </row>
        <row r="179">
          <cell r="B179" t="str">
            <v>Emerson to East Hereford</v>
          </cell>
          <cell r="D179">
            <v>2541.47</v>
          </cell>
          <cell r="G179">
            <v>3.5300000000000002</v>
          </cell>
        </row>
        <row r="180">
          <cell r="B180" t="str">
            <v>Emerson to Chippawa</v>
          </cell>
          <cell r="D180">
            <v>1893.06</v>
          </cell>
          <cell r="G180">
            <v>2.54</v>
          </cell>
        </row>
        <row r="181">
          <cell r="B181" t="str">
            <v>Emerson to Cornwall</v>
          </cell>
          <cell r="D181">
            <v>2182.23</v>
          </cell>
          <cell r="G181">
            <v>2.98</v>
          </cell>
        </row>
        <row r="182">
          <cell r="B182" t="str">
            <v>Emerson to Iroquois</v>
          </cell>
          <cell r="D182">
            <v>2151.8769999999995</v>
          </cell>
          <cell r="G182">
            <v>2.93</v>
          </cell>
        </row>
        <row r="183">
          <cell r="B183" t="str">
            <v>Emerson to Napierville</v>
          </cell>
          <cell r="D183">
            <v>2339.05</v>
          </cell>
          <cell r="G183">
            <v>3.22</v>
          </cell>
        </row>
        <row r="184">
          <cell r="B184" t="str">
            <v>Emerson to Niagara Falls</v>
          </cell>
          <cell r="D184">
            <v>1890.77</v>
          </cell>
          <cell r="G184">
            <v>2.54</v>
          </cell>
        </row>
        <row r="185">
          <cell r="B185" t="str">
            <v>Emerson to Philipsburg</v>
          </cell>
          <cell r="D185">
            <v>2356.51</v>
          </cell>
          <cell r="G185">
            <v>3.24</v>
          </cell>
        </row>
        <row r="186">
          <cell r="B186" t="str">
            <v>Emerson to TCPL NDA</v>
          </cell>
          <cell r="D186">
            <v>1386.67</v>
          </cell>
          <cell r="G186">
            <v>1.7699999999999998</v>
          </cell>
        </row>
        <row r="187">
          <cell r="B187" t="str">
            <v>Emerson to TCPL WDA</v>
          </cell>
          <cell r="D187">
            <v>795.52</v>
          </cell>
          <cell r="G187">
            <v>0.8699999999999999</v>
          </cell>
        </row>
        <row r="188">
          <cell r="B188" t="str">
            <v>Emerson to TPLP NDA</v>
          </cell>
          <cell r="D188">
            <v>1126.26</v>
          </cell>
          <cell r="G188">
            <v>1.3699999999999999</v>
          </cell>
        </row>
        <row r="189">
          <cell r="B189" t="str">
            <v>Emerson to St. Clair</v>
          </cell>
          <cell r="D189">
            <v>1566.2</v>
          </cell>
          <cell r="G189">
            <v>2.04</v>
          </cell>
        </row>
        <row r="190">
          <cell r="B190" t="str">
            <v>Herbert to SSDA</v>
          </cell>
          <cell r="D190">
            <v>369.78</v>
          </cell>
          <cell r="G190">
            <v>0.22000000000000003</v>
          </cell>
        </row>
        <row r="191">
          <cell r="B191" t="str">
            <v>Herbert to Chippawa</v>
          </cell>
          <cell r="D191">
            <v>2829.13</v>
          </cell>
          <cell r="G191">
            <v>3.96</v>
          </cell>
        </row>
        <row r="192">
          <cell r="B192" t="str">
            <v>Herbert to Cornwall</v>
          </cell>
          <cell r="D192">
            <v>2898.74</v>
          </cell>
          <cell r="G192">
            <v>4.07</v>
          </cell>
        </row>
        <row r="193">
          <cell r="B193" t="str">
            <v>Herbert to Dawn Export</v>
          </cell>
          <cell r="D193">
            <v>2420.65</v>
          </cell>
          <cell r="G193">
            <v>3.3400000000000003</v>
          </cell>
        </row>
        <row r="194">
          <cell r="B194" t="str">
            <v>Herbert to Emerson</v>
          </cell>
          <cell r="D194">
            <v>830.62</v>
          </cell>
          <cell r="G194">
            <v>0.9199999999999999</v>
          </cell>
        </row>
        <row r="195">
          <cell r="B195" t="str">
            <v>Herbert to East Hereford</v>
          </cell>
          <cell r="D195">
            <v>3257.98</v>
          </cell>
          <cell r="G195">
            <v>4.61</v>
          </cell>
        </row>
        <row r="196">
          <cell r="B196" t="str">
            <v>Herbert to Iroquois</v>
          </cell>
          <cell r="D196">
            <v>2827.89</v>
          </cell>
          <cell r="G196">
            <v>3.96</v>
          </cell>
        </row>
        <row r="197">
          <cell r="B197" t="str">
            <v>Herbert to Eastern Zone</v>
          </cell>
          <cell r="D197">
            <v>2828.78</v>
          </cell>
          <cell r="G197">
            <v>3.96</v>
          </cell>
        </row>
        <row r="198">
          <cell r="B198" t="str">
            <v>Herbert to Napierville</v>
          </cell>
          <cell r="D198">
            <v>3055.56</v>
          </cell>
          <cell r="G198">
            <v>4.3100000000000005</v>
          </cell>
        </row>
        <row r="199">
          <cell r="B199" t="str">
            <v>Herbert to Niagara Falls</v>
          </cell>
          <cell r="D199">
            <v>2826.74</v>
          </cell>
          <cell r="G199">
            <v>3.96</v>
          </cell>
        </row>
        <row r="200">
          <cell r="B200" t="str">
            <v>Herbert to Manitoba Zone</v>
          </cell>
          <cell r="D200">
            <v>695.27</v>
          </cell>
          <cell r="G200">
            <v>0.72</v>
          </cell>
        </row>
        <row r="201">
          <cell r="B201" t="str">
            <v>Herbert to Philipsburg</v>
          </cell>
          <cell r="D201">
            <v>3073.02</v>
          </cell>
          <cell r="G201">
            <v>4.33</v>
          </cell>
        </row>
        <row r="202">
          <cell r="B202" t="str">
            <v>Herbert to Spruce</v>
          </cell>
          <cell r="D202">
            <v>809.52</v>
          </cell>
          <cell r="G202">
            <v>0.8899999999999999</v>
          </cell>
        </row>
        <row r="203">
          <cell r="B203" t="str">
            <v>Herbert to St. Clair</v>
          </cell>
          <cell r="D203">
            <v>2396.92</v>
          </cell>
          <cell r="G203">
            <v>3.31</v>
          </cell>
        </row>
        <row r="204">
          <cell r="B204" t="str">
            <v>Herbert to Western Zone</v>
          </cell>
          <cell r="D204">
            <v>1320.95</v>
          </cell>
          <cell r="G204">
            <v>1.6699999999999997</v>
          </cell>
        </row>
        <row r="205">
          <cell r="B205" t="str">
            <v>Herbert to Northern Zone</v>
          </cell>
          <cell r="D205">
            <v>2158.58</v>
          </cell>
          <cell r="G205">
            <v>2.94</v>
          </cell>
        </row>
        <row r="206">
          <cell r="B206" t="str">
            <v>Herbert to Southwest Zone</v>
          </cell>
          <cell r="D206">
            <v>2414.07</v>
          </cell>
          <cell r="G206">
            <v>3.33</v>
          </cell>
        </row>
        <row r="207">
          <cell r="B207" t="str">
            <v>Iroquois to Union NCDA</v>
          </cell>
          <cell r="D207">
            <v>509.58</v>
          </cell>
          <cell r="G207">
            <v>0.43</v>
          </cell>
        </row>
        <row r="208">
          <cell r="B208" t="str">
            <v>Iroquois to Union  EDA</v>
          </cell>
          <cell r="D208">
            <v>117.77</v>
          </cell>
          <cell r="G208">
            <v>0</v>
          </cell>
        </row>
        <row r="209">
          <cell r="B209" t="str">
            <v>Iroquois to Union  SSMDA</v>
          </cell>
          <cell r="D209">
            <v>1262.05</v>
          </cell>
          <cell r="G209">
            <v>1.5799999999999998</v>
          </cell>
        </row>
        <row r="210">
          <cell r="B210" t="str">
            <v>Iroquois to Chippawa</v>
          </cell>
          <cell r="D210">
            <v>561.76</v>
          </cell>
          <cell r="G210">
            <v>0.51</v>
          </cell>
        </row>
        <row r="211">
          <cell r="B211" t="str">
            <v>Iroquois to Consumers CDA</v>
          </cell>
          <cell r="D211">
            <v>403.89</v>
          </cell>
          <cell r="G211">
            <v>0.26999999999999996</v>
          </cell>
        </row>
        <row r="212">
          <cell r="B212" t="str">
            <v>Iroquois to Consumers EDA</v>
          </cell>
          <cell r="D212">
            <v>92.81</v>
          </cell>
          <cell r="G212">
            <v>0</v>
          </cell>
        </row>
        <row r="213">
          <cell r="B213" t="str">
            <v>Iroquois to Consumers SWDA</v>
          </cell>
          <cell r="D213">
            <v>653.54</v>
          </cell>
          <cell r="G213">
            <v>0.6499999999999999</v>
          </cell>
        </row>
        <row r="214">
          <cell r="B214" t="str">
            <v>Iroquois to Cornwall</v>
          </cell>
          <cell r="D214">
            <v>48.27</v>
          </cell>
          <cell r="G214">
            <v>0</v>
          </cell>
        </row>
        <row r="215">
          <cell r="B215" t="str">
            <v>Iroquois to Dawn Export</v>
          </cell>
          <cell r="D215">
            <v>653.54</v>
          </cell>
          <cell r="G215">
            <v>0.6499999999999999</v>
          </cell>
        </row>
        <row r="216">
          <cell r="B216" t="str">
            <v>Iroquois to Emerson</v>
          </cell>
          <cell r="D216">
            <v>2151.8769999999995</v>
          </cell>
          <cell r="G216">
            <v>2.93</v>
          </cell>
        </row>
        <row r="217">
          <cell r="B217" t="str">
            <v>Iroquois to GMi EDA</v>
          </cell>
          <cell r="D217">
            <v>218.01</v>
          </cell>
          <cell r="G217">
            <v>0</v>
          </cell>
        </row>
        <row r="218">
          <cell r="B218" t="str">
            <v>Iroquois to GMi NDA</v>
          </cell>
          <cell r="D218">
            <v>563.19</v>
          </cell>
          <cell r="G218">
            <v>0.52</v>
          </cell>
        </row>
        <row r="219">
          <cell r="B219" t="str">
            <v>Iroquois to Kingston</v>
          </cell>
          <cell r="D219">
            <v>122.85</v>
          </cell>
          <cell r="G219">
            <v>0</v>
          </cell>
        </row>
        <row r="220">
          <cell r="B220" t="str">
            <v>Iroquois to Napierville</v>
          </cell>
          <cell r="D220">
            <v>205.09</v>
          </cell>
          <cell r="G220">
            <v>0</v>
          </cell>
        </row>
        <row r="221">
          <cell r="B221" t="str">
            <v>Iroquois to Niagara</v>
          </cell>
          <cell r="D221">
            <v>559.37</v>
          </cell>
          <cell r="G221">
            <v>0.51</v>
          </cell>
        </row>
        <row r="222">
          <cell r="B222" t="str">
            <v>Iroquois to Union CDA</v>
          </cell>
          <cell r="D222">
            <v>436.3</v>
          </cell>
          <cell r="G222">
            <v>0.32</v>
          </cell>
        </row>
        <row r="223">
          <cell r="B223" t="str">
            <v>Iroquois to Union SWDA</v>
          </cell>
          <cell r="D223">
            <v>666.7</v>
          </cell>
          <cell r="G223">
            <v>0.6699999999999999</v>
          </cell>
        </row>
        <row r="224">
          <cell r="B224" t="str">
            <v>Iroquois to Philipsburg</v>
          </cell>
          <cell r="D224">
            <v>222.55</v>
          </cell>
          <cell r="G224">
            <v>0</v>
          </cell>
        </row>
        <row r="225">
          <cell r="B225" t="str">
            <v>Iroquois to St. Clair</v>
          </cell>
          <cell r="D225">
            <v>677.37</v>
          </cell>
          <cell r="G225">
            <v>0.69</v>
          </cell>
        </row>
        <row r="226">
          <cell r="B226" t="str">
            <v>Iroquois to East Hereford</v>
          </cell>
          <cell r="D226">
            <v>407.51</v>
          </cell>
          <cell r="G226">
            <v>0.27999999999999997</v>
          </cell>
        </row>
        <row r="227">
          <cell r="B227" t="str">
            <v>Kirkwall to Union NCDA</v>
          </cell>
          <cell r="D227">
            <v>223</v>
          </cell>
          <cell r="G227">
            <v>0</v>
          </cell>
        </row>
        <row r="228">
          <cell r="B228" t="str">
            <v>Kirkwall to Union  EDA</v>
          </cell>
          <cell r="D228">
            <v>354.09</v>
          </cell>
          <cell r="G228">
            <v>0.2</v>
          </cell>
        </row>
        <row r="229">
          <cell r="B229" t="str">
            <v>Kirkwall to Union  NDA</v>
          </cell>
          <cell r="D229">
            <v>583.92</v>
          </cell>
          <cell r="G229">
            <v>0.55</v>
          </cell>
        </row>
        <row r="230">
          <cell r="B230" t="str">
            <v>Kirkwall to Union  SSMDA</v>
          </cell>
          <cell r="D230">
            <v>797.17</v>
          </cell>
          <cell r="G230">
            <v>0.8699999999999999</v>
          </cell>
        </row>
        <row r="231">
          <cell r="B231" t="str">
            <v>Kirkwall to Union  WDA</v>
          </cell>
          <cell r="D231">
            <v>1516.57</v>
          </cell>
          <cell r="G231">
            <v>1.97</v>
          </cell>
        </row>
        <row r="232">
          <cell r="B232" t="str">
            <v>Kirkwall to Centrat MDA</v>
          </cell>
          <cell r="D232">
            <v>1920.61</v>
          </cell>
          <cell r="G232">
            <v>2.58</v>
          </cell>
        </row>
        <row r="233">
          <cell r="B233" t="str">
            <v>Kirkwall to Chippawa</v>
          </cell>
          <cell r="D233">
            <v>114.37</v>
          </cell>
          <cell r="G233">
            <v>0</v>
          </cell>
        </row>
        <row r="234">
          <cell r="B234" t="str">
            <v>Kirkwall to Cornwall</v>
          </cell>
          <cell r="D234">
            <v>504.19</v>
          </cell>
          <cell r="G234">
            <v>0.43</v>
          </cell>
        </row>
        <row r="235">
          <cell r="B235" t="str">
            <v>Kirkwall to GMi EDA</v>
          </cell>
          <cell r="D235">
            <v>673.96</v>
          </cell>
          <cell r="G235">
            <v>0.6799999999999999</v>
          </cell>
        </row>
        <row r="236">
          <cell r="B236" t="str">
            <v>Kirkwall to GMi NDA</v>
          </cell>
          <cell r="D236">
            <v>530.17</v>
          </cell>
          <cell r="G236">
            <v>0.47000000000000003</v>
          </cell>
        </row>
        <row r="237">
          <cell r="B237" t="str">
            <v>Kirkwall to Kingston</v>
          </cell>
          <cell r="D237">
            <v>342.023</v>
          </cell>
          <cell r="G237">
            <v>0.18</v>
          </cell>
        </row>
        <row r="238">
          <cell r="B238" t="str">
            <v>Kirkwall to Iroquois</v>
          </cell>
          <cell r="D238">
            <v>464.87</v>
          </cell>
          <cell r="G238">
            <v>0.36999999999999994</v>
          </cell>
        </row>
        <row r="239">
          <cell r="B239" t="str">
            <v>Kirkwall to Napierville</v>
          </cell>
          <cell r="D239">
            <v>661.01</v>
          </cell>
          <cell r="G239">
            <v>0.6699999999999999</v>
          </cell>
        </row>
        <row r="240">
          <cell r="B240" t="str">
            <v>Kirkwall to Niagara Falls</v>
          </cell>
          <cell r="D240">
            <v>111.98</v>
          </cell>
          <cell r="G240">
            <v>0</v>
          </cell>
        </row>
        <row r="241">
          <cell r="B241" t="str">
            <v>Kirkwall to Philipsburg</v>
          </cell>
          <cell r="D241">
            <v>678.47</v>
          </cell>
          <cell r="G241">
            <v>0.69</v>
          </cell>
        </row>
        <row r="242">
          <cell r="B242" t="str">
            <v>Kirkwall to Spruce</v>
          </cell>
          <cell r="D242">
            <v>1920.609</v>
          </cell>
          <cell r="G242">
            <v>2.58</v>
          </cell>
        </row>
        <row r="243">
          <cell r="B243" t="str">
            <v>Kirkwall to TCPL NDA</v>
          </cell>
          <cell r="D243">
            <v>732.19</v>
          </cell>
          <cell r="G243">
            <v>0.77</v>
          </cell>
        </row>
        <row r="244">
          <cell r="B244" t="str">
            <v>Kirkwall to TCPL WDA</v>
          </cell>
          <cell r="D244">
            <v>1323.3400000000001</v>
          </cell>
          <cell r="G244">
            <v>1.6699999999999997</v>
          </cell>
        </row>
        <row r="245">
          <cell r="B245" t="str">
            <v>Kirkwall to TPLP NDA</v>
          </cell>
          <cell r="D245">
            <v>992.59</v>
          </cell>
          <cell r="G245">
            <v>1.17</v>
          </cell>
        </row>
        <row r="246">
          <cell r="B246" t="str">
            <v>Kirkwall to East Hereford</v>
          </cell>
          <cell r="D246">
            <v>863.44</v>
          </cell>
          <cell r="G246">
            <v>0.97</v>
          </cell>
        </row>
        <row r="247">
          <cell r="B247" t="str">
            <v>Kirkwall to Union CDA</v>
          </cell>
          <cell r="D247">
            <v>38.55</v>
          </cell>
          <cell r="G247">
            <v>0</v>
          </cell>
        </row>
        <row r="248">
          <cell r="B248" t="str">
            <v>Kirkwall to Consumers CDA</v>
          </cell>
          <cell r="D248">
            <v>106.57</v>
          </cell>
          <cell r="G248">
            <v>0</v>
          </cell>
        </row>
        <row r="249">
          <cell r="B249" t="str">
            <v>Kirkwall to Consumers EDA</v>
          </cell>
          <cell r="D249">
            <v>506.51</v>
          </cell>
          <cell r="G249">
            <v>0.43</v>
          </cell>
        </row>
        <row r="250">
          <cell r="B250" t="str">
            <v>Liebenthal to TGAS SSDA</v>
          </cell>
          <cell r="D250">
            <v>518.9</v>
          </cell>
          <cell r="G250">
            <v>0.45</v>
          </cell>
        </row>
        <row r="251">
          <cell r="B251" t="str">
            <v>Liebenthal to Manitoba Zone</v>
          </cell>
          <cell r="D251">
            <v>844.39</v>
          </cell>
          <cell r="G251">
            <v>0.94</v>
          </cell>
        </row>
        <row r="252">
          <cell r="B252" t="str">
            <v>Liebenthal to Western Zone</v>
          </cell>
          <cell r="D252">
            <v>1470.07</v>
          </cell>
          <cell r="G252">
            <v>1.9000000000000001</v>
          </cell>
        </row>
        <row r="253">
          <cell r="B253" t="str">
            <v>Liebenthal to Northern Zone</v>
          </cell>
          <cell r="D253">
            <v>2307.7</v>
          </cell>
          <cell r="G253">
            <v>3.17</v>
          </cell>
        </row>
        <row r="254">
          <cell r="B254" t="str">
            <v>Liebenthal to Eastern Zone</v>
          </cell>
          <cell r="D254">
            <v>2977.9</v>
          </cell>
          <cell r="G254">
            <v>4.19</v>
          </cell>
        </row>
        <row r="255">
          <cell r="B255" t="str">
            <v>Liebenthal to Southwest Zone</v>
          </cell>
          <cell r="D255">
            <v>2563.19</v>
          </cell>
          <cell r="G255">
            <v>3.56</v>
          </cell>
        </row>
        <row r="256">
          <cell r="B256" t="str">
            <v>Liebenthal to Chippawa</v>
          </cell>
          <cell r="D256">
            <v>2978.25</v>
          </cell>
          <cell r="G256">
            <v>4.19</v>
          </cell>
        </row>
        <row r="257">
          <cell r="B257" t="str">
            <v>Liebenthal to Cornwall</v>
          </cell>
          <cell r="D257">
            <v>3047.86</v>
          </cell>
          <cell r="G257">
            <v>4.3</v>
          </cell>
        </row>
        <row r="258">
          <cell r="B258" t="str">
            <v>Liebenthal to Dawn Export</v>
          </cell>
          <cell r="D258">
            <v>2569.77</v>
          </cell>
          <cell r="G258">
            <v>3.5700000000000003</v>
          </cell>
        </row>
        <row r="259">
          <cell r="B259" t="str">
            <v>Liebenthal to Emerson</v>
          </cell>
          <cell r="D259">
            <v>979.74</v>
          </cell>
          <cell r="G259">
            <v>1.15</v>
          </cell>
        </row>
        <row r="260">
          <cell r="B260" t="str">
            <v>Liebenthal to East Hereford</v>
          </cell>
          <cell r="D260">
            <v>3407.1</v>
          </cell>
          <cell r="G260">
            <v>4.84</v>
          </cell>
        </row>
        <row r="261">
          <cell r="B261" t="str">
            <v>Liebenthal to Iroquois</v>
          </cell>
          <cell r="D261">
            <v>2977.01</v>
          </cell>
          <cell r="G261">
            <v>4.19</v>
          </cell>
        </row>
        <row r="262">
          <cell r="B262" t="str">
            <v>Liebenthal to Niagara Falls</v>
          </cell>
          <cell r="D262">
            <v>2975.86</v>
          </cell>
          <cell r="G262">
            <v>4.19</v>
          </cell>
        </row>
        <row r="263">
          <cell r="B263" t="str">
            <v>Liebenthal to Napierville</v>
          </cell>
          <cell r="D263">
            <v>3204.68</v>
          </cell>
          <cell r="G263">
            <v>4.53</v>
          </cell>
        </row>
        <row r="264">
          <cell r="B264" t="str">
            <v>Liebenthal to Philipsburg</v>
          </cell>
          <cell r="D264">
            <v>3222.14</v>
          </cell>
          <cell r="G264">
            <v>4.5600000000000005</v>
          </cell>
        </row>
        <row r="265">
          <cell r="B265" t="str">
            <v>Liebenthal to Spruce</v>
          </cell>
          <cell r="D265">
            <v>958.64</v>
          </cell>
          <cell r="G265">
            <v>1.1199999999999999</v>
          </cell>
        </row>
        <row r="266">
          <cell r="B266" t="str">
            <v>Liebenthal to St. Clair</v>
          </cell>
          <cell r="D266">
            <v>2546.04</v>
          </cell>
          <cell r="G266">
            <v>3.5300000000000002</v>
          </cell>
        </row>
        <row r="267">
          <cell r="B267" t="str">
            <v>Niagara Falls to Union NCDA</v>
          </cell>
          <cell r="D267">
            <v>317.5</v>
          </cell>
          <cell r="G267">
            <v>0.13999999999999996</v>
          </cell>
        </row>
        <row r="268">
          <cell r="B268" t="str">
            <v>Niagara Falls to Union  EDA</v>
          </cell>
          <cell r="D268">
            <v>448.59</v>
          </cell>
          <cell r="G268">
            <v>0.34</v>
          </cell>
        </row>
        <row r="269">
          <cell r="B269" t="str">
            <v>Niagara Falls to Union  NDA</v>
          </cell>
          <cell r="D269">
            <v>678.42</v>
          </cell>
          <cell r="G269">
            <v>0.69</v>
          </cell>
        </row>
        <row r="270">
          <cell r="B270" t="str">
            <v>Niagara Falls to Union  SSMDA</v>
          </cell>
          <cell r="D270">
            <v>909.15</v>
          </cell>
          <cell r="G270">
            <v>1.0399999999999998</v>
          </cell>
        </row>
        <row r="271">
          <cell r="B271" t="str">
            <v>Niagara Falls to Union  WDA</v>
          </cell>
          <cell r="D271">
            <v>1610.99</v>
          </cell>
          <cell r="G271">
            <v>2.1100000000000003</v>
          </cell>
        </row>
        <row r="272">
          <cell r="B272" t="str">
            <v>Niagara Falls to Centrat MDA</v>
          </cell>
          <cell r="D272">
            <v>2032.59</v>
          </cell>
          <cell r="G272">
            <v>2.75</v>
          </cell>
        </row>
        <row r="273">
          <cell r="B273" t="str">
            <v>Niagara Falls to Chippawa</v>
          </cell>
          <cell r="D273">
            <v>38.67</v>
          </cell>
          <cell r="G273">
            <v>0</v>
          </cell>
        </row>
        <row r="274">
          <cell r="B274" t="str">
            <v>Niagara Falls to Consumers’ CDA</v>
          </cell>
          <cell r="D274">
            <v>164.25</v>
          </cell>
          <cell r="G274">
            <v>0</v>
          </cell>
        </row>
        <row r="275">
          <cell r="B275" t="str">
            <v>Niagara Falls to Consumers’ EDA</v>
          </cell>
          <cell r="D275">
            <v>601.01</v>
          </cell>
          <cell r="G275">
            <v>0.5700000000000001</v>
          </cell>
        </row>
        <row r="276">
          <cell r="B276" t="str">
            <v>Niagara Falls to Gmi EDA</v>
          </cell>
          <cell r="D276">
            <v>768.46</v>
          </cell>
          <cell r="G276">
            <v>0.8299999999999998</v>
          </cell>
        </row>
        <row r="277">
          <cell r="B277" t="str">
            <v>Niagara Falls to Gmi NDA</v>
          </cell>
          <cell r="D277">
            <v>624.67</v>
          </cell>
          <cell r="G277">
            <v>0.6099999999999999</v>
          </cell>
        </row>
        <row r="278">
          <cell r="B278" t="str">
            <v>Niagara Falls to Kingston</v>
          </cell>
          <cell r="D278">
            <v>436.525</v>
          </cell>
          <cell r="G278">
            <v>0.32</v>
          </cell>
        </row>
        <row r="279">
          <cell r="B279" t="str">
            <v>Niagara Falls to Iroquois</v>
          </cell>
          <cell r="D279">
            <v>559.37</v>
          </cell>
          <cell r="G279">
            <v>0.51</v>
          </cell>
        </row>
        <row r="280">
          <cell r="B280" t="str">
            <v>Niagara Falls to Cornwall</v>
          </cell>
          <cell r="D280">
            <v>598.69</v>
          </cell>
          <cell r="G280">
            <v>0.5700000000000001</v>
          </cell>
        </row>
        <row r="281">
          <cell r="B281" t="str">
            <v>Niagara Falls to East Hereford</v>
          </cell>
          <cell r="D281">
            <v>957.93</v>
          </cell>
          <cell r="G281">
            <v>1.1199999999999999</v>
          </cell>
        </row>
        <row r="282">
          <cell r="B282" t="str">
            <v>Niagara Falls to Napierville</v>
          </cell>
          <cell r="D282">
            <v>755.52</v>
          </cell>
          <cell r="G282">
            <v>0.8099999999999998</v>
          </cell>
        </row>
        <row r="283">
          <cell r="B283" t="str">
            <v>Niagara Falls to Philipsburg</v>
          </cell>
          <cell r="D283">
            <v>772.97</v>
          </cell>
          <cell r="G283">
            <v>0.8399999999999999</v>
          </cell>
        </row>
        <row r="284">
          <cell r="B284" t="str">
            <v>Niagara Falls to Spruce</v>
          </cell>
          <cell r="D284">
            <v>2032.59</v>
          </cell>
          <cell r="G284">
            <v>2.75</v>
          </cell>
        </row>
        <row r="285">
          <cell r="B285" t="str">
            <v>Niagara Falls to TCPL NDA</v>
          </cell>
          <cell r="D285">
            <v>826.691</v>
          </cell>
          <cell r="G285">
            <v>0.9199999999999999</v>
          </cell>
        </row>
        <row r="286">
          <cell r="B286" t="str">
            <v>Niagara Falls to TCPL WDA</v>
          </cell>
          <cell r="D286">
            <v>1417.84</v>
          </cell>
          <cell r="G286">
            <v>1.82</v>
          </cell>
        </row>
        <row r="287">
          <cell r="B287" t="str">
            <v>Niagara Falls to TPLP NDA</v>
          </cell>
          <cell r="D287">
            <v>1087.09</v>
          </cell>
          <cell r="G287">
            <v>1.3099999999999998</v>
          </cell>
        </row>
        <row r="288">
          <cell r="B288" t="str">
            <v>Niagara Falls to Union CDA</v>
          </cell>
          <cell r="D288">
            <v>125.2</v>
          </cell>
          <cell r="G288">
            <v>0</v>
          </cell>
        </row>
        <row r="289">
          <cell r="B289" t="str">
            <v>Parkway to Union NCDA</v>
          </cell>
          <cell r="D289">
            <v>184.79</v>
          </cell>
          <cell r="G289">
            <v>0</v>
          </cell>
        </row>
        <row r="290">
          <cell r="B290" t="str">
            <v>Parkway to Union  EDA</v>
          </cell>
          <cell r="D290">
            <v>315.88</v>
          </cell>
          <cell r="G290">
            <v>0.13999999999999996</v>
          </cell>
        </row>
        <row r="291">
          <cell r="B291" t="str">
            <v>Parkway to Union  NDA</v>
          </cell>
          <cell r="D291">
            <v>545.71</v>
          </cell>
          <cell r="G291">
            <v>0.48999999999999994</v>
          </cell>
        </row>
        <row r="292">
          <cell r="B292" t="str">
            <v>Parkway to Union  SSMDA</v>
          </cell>
          <cell r="D292">
            <v>835.39</v>
          </cell>
          <cell r="G292">
            <v>0.9299999999999999</v>
          </cell>
        </row>
        <row r="293">
          <cell r="B293" t="str">
            <v>Parkway to Union  WDA</v>
          </cell>
          <cell r="D293">
            <v>1478.27</v>
          </cell>
          <cell r="G293">
            <v>1.91</v>
          </cell>
        </row>
        <row r="294">
          <cell r="B294" t="str">
            <v>Parkway to Centrat MDA</v>
          </cell>
          <cell r="D294">
            <v>1958.82</v>
          </cell>
          <cell r="G294">
            <v>2.64</v>
          </cell>
        </row>
        <row r="295">
          <cell r="B295" t="str">
            <v>Parkway to Chippawa</v>
          </cell>
          <cell r="D295">
            <v>135.1</v>
          </cell>
          <cell r="G295">
            <v>0</v>
          </cell>
        </row>
        <row r="296">
          <cell r="B296" t="str">
            <v>Parkway to Consumers CDA</v>
          </cell>
          <cell r="D296">
            <v>68.36</v>
          </cell>
          <cell r="G296">
            <v>0</v>
          </cell>
        </row>
        <row r="297">
          <cell r="B297" t="str">
            <v>Parkway to Consumers EDA</v>
          </cell>
          <cell r="D297">
            <v>468.3</v>
          </cell>
          <cell r="G297">
            <v>0.36999999999999994</v>
          </cell>
        </row>
        <row r="298">
          <cell r="B298" t="str">
            <v>Parkway to Consumers SWDA</v>
          </cell>
          <cell r="D298">
            <v>226.88</v>
          </cell>
          <cell r="G298">
            <v>0.009999999999999953</v>
          </cell>
        </row>
        <row r="299">
          <cell r="B299" t="str">
            <v>Parkway to Dawn Export</v>
          </cell>
          <cell r="D299">
            <v>226.88</v>
          </cell>
          <cell r="G299">
            <v>0.009999999999999953</v>
          </cell>
        </row>
        <row r="300">
          <cell r="B300" t="str">
            <v>Parkway to Cornwall</v>
          </cell>
          <cell r="D300">
            <v>465.98</v>
          </cell>
          <cell r="G300">
            <v>0.36999999999999994</v>
          </cell>
        </row>
        <row r="301">
          <cell r="B301" t="str">
            <v>Parkway to Emerson</v>
          </cell>
          <cell r="D301">
            <v>1816.91</v>
          </cell>
          <cell r="G301">
            <v>2.42</v>
          </cell>
        </row>
        <row r="302">
          <cell r="B302" t="str">
            <v>Parkway to GMi EDA</v>
          </cell>
          <cell r="D302">
            <v>635.77</v>
          </cell>
          <cell r="G302">
            <v>0.6299999999999999</v>
          </cell>
        </row>
        <row r="303">
          <cell r="B303" t="str">
            <v>Parkway to GMI NDA</v>
          </cell>
          <cell r="D303">
            <v>491.96</v>
          </cell>
          <cell r="G303">
            <v>0.41</v>
          </cell>
        </row>
        <row r="304">
          <cell r="B304" t="str">
            <v>Parkway to Iroquois</v>
          </cell>
          <cell r="D304">
            <v>426.66</v>
          </cell>
          <cell r="G304">
            <v>0.31</v>
          </cell>
        </row>
        <row r="305">
          <cell r="B305" t="str">
            <v>Parkway to Kingston</v>
          </cell>
          <cell r="D305">
            <v>303.81</v>
          </cell>
          <cell r="G305">
            <v>0.12</v>
          </cell>
        </row>
        <row r="306">
          <cell r="B306" t="str">
            <v>Parkway to Napierville</v>
          </cell>
          <cell r="D306">
            <v>622.804</v>
          </cell>
          <cell r="G306">
            <v>0.6099999999999999</v>
          </cell>
        </row>
        <row r="307">
          <cell r="B307" t="str">
            <v>Parkway to Niagara Falls</v>
          </cell>
          <cell r="D307">
            <v>132.71</v>
          </cell>
          <cell r="G307">
            <v>0</v>
          </cell>
        </row>
        <row r="308">
          <cell r="B308" t="str">
            <v>Parkway to Spruce</v>
          </cell>
          <cell r="D308">
            <v>1958.82</v>
          </cell>
          <cell r="G308">
            <v>2.64</v>
          </cell>
        </row>
        <row r="309">
          <cell r="B309" t="str">
            <v>Parkway to St. Clair</v>
          </cell>
          <cell r="D309">
            <v>250.71</v>
          </cell>
          <cell r="G309">
            <v>0.03999999999999998</v>
          </cell>
        </row>
        <row r="310">
          <cell r="B310" t="str">
            <v>Parkway to Philipsburg</v>
          </cell>
          <cell r="D310">
            <v>640.26</v>
          </cell>
          <cell r="G310">
            <v>0.6299999999999999</v>
          </cell>
        </row>
        <row r="311">
          <cell r="B311" t="str">
            <v>Parkway to TCPL NDA</v>
          </cell>
          <cell r="D311">
            <v>693.98</v>
          </cell>
          <cell r="G311">
            <v>0.72</v>
          </cell>
        </row>
        <row r="312">
          <cell r="B312" t="str">
            <v>Parkway to TCPL WDA</v>
          </cell>
          <cell r="D312">
            <v>1285.13</v>
          </cell>
          <cell r="G312">
            <v>1.6099999999999999</v>
          </cell>
        </row>
        <row r="313">
          <cell r="B313" t="str">
            <v>Parkway to TPLP NDA</v>
          </cell>
          <cell r="D313">
            <v>954.38</v>
          </cell>
          <cell r="G313">
            <v>1.1099999999999999</v>
          </cell>
        </row>
        <row r="314">
          <cell r="B314" t="str">
            <v>Parkway to Union CDA</v>
          </cell>
          <cell r="D314">
            <v>9.64</v>
          </cell>
          <cell r="G314">
            <v>0</v>
          </cell>
        </row>
        <row r="315">
          <cell r="B315" t="str">
            <v>Parkway to Union SWDA</v>
          </cell>
          <cell r="D315">
            <v>240.04</v>
          </cell>
          <cell r="G315">
            <v>0.02999999999999997</v>
          </cell>
        </row>
        <row r="316">
          <cell r="B316" t="str">
            <v>Parkway to East Hereford</v>
          </cell>
          <cell r="D316">
            <v>825.23</v>
          </cell>
          <cell r="G316">
            <v>0.9199999999999999</v>
          </cell>
        </row>
        <row r="317">
          <cell r="B317" t="str">
            <v>Richmound to Chippawa</v>
          </cell>
          <cell r="D317">
            <v>3019.63</v>
          </cell>
          <cell r="G317">
            <v>4.25</v>
          </cell>
        </row>
        <row r="318">
          <cell r="B318" t="str">
            <v>Richmound to Cornwall</v>
          </cell>
          <cell r="D318">
            <v>3089.24</v>
          </cell>
          <cell r="G318">
            <v>4.36</v>
          </cell>
        </row>
        <row r="319">
          <cell r="B319" t="str">
            <v>Richmound to Manitoba Zone</v>
          </cell>
          <cell r="D319">
            <v>885.77</v>
          </cell>
          <cell r="G319">
            <v>1.01</v>
          </cell>
        </row>
        <row r="320">
          <cell r="B320" t="str">
            <v>Richmound to Western Zone</v>
          </cell>
          <cell r="D320">
            <v>1511.45</v>
          </cell>
          <cell r="G320">
            <v>1.9599999999999997</v>
          </cell>
        </row>
        <row r="321">
          <cell r="B321" t="str">
            <v>Richmound to Northern Zone</v>
          </cell>
          <cell r="D321">
            <v>2349.08</v>
          </cell>
          <cell r="G321">
            <v>3.23</v>
          </cell>
        </row>
        <row r="322">
          <cell r="B322" t="str">
            <v>Richmound to Eastern Zone</v>
          </cell>
          <cell r="D322">
            <v>3019.28</v>
          </cell>
          <cell r="G322">
            <v>4.25</v>
          </cell>
        </row>
        <row r="323">
          <cell r="B323" t="str">
            <v>Richmound to Southwest Zone</v>
          </cell>
          <cell r="D323">
            <v>2604.57</v>
          </cell>
          <cell r="G323">
            <v>3.62</v>
          </cell>
        </row>
        <row r="324">
          <cell r="B324" t="str">
            <v>Richmound to Dawn Export</v>
          </cell>
          <cell r="D324">
            <v>2611.15</v>
          </cell>
          <cell r="G324">
            <v>3.6300000000000003</v>
          </cell>
        </row>
        <row r="325">
          <cell r="B325" t="str">
            <v>Richmound to East Hereford</v>
          </cell>
          <cell r="D325">
            <v>3448.48</v>
          </cell>
          <cell r="G325">
            <v>4.9</v>
          </cell>
        </row>
        <row r="326">
          <cell r="B326" t="str">
            <v>Richmound to Emerson</v>
          </cell>
          <cell r="D326">
            <v>1021.12</v>
          </cell>
          <cell r="G326">
            <v>1.21</v>
          </cell>
        </row>
        <row r="327">
          <cell r="B327" t="str">
            <v>Richmound to Iroquois</v>
          </cell>
          <cell r="D327">
            <v>3018.39</v>
          </cell>
          <cell r="G327">
            <v>4.25</v>
          </cell>
        </row>
        <row r="328">
          <cell r="B328" t="str">
            <v>Richmound to Napierville</v>
          </cell>
          <cell r="D328">
            <v>3246.06</v>
          </cell>
          <cell r="G328">
            <v>4.6000000000000005</v>
          </cell>
        </row>
        <row r="329">
          <cell r="B329" t="str">
            <v>Richmound to Niagara Falls</v>
          </cell>
          <cell r="D329">
            <v>3017.24</v>
          </cell>
          <cell r="G329">
            <v>4.25</v>
          </cell>
        </row>
        <row r="330">
          <cell r="B330" t="str">
            <v>Richmound to Philipsburg</v>
          </cell>
          <cell r="D330">
            <v>3263.52</v>
          </cell>
          <cell r="G330">
            <v>4.62</v>
          </cell>
        </row>
        <row r="331">
          <cell r="B331" t="str">
            <v>Richmound to Spruce</v>
          </cell>
          <cell r="D331">
            <v>1000.02</v>
          </cell>
          <cell r="G331">
            <v>1.18</v>
          </cell>
        </row>
        <row r="332">
          <cell r="B332" t="str">
            <v>Richmound to St. Clair</v>
          </cell>
          <cell r="D332">
            <v>2587.42</v>
          </cell>
          <cell r="G332">
            <v>3.6</v>
          </cell>
        </row>
        <row r="333">
          <cell r="B333" t="str">
            <v>Richmound to TGAS SSDA</v>
          </cell>
          <cell r="D333">
            <v>560.28</v>
          </cell>
          <cell r="G333">
            <v>0.51</v>
          </cell>
        </row>
        <row r="334">
          <cell r="B334" t="str">
            <v>Sault Ste. Marie to Union  SSMDA</v>
          </cell>
          <cell r="D334">
            <v>10.81</v>
          </cell>
          <cell r="G334">
            <v>0</v>
          </cell>
        </row>
        <row r="335">
          <cell r="B335" t="str">
            <v>Sault Ste. Marie to Union  NDA</v>
          </cell>
          <cell r="D335">
            <v>1370.47</v>
          </cell>
          <cell r="G335">
            <v>1.74</v>
          </cell>
        </row>
        <row r="336">
          <cell r="B336" t="str">
            <v>Sault Ste. Marie to Union  WDA</v>
          </cell>
          <cell r="D336">
            <v>1811.69</v>
          </cell>
          <cell r="G336">
            <v>2.42</v>
          </cell>
        </row>
        <row r="337">
          <cell r="B337" t="str">
            <v>Sault Ste. Marie to Consumers SWDA</v>
          </cell>
          <cell r="D337">
            <v>597.63</v>
          </cell>
          <cell r="G337">
            <v>0.5700000000000001</v>
          </cell>
        </row>
        <row r="338">
          <cell r="B338" t="str">
            <v>Sault Ste. Marie to Dawn Export</v>
          </cell>
          <cell r="D338">
            <v>597.63</v>
          </cell>
          <cell r="G338">
            <v>0.5700000000000001</v>
          </cell>
        </row>
        <row r="339">
          <cell r="B339" t="str">
            <v>Sault Ste. Marie to Union SWDA</v>
          </cell>
          <cell r="D339">
            <v>584.47</v>
          </cell>
          <cell r="G339">
            <v>0.55</v>
          </cell>
        </row>
        <row r="340">
          <cell r="B340" t="str">
            <v>Sault Ste. Marie to Union CDA</v>
          </cell>
          <cell r="D340">
            <v>824.85</v>
          </cell>
          <cell r="G340">
            <v>0.9099999999999999</v>
          </cell>
        </row>
        <row r="341">
          <cell r="B341" t="str">
            <v>Sault Ste. Marie to Consumers CDA</v>
          </cell>
          <cell r="D341">
            <v>892.87</v>
          </cell>
          <cell r="G341">
            <v>1.02</v>
          </cell>
        </row>
        <row r="342">
          <cell r="B342" t="str">
            <v>Sault Ste. Marie to Niagara Falls</v>
          </cell>
          <cell r="D342">
            <v>898.27</v>
          </cell>
          <cell r="G342">
            <v>1.03</v>
          </cell>
        </row>
        <row r="343">
          <cell r="B343" t="str">
            <v>Sault Ste. Marie to Chippawa</v>
          </cell>
          <cell r="D343">
            <v>900.66</v>
          </cell>
          <cell r="G343">
            <v>1.03</v>
          </cell>
        </row>
        <row r="344">
          <cell r="B344" t="str">
            <v>Sault Ste. Marie to Union NCDA</v>
          </cell>
          <cell r="D344">
            <v>999.47</v>
          </cell>
          <cell r="G344">
            <v>1.18</v>
          </cell>
        </row>
        <row r="345">
          <cell r="B345" t="str">
            <v>Sault Ste. Marie to Union EDA</v>
          </cell>
          <cell r="D345">
            <v>1127.21</v>
          </cell>
          <cell r="G345">
            <v>1.3699999999999999</v>
          </cell>
        </row>
        <row r="346">
          <cell r="B346" t="str">
            <v>Sault Ste. Marie to Centrat MDA</v>
          </cell>
          <cell r="D346">
            <v>1276.51</v>
          </cell>
          <cell r="G346">
            <v>1.5999999999999999</v>
          </cell>
        </row>
        <row r="347">
          <cell r="B347" t="str">
            <v>Sault Ste. Marie to Iroquois</v>
          </cell>
          <cell r="D347">
            <v>1251.17</v>
          </cell>
          <cell r="G347">
            <v>1.5599999999999998</v>
          </cell>
        </row>
        <row r="348">
          <cell r="B348" t="str">
            <v>Sault Ste. Marie to Kingston</v>
          </cell>
          <cell r="D348">
            <v>1128.32</v>
          </cell>
          <cell r="G348">
            <v>1.38</v>
          </cell>
        </row>
        <row r="349">
          <cell r="B349" t="str">
            <v>Sault Ste. Marie to Cornwall</v>
          </cell>
          <cell r="D349">
            <v>1290.49</v>
          </cell>
          <cell r="G349">
            <v>1.6199999999999999</v>
          </cell>
        </row>
        <row r="350">
          <cell r="B350" t="str">
            <v>Sault Ste. Marie to Consumers EDA</v>
          </cell>
          <cell r="D350">
            <v>1292.81</v>
          </cell>
          <cell r="G350">
            <v>1.63</v>
          </cell>
        </row>
        <row r="351">
          <cell r="B351" t="str">
            <v>Sault Ste. Marie to Spruce</v>
          </cell>
          <cell r="D351">
            <v>1276.51</v>
          </cell>
          <cell r="G351">
            <v>1.5999999999999999</v>
          </cell>
        </row>
        <row r="352">
          <cell r="B352" t="str">
            <v>Sault Ste. Marie to TCPL NDA</v>
          </cell>
          <cell r="D352">
            <v>1518.489</v>
          </cell>
          <cell r="G352">
            <v>1.97</v>
          </cell>
        </row>
        <row r="353">
          <cell r="B353" t="str">
            <v>Sault Ste. Marie to TCPL WDA</v>
          </cell>
          <cell r="D353">
            <v>1930.12</v>
          </cell>
          <cell r="G353">
            <v>2.6</v>
          </cell>
        </row>
        <row r="354">
          <cell r="B354" t="str">
            <v>Sault Ste. Marie to TPLP NDA</v>
          </cell>
          <cell r="D354">
            <v>1778.89</v>
          </cell>
          <cell r="G354">
            <v>2.37</v>
          </cell>
        </row>
        <row r="355">
          <cell r="B355" t="str">
            <v>Sault Ste. Marie to Gmi EDA</v>
          </cell>
          <cell r="D355">
            <v>1460.26</v>
          </cell>
          <cell r="G355">
            <v>1.8800000000000001</v>
          </cell>
        </row>
        <row r="356">
          <cell r="B356" t="str">
            <v>Sault Ste. Marie to Gmi NDA</v>
          </cell>
          <cell r="D356">
            <v>1316.47</v>
          </cell>
          <cell r="G356">
            <v>1.66</v>
          </cell>
        </row>
        <row r="357">
          <cell r="B357" t="str">
            <v>Sault Ste. Marie to Philipsburg</v>
          </cell>
          <cell r="D357">
            <v>1464.77</v>
          </cell>
          <cell r="G357">
            <v>1.89</v>
          </cell>
        </row>
        <row r="358">
          <cell r="B358" t="str">
            <v>Sault Ste. Marie to East Hereford</v>
          </cell>
          <cell r="D358">
            <v>1649.73</v>
          </cell>
          <cell r="G358">
            <v>2.17</v>
          </cell>
        </row>
        <row r="359">
          <cell r="B359" t="str">
            <v>Sault Ste. Marie to Napierville</v>
          </cell>
          <cell r="D359">
            <v>1447.28</v>
          </cell>
          <cell r="G359">
            <v>1.86</v>
          </cell>
        </row>
        <row r="360">
          <cell r="B360" t="str">
            <v>St. Clair to Union NCDA</v>
          </cell>
          <cell r="D360">
            <v>435.5</v>
          </cell>
          <cell r="G360">
            <v>0.32</v>
          </cell>
        </row>
        <row r="361">
          <cell r="B361" t="str">
            <v>St. Clair to Union  EDA</v>
          </cell>
          <cell r="D361">
            <v>566.59</v>
          </cell>
          <cell r="G361">
            <v>0.52</v>
          </cell>
        </row>
        <row r="362">
          <cell r="B362" t="str">
            <v>St. Clair to Union  NDA</v>
          </cell>
          <cell r="D362">
            <v>796.42</v>
          </cell>
          <cell r="G362">
            <v>0.8699999999999999</v>
          </cell>
        </row>
        <row r="363">
          <cell r="B363" t="str">
            <v>St. Clair to Union  SSMDA</v>
          </cell>
          <cell r="D363">
            <v>584.67</v>
          </cell>
          <cell r="G363">
            <v>0.55</v>
          </cell>
        </row>
        <row r="364">
          <cell r="B364" t="str">
            <v>St. Clair to Union WDA</v>
          </cell>
          <cell r="D364">
            <v>1709.8</v>
          </cell>
          <cell r="G364">
            <v>2.2600000000000002</v>
          </cell>
        </row>
        <row r="365">
          <cell r="B365" t="str">
            <v>St. Clair to Centrat MDA</v>
          </cell>
          <cell r="D365">
            <v>1708.11</v>
          </cell>
          <cell r="G365">
            <v>2.2600000000000002</v>
          </cell>
        </row>
        <row r="366">
          <cell r="B366" t="str">
            <v>St. Clair to Consumers CDA</v>
          </cell>
          <cell r="D366">
            <v>319.07</v>
          </cell>
          <cell r="G366">
            <v>0.14999999999999997</v>
          </cell>
        </row>
        <row r="367">
          <cell r="B367" t="str">
            <v>St. Clair to Consumers EDA</v>
          </cell>
          <cell r="D367">
            <v>721.49</v>
          </cell>
          <cell r="G367">
            <v>0.76</v>
          </cell>
        </row>
        <row r="368">
          <cell r="B368" t="str">
            <v>St. Clair to Consumers SWDA</v>
          </cell>
          <cell r="D368">
            <v>23.83</v>
          </cell>
          <cell r="G368">
            <v>0</v>
          </cell>
        </row>
        <row r="369">
          <cell r="B369" t="str">
            <v>St. Clair to Cornwall</v>
          </cell>
          <cell r="D369">
            <v>716.69</v>
          </cell>
          <cell r="G369">
            <v>0.75</v>
          </cell>
        </row>
        <row r="370">
          <cell r="B370" t="str">
            <v>St. Clair to Dawn Export</v>
          </cell>
          <cell r="D370">
            <v>23.83</v>
          </cell>
          <cell r="G370">
            <v>0</v>
          </cell>
        </row>
        <row r="371">
          <cell r="B371" t="str">
            <v>St. Clair to Iroquois</v>
          </cell>
          <cell r="D371">
            <v>677.37</v>
          </cell>
          <cell r="G371">
            <v>0.69</v>
          </cell>
        </row>
        <row r="372">
          <cell r="B372" t="str">
            <v>St. Clair to Kingston</v>
          </cell>
          <cell r="D372">
            <v>554.52</v>
          </cell>
          <cell r="G372">
            <v>0.49999999999999994</v>
          </cell>
        </row>
        <row r="373">
          <cell r="B373" t="str">
            <v>St. Clair to Niagara Falls</v>
          </cell>
          <cell r="D373">
            <v>324.47</v>
          </cell>
          <cell r="G373">
            <v>0.14999999999999997</v>
          </cell>
        </row>
        <row r="374">
          <cell r="B374" t="str">
            <v>St. Clair to Chippawa</v>
          </cell>
          <cell r="D374">
            <v>326.86</v>
          </cell>
          <cell r="G374">
            <v>0.15999999999999998</v>
          </cell>
        </row>
        <row r="375">
          <cell r="B375" t="str">
            <v>St. Clair to Spruce</v>
          </cell>
          <cell r="D375">
            <v>1708.1100000000001</v>
          </cell>
          <cell r="G375">
            <v>2.2600000000000002</v>
          </cell>
        </row>
        <row r="376">
          <cell r="B376" t="str">
            <v>St. Clair to TCPL NDA</v>
          </cell>
          <cell r="D376">
            <v>944.689</v>
          </cell>
          <cell r="G376">
            <v>1.0999999999999999</v>
          </cell>
        </row>
        <row r="377">
          <cell r="B377" t="str">
            <v>St. Clair to TCPL WDA</v>
          </cell>
          <cell r="D377">
            <v>1535.839</v>
          </cell>
          <cell r="G377">
            <v>1.9999999999999998</v>
          </cell>
        </row>
        <row r="378">
          <cell r="B378" t="str">
            <v>St. Clair to TPLP NDA</v>
          </cell>
          <cell r="D378">
            <v>1205.09</v>
          </cell>
          <cell r="G378">
            <v>1.49</v>
          </cell>
        </row>
        <row r="379">
          <cell r="B379" t="str">
            <v>St. Clair to Napierville</v>
          </cell>
          <cell r="D379">
            <v>873.5130000000001</v>
          </cell>
          <cell r="G379">
            <v>0.99</v>
          </cell>
        </row>
        <row r="380">
          <cell r="B380" t="str">
            <v>St. Clair to Philipsburg</v>
          </cell>
          <cell r="D380">
            <v>890.97</v>
          </cell>
          <cell r="G380">
            <v>1.02</v>
          </cell>
        </row>
        <row r="381">
          <cell r="B381" t="str">
            <v>St. Clair to East Hereford</v>
          </cell>
          <cell r="D381">
            <v>1075.93</v>
          </cell>
          <cell r="G381">
            <v>1.2999999999999998</v>
          </cell>
        </row>
        <row r="382">
          <cell r="B382" t="str">
            <v>St. Clair to Union CDA</v>
          </cell>
          <cell r="D382">
            <v>251.05</v>
          </cell>
          <cell r="G382">
            <v>0.03999999999999998</v>
          </cell>
        </row>
        <row r="383">
          <cell r="B383" t="str">
            <v>St. Clair to GMI EDA</v>
          </cell>
          <cell r="D383">
            <v>886.46</v>
          </cell>
          <cell r="G383">
            <v>1.01</v>
          </cell>
        </row>
        <row r="384">
          <cell r="B384" t="str">
            <v>St. Clair to GMI NDA</v>
          </cell>
          <cell r="D384">
            <v>742.67</v>
          </cell>
          <cell r="G384">
            <v>0.7899999999999998</v>
          </cell>
        </row>
        <row r="385">
          <cell r="B385" t="str">
            <v>Steelman to Emerson</v>
          </cell>
          <cell r="D385">
            <v>639.39</v>
          </cell>
          <cell r="G385">
            <v>0.6299999999999999</v>
          </cell>
        </row>
        <row r="386">
          <cell r="B386" t="str">
            <v>Steelman to Eastern Zone</v>
          </cell>
          <cell r="D386">
            <v>2637.55</v>
          </cell>
          <cell r="G386">
            <v>3.67</v>
          </cell>
        </row>
        <row r="387">
          <cell r="B387" t="str">
            <v>Steelman to Manitoba Zone</v>
          </cell>
          <cell r="D387">
            <v>504.04</v>
          </cell>
          <cell r="G387">
            <v>0.43</v>
          </cell>
        </row>
        <row r="388">
          <cell r="B388" t="str">
            <v>Steelman to Western Zone</v>
          </cell>
          <cell r="D388">
            <v>1129.72</v>
          </cell>
          <cell r="G388">
            <v>1.38</v>
          </cell>
        </row>
        <row r="389">
          <cell r="B389" t="str">
            <v>Steelman to Northern Zone</v>
          </cell>
          <cell r="D389">
            <v>1967.35</v>
          </cell>
          <cell r="G389">
            <v>2.6500000000000004</v>
          </cell>
        </row>
        <row r="390">
          <cell r="B390" t="str">
            <v>Steelman to Sask. Zone</v>
          </cell>
          <cell r="D390">
            <v>178.55</v>
          </cell>
          <cell r="G390">
            <v>0</v>
          </cell>
        </row>
        <row r="391">
          <cell r="B391" t="str">
            <v>Steelman to Southwest Zone</v>
          </cell>
          <cell r="D391">
            <v>2222.84</v>
          </cell>
          <cell r="G391">
            <v>3.04</v>
          </cell>
        </row>
        <row r="392">
          <cell r="B392" t="str">
            <v>Steelman to Iroquois</v>
          </cell>
          <cell r="D392">
            <v>2636.66</v>
          </cell>
          <cell r="G392">
            <v>3.67</v>
          </cell>
        </row>
        <row r="393">
          <cell r="B393" t="str">
            <v>Steelman to Spruce</v>
          </cell>
          <cell r="D393">
            <v>618.29</v>
          </cell>
          <cell r="G393">
            <v>0.5999999999999999</v>
          </cell>
        </row>
        <row r="394">
          <cell r="B394" t="str">
            <v>Steelman to Chippawa</v>
          </cell>
          <cell r="D394">
            <v>2637.9</v>
          </cell>
          <cell r="G394">
            <v>3.67</v>
          </cell>
        </row>
        <row r="395">
          <cell r="B395" t="str">
            <v>Steelman to St. Clair</v>
          </cell>
          <cell r="D395">
            <v>2205.69</v>
          </cell>
          <cell r="G395">
            <v>3.0100000000000002</v>
          </cell>
        </row>
        <row r="396">
          <cell r="B396" t="str">
            <v>Steelman to Niagara Falls</v>
          </cell>
          <cell r="D396">
            <v>2635.51</v>
          </cell>
          <cell r="G396">
            <v>3.67</v>
          </cell>
        </row>
        <row r="397">
          <cell r="B397" t="str">
            <v>Steelman to Cornwall</v>
          </cell>
          <cell r="D397">
            <v>2707.51</v>
          </cell>
          <cell r="G397">
            <v>3.7800000000000002</v>
          </cell>
        </row>
        <row r="398">
          <cell r="B398" t="str">
            <v>Steelman to Dawn Export</v>
          </cell>
          <cell r="D398">
            <v>2229.42</v>
          </cell>
          <cell r="G398">
            <v>3.0500000000000003</v>
          </cell>
        </row>
        <row r="399">
          <cell r="B399" t="str">
            <v>Steelman to Napierville</v>
          </cell>
          <cell r="D399">
            <v>2864.33</v>
          </cell>
          <cell r="G399">
            <v>4.0200000000000005</v>
          </cell>
        </row>
        <row r="400">
          <cell r="B400" t="str">
            <v>Steelman to Philipsburg</v>
          </cell>
          <cell r="D400">
            <v>2881.79</v>
          </cell>
          <cell r="G400">
            <v>4.04</v>
          </cell>
        </row>
        <row r="401">
          <cell r="B401" t="str">
            <v>Steelman to East Hereford</v>
          </cell>
          <cell r="D401">
            <v>3066.75</v>
          </cell>
          <cell r="G401">
            <v>4.32</v>
          </cell>
        </row>
        <row r="402">
          <cell r="B402" t="str">
            <v>Steelman to TransGas SSDA</v>
          </cell>
          <cell r="D402">
            <v>178.55</v>
          </cell>
          <cell r="G402">
            <v>0</v>
          </cell>
        </row>
        <row r="403">
          <cell r="B403" t="str">
            <v>Success to Herbert Export</v>
          </cell>
          <cell r="D403">
            <v>57.22</v>
          </cell>
          <cell r="G403">
            <v>0</v>
          </cell>
        </row>
        <row r="404">
          <cell r="B404" t="str">
            <v>Success to Spruce</v>
          </cell>
          <cell r="D404">
            <v>866.737</v>
          </cell>
          <cell r="G404">
            <v>0.98</v>
          </cell>
        </row>
        <row r="405">
          <cell r="B405" t="str">
            <v>Success to St. Clair</v>
          </cell>
          <cell r="D405">
            <v>2454.14</v>
          </cell>
          <cell r="G405">
            <v>3.39</v>
          </cell>
        </row>
        <row r="406">
          <cell r="B406" t="str">
            <v>Success to Niagara Falls</v>
          </cell>
          <cell r="D406">
            <v>2883.96</v>
          </cell>
          <cell r="G406">
            <v>4.05</v>
          </cell>
        </row>
        <row r="407">
          <cell r="B407" t="str">
            <v>Success to Iroquois</v>
          </cell>
          <cell r="D407">
            <v>2885.11</v>
          </cell>
          <cell r="G407">
            <v>4.05</v>
          </cell>
        </row>
        <row r="408">
          <cell r="B408" t="str">
            <v>Success to Cornwall</v>
          </cell>
          <cell r="D408">
            <v>2955.96</v>
          </cell>
          <cell r="G408">
            <v>4.16</v>
          </cell>
        </row>
        <row r="409">
          <cell r="B409" t="str">
            <v>Success to TransGas SSDA</v>
          </cell>
          <cell r="D409">
            <v>427</v>
          </cell>
          <cell r="G409">
            <v>0.31</v>
          </cell>
        </row>
        <row r="410">
          <cell r="B410" t="str">
            <v>Success to Dawn Export</v>
          </cell>
          <cell r="D410">
            <v>2477.87</v>
          </cell>
          <cell r="G410">
            <v>3.43</v>
          </cell>
        </row>
        <row r="411">
          <cell r="B411" t="str">
            <v>Success to Emerson</v>
          </cell>
          <cell r="D411">
            <v>887.84</v>
          </cell>
          <cell r="G411">
            <v>1.01</v>
          </cell>
        </row>
        <row r="412">
          <cell r="B412" t="str">
            <v>Success to Manitoba Zone</v>
          </cell>
          <cell r="D412">
            <v>752.49</v>
          </cell>
          <cell r="G412">
            <v>0.7999999999999998</v>
          </cell>
        </row>
        <row r="413">
          <cell r="B413" t="str">
            <v>Success to Western Zone</v>
          </cell>
          <cell r="D413">
            <v>1378.17</v>
          </cell>
          <cell r="G413">
            <v>1.76</v>
          </cell>
        </row>
        <row r="414">
          <cell r="B414" t="str">
            <v>Success to Northern Zone</v>
          </cell>
          <cell r="D414">
            <v>2215.8</v>
          </cell>
          <cell r="G414">
            <v>3.0300000000000002</v>
          </cell>
        </row>
        <row r="415">
          <cell r="B415" t="str">
            <v>Success to Eastern Zone</v>
          </cell>
          <cell r="D415">
            <v>2886</v>
          </cell>
          <cell r="G415">
            <v>4.05</v>
          </cell>
        </row>
        <row r="416">
          <cell r="B416" t="str">
            <v>Success to Southwest Zone</v>
          </cell>
          <cell r="D416">
            <v>2471.29</v>
          </cell>
          <cell r="G416">
            <v>3.42</v>
          </cell>
        </row>
        <row r="417">
          <cell r="B417" t="str">
            <v>Success to Chippawa</v>
          </cell>
          <cell r="D417">
            <v>2886.35</v>
          </cell>
          <cell r="G417">
            <v>4.05</v>
          </cell>
        </row>
        <row r="418">
          <cell r="B418" t="str">
            <v>Success to Napierville</v>
          </cell>
          <cell r="D418">
            <v>3112.78</v>
          </cell>
          <cell r="G418">
            <v>4.390000000000001</v>
          </cell>
        </row>
        <row r="419">
          <cell r="B419" t="str">
            <v>Success to Philipsburg</v>
          </cell>
          <cell r="D419">
            <v>3130.24</v>
          </cell>
          <cell r="G419">
            <v>4.42</v>
          </cell>
        </row>
        <row r="420">
          <cell r="B420" t="str">
            <v>Success to East Hereford</v>
          </cell>
          <cell r="D420">
            <v>3315.2</v>
          </cell>
          <cell r="G420">
            <v>4.7</v>
          </cell>
        </row>
        <row r="421">
          <cell r="B421" t="str">
            <v>Suffield to Emerson</v>
          </cell>
          <cell r="D421">
            <v>1021.31</v>
          </cell>
          <cell r="G421">
            <v>1.21</v>
          </cell>
        </row>
        <row r="422">
          <cell r="B422" t="str">
            <v>Suffield to Eastern Zone</v>
          </cell>
          <cell r="D422">
            <v>3019.47</v>
          </cell>
          <cell r="G422">
            <v>4.25</v>
          </cell>
        </row>
        <row r="423">
          <cell r="B423" t="str">
            <v>Suffield to Manitoba Zone</v>
          </cell>
          <cell r="D423">
            <v>885.96</v>
          </cell>
          <cell r="G423">
            <v>1.01</v>
          </cell>
        </row>
        <row r="424">
          <cell r="B424" t="str">
            <v>Suffield to Western Zone</v>
          </cell>
          <cell r="D424">
            <v>1511.64</v>
          </cell>
          <cell r="G424">
            <v>1.9599999999999997</v>
          </cell>
        </row>
        <row r="425">
          <cell r="B425" t="str">
            <v>Suffield to Northern Zone</v>
          </cell>
          <cell r="D425">
            <v>2349.27</v>
          </cell>
          <cell r="G425">
            <v>3.23</v>
          </cell>
        </row>
        <row r="426">
          <cell r="B426" t="str">
            <v>Suffield to Southwest Zone</v>
          </cell>
          <cell r="D426">
            <v>2604.76</v>
          </cell>
          <cell r="G426">
            <v>3.62</v>
          </cell>
        </row>
        <row r="427">
          <cell r="B427" t="str">
            <v>Suffield to Dawn Export</v>
          </cell>
          <cell r="D427">
            <v>2611.34</v>
          </cell>
          <cell r="G427">
            <v>3.6300000000000003</v>
          </cell>
        </row>
        <row r="428">
          <cell r="B428" t="str">
            <v>Suffield to Emerson</v>
          </cell>
          <cell r="D428">
            <v>1021.31</v>
          </cell>
          <cell r="G428">
            <v>1.21</v>
          </cell>
        </row>
        <row r="429">
          <cell r="B429" t="str">
            <v>Suffield to Spruce</v>
          </cell>
          <cell r="D429">
            <v>1000.207</v>
          </cell>
          <cell r="G429">
            <v>1.18</v>
          </cell>
        </row>
        <row r="430">
          <cell r="B430" t="str">
            <v>Suffield to St. Clair</v>
          </cell>
          <cell r="D430">
            <v>2587.61</v>
          </cell>
          <cell r="G430">
            <v>3.6</v>
          </cell>
        </row>
        <row r="431">
          <cell r="B431" t="str">
            <v>Suffield to Niagara Falls</v>
          </cell>
          <cell r="D431">
            <v>3017.43</v>
          </cell>
          <cell r="G431">
            <v>4.25</v>
          </cell>
        </row>
        <row r="432">
          <cell r="B432" t="str">
            <v>Suffield to Chippawa</v>
          </cell>
          <cell r="D432">
            <v>3019.82</v>
          </cell>
          <cell r="G432">
            <v>4.25</v>
          </cell>
        </row>
        <row r="433">
          <cell r="B433" t="str">
            <v>Suffield to Cornwall</v>
          </cell>
          <cell r="D433">
            <v>3089.43</v>
          </cell>
          <cell r="G433">
            <v>4.36</v>
          </cell>
        </row>
        <row r="434">
          <cell r="B434" t="str">
            <v>Suffield to Iroquois</v>
          </cell>
          <cell r="D434">
            <v>3018.58</v>
          </cell>
          <cell r="G434">
            <v>4.25</v>
          </cell>
        </row>
        <row r="435">
          <cell r="B435" t="str">
            <v>Suffield to Napierville</v>
          </cell>
          <cell r="D435">
            <v>3246.25</v>
          </cell>
          <cell r="G435">
            <v>4.6000000000000005</v>
          </cell>
        </row>
        <row r="436">
          <cell r="B436" t="str">
            <v>Suffield to Philipsburg</v>
          </cell>
          <cell r="D436">
            <v>3263.71</v>
          </cell>
          <cell r="G436">
            <v>4.62</v>
          </cell>
        </row>
        <row r="437">
          <cell r="B437" t="str">
            <v>Suffield to East Hereford</v>
          </cell>
          <cell r="D437">
            <v>3448.67</v>
          </cell>
          <cell r="G437">
            <v>4.9</v>
          </cell>
        </row>
        <row r="438">
          <cell r="B438" t="str">
            <v>Suffield to TransGas SSDA</v>
          </cell>
          <cell r="D438">
            <v>560.47</v>
          </cell>
          <cell r="G438">
            <v>0.51</v>
          </cell>
        </row>
        <row r="439">
          <cell r="B439" t="str">
            <v>Welwyn to Dawn Export</v>
          </cell>
          <cell r="D439">
            <v>2001.78</v>
          </cell>
          <cell r="G439">
            <v>2.7</v>
          </cell>
        </row>
        <row r="440">
          <cell r="B440" t="str">
            <v>Welwyn to Emerson</v>
          </cell>
          <cell r="D440">
            <v>411.75</v>
          </cell>
          <cell r="G440">
            <v>0.29</v>
          </cell>
        </row>
        <row r="441">
          <cell r="B441" t="str">
            <v>Welwyn to Eastern Zone</v>
          </cell>
          <cell r="D441">
            <v>2409.91</v>
          </cell>
          <cell r="G441">
            <v>3.33</v>
          </cell>
        </row>
        <row r="442">
          <cell r="B442" t="str">
            <v>Welwyn to Manitoba Zone</v>
          </cell>
          <cell r="D442">
            <v>276.4</v>
          </cell>
          <cell r="G442">
            <v>0.07999999999999996</v>
          </cell>
        </row>
        <row r="443">
          <cell r="B443" t="str">
            <v>Welwyn to Western Zone</v>
          </cell>
          <cell r="D443">
            <v>902.08</v>
          </cell>
          <cell r="G443">
            <v>1.03</v>
          </cell>
        </row>
        <row r="444">
          <cell r="B444" t="str">
            <v>Welwyn to Northern Zone</v>
          </cell>
          <cell r="D444">
            <v>1739.71</v>
          </cell>
          <cell r="G444">
            <v>2.31</v>
          </cell>
        </row>
        <row r="445">
          <cell r="B445" t="str">
            <v>Welwyn to Southwest Zone</v>
          </cell>
          <cell r="D445">
            <v>1995.2</v>
          </cell>
          <cell r="G445">
            <v>2.69</v>
          </cell>
        </row>
        <row r="446">
          <cell r="B446" t="str">
            <v>Welwyn to St. Clair</v>
          </cell>
          <cell r="D446">
            <v>1978.05</v>
          </cell>
          <cell r="G446">
            <v>2.67</v>
          </cell>
        </row>
        <row r="447">
          <cell r="B447" t="str">
            <v>Welwyn to Niagara Falls</v>
          </cell>
          <cell r="D447">
            <v>2407.87</v>
          </cell>
          <cell r="G447">
            <v>3.3200000000000003</v>
          </cell>
        </row>
        <row r="448">
          <cell r="B448" t="str">
            <v>Welwyn to Chippawa</v>
          </cell>
          <cell r="D448">
            <v>2410.26</v>
          </cell>
          <cell r="G448">
            <v>3.33</v>
          </cell>
        </row>
        <row r="449">
          <cell r="B449" t="str">
            <v>Welwyn to Iroquois</v>
          </cell>
          <cell r="D449">
            <v>2409.02</v>
          </cell>
          <cell r="G449">
            <v>3.3200000000000003</v>
          </cell>
        </row>
        <row r="450">
          <cell r="B450" t="str">
            <v>Welwyn to Cornwall</v>
          </cell>
          <cell r="D450">
            <v>2479.87</v>
          </cell>
          <cell r="G450">
            <v>3.43</v>
          </cell>
        </row>
        <row r="451">
          <cell r="B451" t="str">
            <v>Welwyn to Napierville</v>
          </cell>
          <cell r="D451">
            <v>2636.69</v>
          </cell>
          <cell r="G451">
            <v>3.67</v>
          </cell>
        </row>
        <row r="452">
          <cell r="B452" t="str">
            <v>Welwyn to Philipsburg</v>
          </cell>
          <cell r="D452">
            <v>2654.15</v>
          </cell>
          <cell r="G452">
            <v>3.7</v>
          </cell>
        </row>
        <row r="453">
          <cell r="B453" t="str">
            <v>Welwyn to East Hereford</v>
          </cell>
          <cell r="D453">
            <v>2839.11</v>
          </cell>
          <cell r="G453">
            <v>3.9800000000000004</v>
          </cell>
        </row>
        <row r="454">
          <cell r="B454" t="str">
            <v>Welwyn to Spruce</v>
          </cell>
          <cell r="D454">
            <v>390.65</v>
          </cell>
          <cell r="G454">
            <v>0.24999999999999994</v>
          </cell>
        </row>
        <row r="455">
          <cell r="B455" t="str">
            <v>Consumers EDA to Consumers CDA</v>
          </cell>
          <cell r="D455">
            <v>445.53</v>
          </cell>
          <cell r="G455">
            <v>0.34</v>
          </cell>
        </row>
        <row r="456">
          <cell r="B456" t="str">
            <v>Union EDA to Consumers CDA</v>
          </cell>
          <cell r="D456">
            <v>293.11</v>
          </cell>
          <cell r="G456">
            <v>0.10999999999999999</v>
          </cell>
        </row>
        <row r="457">
          <cell r="B457" t="str">
            <v>Union NDA to Consumers CDA</v>
          </cell>
          <cell r="D457">
            <v>544.11</v>
          </cell>
          <cell r="G457">
            <v>0.48999999999999994</v>
          </cell>
        </row>
        <row r="458">
          <cell r="B458" t="str">
            <v>Union NDA to Union CDA</v>
          </cell>
          <cell r="D458">
            <v>555.35</v>
          </cell>
          <cell r="G458">
            <v>0.49999999999999994</v>
          </cell>
        </row>
        <row r="459">
          <cell r="B459" t="str">
            <v>GMi NDA to Union NCDA</v>
          </cell>
          <cell r="D459">
            <v>305.26</v>
          </cell>
          <cell r="G459">
            <v>0.12</v>
          </cell>
        </row>
        <row r="460">
          <cell r="B460" t="str">
            <v>GMi NDA to Union  EDA</v>
          </cell>
          <cell r="D460">
            <v>630.36</v>
          </cell>
          <cell r="G460">
            <v>0.6199999999999999</v>
          </cell>
        </row>
        <row r="461">
          <cell r="B461" t="str">
            <v>GMi NDA to Chippawa</v>
          </cell>
          <cell r="D461">
            <v>623.71</v>
          </cell>
          <cell r="G461">
            <v>0.6099999999999999</v>
          </cell>
        </row>
        <row r="462">
          <cell r="B462" t="str">
            <v>GMi NDA to Cornwall</v>
          </cell>
          <cell r="D462">
            <v>590.19</v>
          </cell>
          <cell r="G462">
            <v>0.56</v>
          </cell>
        </row>
        <row r="463">
          <cell r="B463" t="str">
            <v>GMi NDA to Consumers CDA</v>
          </cell>
          <cell r="D463">
            <v>487.03</v>
          </cell>
          <cell r="G463">
            <v>0.39999999999999997</v>
          </cell>
        </row>
        <row r="464">
          <cell r="B464" t="str">
            <v>GMi NDA to Consumers EDA</v>
          </cell>
          <cell r="D464">
            <v>542.11</v>
          </cell>
          <cell r="G464">
            <v>0.4799999999999999</v>
          </cell>
        </row>
        <row r="465">
          <cell r="B465" t="str">
            <v>GMi NDA to Kingston</v>
          </cell>
          <cell r="D465">
            <v>674.33</v>
          </cell>
          <cell r="G465">
            <v>0.69</v>
          </cell>
        </row>
        <row r="466">
          <cell r="B466" t="str">
            <v>GMi NDA to Iroquois</v>
          </cell>
          <cell r="D466">
            <v>559.84</v>
          </cell>
          <cell r="G466">
            <v>0.51</v>
          </cell>
        </row>
        <row r="467">
          <cell r="B467" t="str">
            <v>GMi NDA to Napierville</v>
          </cell>
          <cell r="D467">
            <v>747.01</v>
          </cell>
          <cell r="G467">
            <v>0.7999999999999998</v>
          </cell>
        </row>
        <row r="468">
          <cell r="B468" t="str">
            <v>GMi NDA to Niagara Falls</v>
          </cell>
          <cell r="D468">
            <v>621.32</v>
          </cell>
          <cell r="G468">
            <v>0.5999999999999999</v>
          </cell>
        </row>
        <row r="469">
          <cell r="B469" t="str">
            <v>GMi NDA to Philipsburg</v>
          </cell>
          <cell r="D469">
            <v>764.47</v>
          </cell>
          <cell r="G469">
            <v>0.8199999999999998</v>
          </cell>
        </row>
        <row r="470">
          <cell r="B470" t="str">
            <v>STS Centra Manitoba MDA - withdrawal</v>
          </cell>
          <cell r="D470">
            <v>0</v>
          </cell>
          <cell r="G470">
            <v>0</v>
          </cell>
        </row>
        <row r="471">
          <cell r="B471" t="str">
            <v>STS Union  WDA - withdrawal</v>
          </cell>
          <cell r="D471">
            <v>0</v>
          </cell>
          <cell r="G471">
            <v>0</v>
          </cell>
        </row>
        <row r="472">
          <cell r="B472" t="str">
            <v>STS Union  NDA - withdrawal</v>
          </cell>
          <cell r="D472">
            <v>0</v>
          </cell>
          <cell r="G472">
            <v>0</v>
          </cell>
        </row>
        <row r="473">
          <cell r="B473" t="str">
            <v>STS Union  SSMDA - withdrawal</v>
          </cell>
          <cell r="D473">
            <v>0</v>
          </cell>
          <cell r="G473">
            <v>0</v>
          </cell>
        </row>
        <row r="474">
          <cell r="B474" t="str">
            <v>STS Gaz Metropolitain NDA - withdrawal</v>
          </cell>
          <cell r="D474">
            <v>0</v>
          </cell>
          <cell r="G474">
            <v>0</v>
          </cell>
        </row>
        <row r="475">
          <cell r="B475" t="str">
            <v>STS Union NCDA - injection</v>
          </cell>
          <cell r="D475">
            <v>0</v>
          </cell>
          <cell r="G475">
            <v>0</v>
          </cell>
        </row>
        <row r="476">
          <cell r="B476" t="str">
            <v>STS Consumers' CDA - injection</v>
          </cell>
          <cell r="D476">
            <v>0</v>
          </cell>
          <cell r="G476">
            <v>0</v>
          </cell>
        </row>
        <row r="477">
          <cell r="B477" t="str">
            <v>STS Union EDA - injection</v>
          </cell>
          <cell r="D477">
            <v>0</v>
          </cell>
          <cell r="G477">
            <v>0</v>
          </cell>
        </row>
        <row r="478">
          <cell r="B478" t="str">
            <v>STS Consumers’ EDA - injection</v>
          </cell>
          <cell r="D478">
            <v>0</v>
          </cell>
          <cell r="G478">
            <v>0</v>
          </cell>
        </row>
        <row r="479">
          <cell r="B479" t="str">
            <v>STS Kingston PUC - injection</v>
          </cell>
          <cell r="D479">
            <v>0</v>
          </cell>
          <cell r="G479">
            <v>0</v>
          </cell>
        </row>
        <row r="480">
          <cell r="B480" t="str">
            <v>STS Cornwall - injection</v>
          </cell>
          <cell r="D480">
            <v>0</v>
          </cell>
          <cell r="G480">
            <v>0</v>
          </cell>
        </row>
        <row r="481">
          <cell r="B481" t="str">
            <v>STS Gaz Metropolitain - injection</v>
          </cell>
          <cell r="D481">
            <v>0</v>
          </cell>
          <cell r="G481">
            <v>0</v>
          </cell>
        </row>
        <row r="482">
          <cell r="B482" t="str">
            <v>STS Philipsburg - injection</v>
          </cell>
          <cell r="D482">
            <v>0</v>
          </cell>
          <cell r="G482">
            <v>0</v>
          </cell>
        </row>
        <row r="483">
          <cell r="B483" t="str">
            <v>Pressure Fuel Chippawa</v>
          </cell>
          <cell r="G483">
            <v>0.5</v>
          </cell>
        </row>
        <row r="484">
          <cell r="B484" t="str">
            <v>Pressure Fuel Emerson</v>
          </cell>
          <cell r="G484">
            <v>0.18</v>
          </cell>
        </row>
        <row r="485">
          <cell r="B485" t="str">
            <v>Pressure Fuel Iroquois</v>
          </cell>
          <cell r="G485">
            <v>0.55</v>
          </cell>
        </row>
        <row r="486">
          <cell r="B486" t="str">
            <v>Pressure Fuel Niagara Falls</v>
          </cell>
          <cell r="G486">
            <v>0</v>
          </cell>
        </row>
        <row r="487">
          <cell r="B487" t="str">
            <v>Pressure Fuel Sudbury</v>
          </cell>
          <cell r="G487">
            <v>0.13</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911" sheet="Fuel and Pressure Nov 2003"/>
  </cacheSource>
  <cacheFields count="6">
    <cacheField name="Point From">
      <sharedItems containsBlank="1" containsMixedTypes="0" count="35">
        <s v="Bayhurst 1"/>
        <s v="Bayhurst 2"/>
        <s v="Chippawa"/>
        <s v="Consumers CDA"/>
        <s v="Consumers EDA"/>
        <s v="Cornwall"/>
        <s v="East Hereford"/>
        <s v="Emerson 1"/>
        <s v="Emerson 2"/>
        <s v="Empress"/>
        <s v="Herbert"/>
        <s v="Iroquois"/>
        <s v="Kirkwall"/>
        <s v="Liebenthal"/>
        <s v="Niagara Falls"/>
        <s v="Richmound"/>
        <s v="SS. Marie"/>
        <s v="St. Clair"/>
        <s v="Steelman"/>
        <s v="Success"/>
        <s v="Suffield"/>
        <s v="Union Dawn"/>
        <s v="Union EDA"/>
        <s v="Union NDA"/>
        <s v="Union Parkway Belt"/>
        <s v="Welwyn"/>
        <s v="STS Emerson "/>
        <s v="STS Dawn"/>
        <s v="STS Parkway"/>
        <s v="STS Kirkwall"/>
        <s v="Formula1"/>
        <s v="Napierville"/>
        <s v="Philipsburg"/>
        <s v="Sabrevois"/>
        <m/>
      </sharedItems>
    </cacheField>
    <cacheField name="Point To">
      <sharedItems containsBlank="1" containsMixedTypes="0" count="43">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3-11-01T09:00:00.000"/>
      </sharedItems>
    </cacheField>
    <cacheField name="End">
      <sharedItems containsSemiMixedTypes="0" containsNonDate="0" containsDate="1" containsString="0" containsMixedTypes="0" count="1">
        <d v="2003-12-01T09:00:00.000"/>
      </sharedItems>
    </cacheField>
  </cacheFields>
  <calculatedItems count="1">
    <calculatedItem formula="">
      <pivotArea cacheIndex="1" outline="0" fieldPosition="0">
        <references count="1">
          <reference field="0" count="1">
            <x v="30"/>
          </reference>
        </references>
      </pivotArea>
    </calculatedItem>
  </calculatedItem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1">
    <cacheField name="From">
      <sharedItems containsSemiMixedTypes="0" containsString="0" containsMixedTypes="0" containsNumber="1" containsInteger="1" count="27">
        <n v="7"/>
        <n v="8"/>
        <n v="60"/>
        <n v="263"/>
        <n v="264"/>
        <n v="48"/>
        <n v="2320"/>
        <n v="65"/>
        <n v="66"/>
        <n v="67"/>
        <n v="82"/>
        <n v="86"/>
        <n v="96"/>
        <n v="105"/>
        <n v="141"/>
        <n v="181"/>
        <n v="303"/>
        <n v="203"/>
        <n v="211"/>
        <n v="216"/>
        <n v="2330"/>
        <n v="54"/>
        <n v="258"/>
        <n v="259"/>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3-11-01T09:00:00.000"/>
      </sharedItems>
    </cacheField>
    <cacheField name="End">
      <sharedItems containsSemiMixedTypes="0" containsNonDate="0" containsDate="1" containsString="0" containsMixedTypes="0" count="1">
        <d v="2003-12-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30">
        <s v="Bayhurst 1"/>
        <s v="Bayhurst 2"/>
        <s v="Chippawa"/>
        <s v="Consumers CDA"/>
        <s v="Consumers EDA"/>
        <s v="Cornwall"/>
        <s v="East Hereford"/>
        <s v="Emerson 1"/>
        <s v="Emerson 2"/>
        <s v="Empress"/>
        <s v="Herbert"/>
        <s v="Iroquois"/>
        <s v="Kirkwall"/>
        <s v="Liebenthal"/>
        <s v="Niagara Falls"/>
        <s v="Richmound"/>
        <s v="SS. Marie"/>
        <s v="St. Clair"/>
        <s v="Steelman"/>
        <s v="Success"/>
        <s v="Suffield"/>
        <s v="Union Dawn"/>
        <s v="Union EDA"/>
        <s v="Union NDA"/>
        <s v="Union Parkway Belt"/>
        <s v="Welwyn"/>
        <s v="STS Emerson "/>
        <s v="STS Dawn"/>
        <s v="STS Parkway"/>
        <s v="STS Kirkwall"/>
      </sharedItems>
    </cacheField>
    <cacheField name="Point To">
      <sharedItems containsMixedTypes="0" count="35">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haredItems>
    </cacheField>
    <cacheField name="Pricing Naming Convention">
      <sharedItems containsMixedTypes="0"/>
    </cacheField>
    <cacheField name="Incl Pressure">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6" applyNumberFormats="0" applyBorderFormats="0" applyFontFormats="0" applyPatternFormats="0" applyAlignmentFormats="0" applyWidthHeightFormats="0" dataCaption="Data" errorCaption="***" showError="1" missingCaption="BHI" showMissing="1" preserveFormatting="1" useAutoFormatting="1" rowGrandTotals="0" colGrandTotals="0" itemPrintTitles="1" compactData="0" updatedVersion="2" indent="0" showMemberPropertyTips="1">
  <location ref="A2:AE38" firstHeaderRow="1" firstDataRow="2" firstDataCol="1"/>
  <pivotFields count="11">
    <pivotField compact="0" outline="0" subtotalTop="0" showAll="0" sortType="ascending" rankBy="0"/>
    <pivotField compact="0" outline="0" subtotalTop="0" showAll="0" sortType="ascending" rankBy="0"/>
    <pivotField dataField="1" compact="0" outline="0" subtotalTop="0" showAll="0"/>
    <pivotField compact="0" outline="0" subtotalTop="0" showAll="0" numFmtId="196"/>
    <pivotField compact="0" outline="0" subtotalTop="0" showAll="0" numFmtId="196"/>
    <pivotField compact="0" outline="0" subtotalTop="0" showAll="0"/>
    <pivotField compact="0" outline="0" subtotalTop="0" showAll="0"/>
    <pivotField axis="axisCol" compact="0" outline="0" subtotalTop="0" showAll="0" rankBy="0" defaultSubtotal="0">
      <items count="30">
        <item x="9"/>
        <item x="0"/>
        <item x="1"/>
        <item x="2"/>
        <item x="3"/>
        <item x="4"/>
        <item x="5"/>
        <item x="6"/>
        <item x="7"/>
        <item x="8"/>
        <item x="10"/>
        <item x="11"/>
        <item x="12"/>
        <item x="13"/>
        <item x="14"/>
        <item x="15"/>
        <item x="16"/>
        <item x="17"/>
        <item x="18"/>
        <item x="27"/>
        <item x="26"/>
        <item x="29"/>
        <item x="28"/>
        <item x="19"/>
        <item x="20"/>
        <item x="21"/>
        <item x="22"/>
        <item x="23"/>
        <item x="24"/>
        <item x="25"/>
      </items>
    </pivotField>
    <pivotField axis="axisRow" compact="0" outline="0" subtotalTop="0" showAll="0" sortType="ascending" rankBy="0" defaultSubtotal="0">
      <items count="35">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x="33"/>
      </items>
    </pivotField>
    <pivotField compact="0" outline="0" subtotalTop="0" showAll="0"/>
    <pivotField compact="0" outline="0" subtotalTop="0" showAll="0"/>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rowItems>
  <colFields count="1">
    <field x="7"/>
  </colFields>
  <col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colItems>
  <dataFields count="1">
    <dataField name="Fuel Ratio(%)" fld="2" subtotal="max" baseField="0" baseItem="0" numFmtId="2"/>
  </dataFields>
  <formats count="17">
    <format dxfId="0">
      <pivotArea outline="0" fieldPosition="0"/>
    </format>
    <format dxfId="1">
      <pivotArea outline="0" fieldPosition="0" dataOnly="0">
        <references count="1">
          <reference field="7" avgSubtotal="1" countASubtotal="1" countSubtotal="1" defaultSubtotal="1" maxSubtotal="1" minSubtotal="1" productSubtotal="1" stdDevPSubtotal="1" stdDevSubtotal="1" sumSubtotal="1" varPSubtotal="1" varSubtotal="1" count="0"/>
        </references>
      </pivotArea>
    </format>
    <format dxfId="2">
      <pivotArea outline="0" fieldPosition="0"/>
    </format>
    <format dxfId="3">
      <pivotArea outline="0" fieldPosition="0" dataOnly="0" labelOnly="1" type="origin"/>
    </format>
    <format dxfId="3">
      <pivotArea outline="0" fieldPosition="0" dataOnly="0" labelOnly="1" type="topRight"/>
    </format>
    <format dxfId="3">
      <pivotArea outline="0" fieldPosition="0" dataOnly="0" labelOnly="1">
        <references count="1">
          <reference field="7" avgSubtotal="1" countASubtotal="1" countSubtotal="1" defaultSubtotal="1" maxSubtotal="1" minSubtotal="1" productSubtotal="1" stdDevPSubtotal="1" stdDevSubtotal="1" sumSubtotal="1" varPSubtotal="1" varSubtotal="1" count="0"/>
        </references>
      </pivotArea>
    </format>
    <format dxfId="4">
      <pivotArea outline="0" fieldPosition="0" dataOnly="0" type="all"/>
    </format>
    <format dxfId="5">
      <pivotArea outline="0" fieldPosition="0" dataOnly="0" labelOnly="1">
        <references count="1">
          <reference field="7" avgSubtotal="1" countASubtotal="1" countSubtotal="1" defaultSubtotal="1" maxSubtotal="1" minSubtotal="1" productSubtotal="1" stdDevPSubtotal="1" stdDevSubtotal="1" sumSubtotal="1" varPSubtotal="1" varSubtotal="1" count="0"/>
        </references>
      </pivotArea>
    </format>
    <format dxfId="4">
      <pivotArea outline="0" fieldPosition="0" dataOnly="0" labelOnly="1">
        <references count="1">
          <reference field="8" avgSubtotal="1" countASubtotal="1" countSubtotal="1" defaultSubtotal="1" maxSubtotal="1" minSubtotal="1" productSubtotal="1" stdDevPSubtotal="1" stdDevSubtotal="1" sumSubtotal="1" varPSubtotal="1" varSubtotal="1" count="0"/>
        </references>
      </pivotArea>
    </format>
    <format dxfId="6">
      <pivotArea outline="0" fieldPosition="0" dataOnly="0" type="all"/>
    </format>
    <format dxfId="7">
      <pivotArea outline="0" fieldPosition="0" dataOnly="0" labelOnly="1">
        <references count="1">
          <reference field="7" avgSubtotal="1" countASubtotal="1" countSubtotal="1" defaultSubtotal="1" maxSubtotal="1" minSubtotal="1" productSubtotal="1" stdDevPSubtotal="1" stdDevSubtotal="1" sumSubtotal="1" varPSubtotal="1" varSubtotal="1" count="0"/>
        </references>
      </pivotArea>
    </format>
    <format dxfId="3">
      <pivotArea outline="0" fieldPosition="0" dataOnly="0">
        <references count="1">
          <reference field="8" avgSubtotal="1" countASubtotal="1" countSubtotal="1" defaultSubtotal="1" maxSubtotal="1" minSubtotal="1" productSubtotal="1" stdDevPSubtotal="1" stdDevSubtotal="1" sumSubtotal="1" varPSubtotal="1" varSubtotal="1" count="1">
            <x v="0"/>
          </reference>
        </references>
      </pivotArea>
    </format>
    <format dxfId="3">
      <pivotArea outline="0" fieldPosition="0" dataOnly="0">
        <references count="1">
          <reference field="8" avgSubtotal="1" countASubtotal="1" countSubtotal="1" defaultSubtotal="1" maxSubtotal="1" minSubtotal="1" productSubtotal="1" stdDevPSubtotal="1" stdDevSubtotal="1" sumSubtotal="1" varPSubtotal="1" varSubtotal="1" count="17">
            <x v="2"/>
            <x v="4"/>
            <x v="6"/>
            <x v="8"/>
            <x v="10"/>
            <x v="12"/>
            <x v="14"/>
            <x v="16"/>
            <x v="18"/>
            <x v="20"/>
            <x v="22"/>
            <x v="24"/>
            <x v="26"/>
            <x v="28"/>
            <x v="30"/>
            <x v="32"/>
            <x v="34"/>
          </reference>
        </references>
      </pivotArea>
    </format>
    <format dxfId="8">
      <pivotArea outline="0" fieldPosition="0" dataOnly="0">
        <references count="1">
          <reference field="8" avgSubtotal="1" countASubtotal="1" countSubtotal="1" defaultSubtotal="1" maxSubtotal="1" minSubtotal="1" productSubtotal="1" stdDevPSubtotal="1" stdDevSubtotal="1" sumSubtotal="1" varPSubtotal="1" varSubtotal="1" count="17">
            <x v="1"/>
            <x v="3"/>
            <x v="5"/>
            <x v="7"/>
            <x v="9"/>
            <x v="11"/>
            <x v="13"/>
            <x v="15"/>
            <x v="17"/>
            <x v="19"/>
            <x v="21"/>
            <x v="23"/>
            <x v="25"/>
            <x v="27"/>
            <x v="29"/>
            <x v="31"/>
            <x v="33"/>
          </reference>
        </references>
      </pivotArea>
    </format>
    <format dxfId="5">
      <pivotArea outline="0" fieldPosition="0" dataOnly="0" labelOnly="1" type="origin"/>
    </format>
    <format dxfId="9">
      <pivotArea outline="0" fieldPosition="0" axis="axisRow" dataOnly="0" field="8" labelOnly="1" type="button"/>
    </format>
    <format dxfId="9">
      <pivotArea outline="0" fieldPosition="0" axis="axisCol" dataOnly="0" field="7" labelOnly="1" type="button"/>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5" applyNumberFormats="0" applyBorderFormats="0" applyFontFormats="0" applyPatternFormats="0" applyAlignmentFormats="0" applyWidthHeightFormats="0" dataCaption="Data" errorCaption="***" showError="1" missingCaption="BH" showMissing="1" preserveFormatting="1" rowGrandTotals="0" colGrandTotals="0" itemPrintTitles="1" compactData="0" updatedVersion="2" indent="0" showMemberPropertyTips="1">
  <location ref="A2:AE38" firstHeaderRow="1" firstDataRow="2" firstDataCol="1"/>
  <pivotFields count="6">
    <pivotField axis="axisCol" compact="0" outline="0" subtotalTop="0" showAll="0">
      <items count="36">
        <item x="9"/>
        <item x="0"/>
        <item x="1"/>
        <item x="2"/>
        <item x="3"/>
        <item x="4"/>
        <item x="5"/>
        <item x="6"/>
        <item x="7"/>
        <item x="8"/>
        <item x="10"/>
        <item x="11"/>
        <item x="12"/>
        <item x="13"/>
        <item x="14"/>
        <item x="15"/>
        <item x="16"/>
        <item x="17"/>
        <item x="18"/>
        <item x="27"/>
        <item x="26"/>
        <item x="29"/>
        <item x="28"/>
        <item x="19"/>
        <item x="20"/>
        <item x="21"/>
        <item x="22"/>
        <item x="23"/>
        <item x="24"/>
        <item x="25"/>
        <item h="1" f="1" x="30"/>
        <item m="1" x="31"/>
        <item m="1" x="32"/>
        <item m="1" x="33"/>
        <item m="1" x="34"/>
        <item t="default"/>
      </items>
    </pivotField>
    <pivotField axis="axisRow" compact="0" outline="0" subtotalTop="0" showAll="0">
      <items count="44">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x="33"/>
        <item m="1" x="35"/>
        <item m="1" x="36"/>
        <item m="1" x="37"/>
        <item m="1" x="38"/>
        <item m="1" x="39"/>
        <item m="1" x="40"/>
        <item m="1" x="41"/>
        <item m="1" x="42"/>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rowItems>
  <colFields count="1">
    <field x="0"/>
  </colFields>
  <col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colItems>
  <dataFields count="1">
    <dataField name="Fuel Ratio Including Pressure" fld="3" subtotal="min" baseField="0" baseItem="0" numFmtId="2"/>
  </dataFields>
  <formats count="24">
    <format dxfId="10">
      <pivotArea outline="0" fieldPosition="0"/>
    </format>
    <format dxfId="6">
      <pivotArea outline="0" fieldPosition="0"/>
    </format>
    <format dxfId="6">
      <pivotArea outline="0" fieldPosition="0" dataOnly="0" type="all"/>
    </format>
    <format dxfId="5">
      <pivotArea outline="0" fieldPosition="0" dataOnly="0">
        <references count="1">
          <reference field="0" count="0"/>
        </references>
      </pivotArea>
    </format>
    <format dxfId="4">
      <pivotArea outline="0" fieldPosition="0"/>
    </format>
    <format dxfId="11">
      <pivotArea outline="0" fieldPosition="0" dataOnly="0">
        <references count="1">
          <reference field="0" count="0"/>
        </references>
      </pivotArea>
    </format>
    <format dxfId="12">
      <pivotArea outline="0" fieldPosition="0"/>
    </format>
    <format dxfId="13">
      <pivotArea outline="0" fieldPosition="0"/>
    </format>
    <format dxfId="9">
      <pivotArea outline="0" fieldPosition="0" dataOnly="0" labelOnly="1" type="topRight"/>
    </format>
    <format dxfId="9">
      <pivotArea outline="0" fieldPosition="0" dataOnly="0">
        <references count="1">
          <reference field="0" count="0"/>
        </references>
      </pivotArea>
    </format>
    <format dxfId="14">
      <pivotArea outline="0" fieldPosition="0" dataOnly="0">
        <references count="1">
          <reference field="0" count="0"/>
        </references>
      </pivotArea>
    </format>
    <format dxfId="7">
      <pivotArea outline="0" fieldPosition="0" dataOnly="0">
        <references count="1">
          <reference field="0" count="0"/>
        </references>
      </pivotArea>
    </format>
    <format dxfId="4">
      <pivotArea outline="0" fieldPosition="0"/>
    </format>
    <format dxfId="4">
      <pivotArea outline="0" fieldPosition="0"/>
    </format>
    <format dxfId="8">
      <pivotArea outline="0" fieldPosition="0"/>
    </format>
    <format dxfId="9">
      <pivotArea outline="0" fieldPosition="0" dataOnly="0">
        <references count="1">
          <reference field="1" count="18">
            <x v="0"/>
            <x v="2"/>
            <x v="4"/>
            <x v="6"/>
            <x v="8"/>
            <x v="10"/>
            <x v="12"/>
            <x v="14"/>
            <x v="16"/>
            <x v="18"/>
            <x v="20"/>
            <x v="22"/>
            <x v="24"/>
            <x v="26"/>
            <x v="28"/>
            <x v="30"/>
            <x v="32"/>
            <x v="34"/>
          </reference>
        </references>
      </pivotArea>
    </format>
    <format dxfId="9">
      <pivotArea outline="0" fieldPosition="0" dataOnly="0" labelOnly="1" type="origin"/>
    </format>
    <format dxfId="5">
      <pivotArea outline="0" fieldPosition="0" dataOnly="0" labelOnly="1" type="origin"/>
    </format>
    <format dxfId="15">
      <pivotArea outline="0" fieldPosition="0" dataOnly="0">
        <references count="1">
          <reference field="0" count="0"/>
        </references>
      </pivotArea>
    </format>
    <format dxfId="9">
      <pivotArea outline="0" fieldPosition="0" axis="axisRow" dataOnly="0" field="1" labelOnly="1" type="button"/>
    </format>
    <format dxfId="15">
      <pivotArea outline="0" fieldPosition="0" dataOnly="0" labelOnly="1" type="origin"/>
    </format>
    <format dxfId="7">
      <pivotArea outline="0" fieldPosition="0" dataOnly="0" labelOnly="1" type="origin"/>
    </format>
    <format dxfId="4">
      <pivotArea outline="0" fieldPosition="0" dataOnly="0" labelOnly="1" type="origin"/>
    </format>
    <format dxfId="9">
      <pivotArea outline="0" fieldPosition="0" axis="axisCol" dataOnly="0" field="0"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G45"/>
  <sheetViews>
    <sheetView tabSelected="1" zoomScale="75" zoomScaleNormal="75" workbookViewId="0" topLeftCell="A1">
      <selection activeCell="I16" sqref="I16"/>
    </sheetView>
  </sheetViews>
  <sheetFormatPr defaultColWidth="9.00390625" defaultRowHeight="12.75"/>
  <cols>
    <col min="1" max="1" width="13.00390625" style="1" customWidth="1"/>
    <col min="2" max="2" width="8.50390625" style="1" customWidth="1"/>
    <col min="3" max="30" width="6.375" style="1" customWidth="1"/>
    <col min="31" max="31" width="8.125" style="1" customWidth="1"/>
    <col min="32" max="32" width="8.625" style="1" customWidth="1"/>
    <col min="33" max="33" width="3.50390625" style="1" customWidth="1"/>
    <col min="34" max="16384" width="8.625" style="1" customWidth="1"/>
  </cols>
  <sheetData>
    <row r="1" spans="1:33" ht="49.5" customHeight="1" thickBot="1">
      <c r="A1" s="98" t="s">
        <v>105</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row>
    <row r="2" spans="1:33" ht="15.75" thickTop="1">
      <c r="A2" s="116" t="s">
        <v>102</v>
      </c>
      <c r="B2" s="123" t="s">
        <v>0</v>
      </c>
      <c r="C2" s="109"/>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78"/>
      <c r="AG2" s="79"/>
    </row>
    <row r="3" spans="1:32" ht="83.25" customHeight="1">
      <c r="A3" s="117" t="s">
        <v>1</v>
      </c>
      <c r="B3" s="112" t="s">
        <v>9</v>
      </c>
      <c r="C3" s="112" t="s">
        <v>2</v>
      </c>
      <c r="D3" s="112" t="s">
        <v>3</v>
      </c>
      <c r="E3" s="112" t="s">
        <v>4</v>
      </c>
      <c r="F3" s="112" t="s">
        <v>41</v>
      </c>
      <c r="G3" s="112" t="s">
        <v>42</v>
      </c>
      <c r="H3" s="112" t="s">
        <v>5</v>
      </c>
      <c r="I3" s="112" t="s">
        <v>6</v>
      </c>
      <c r="J3" s="112" t="s">
        <v>7</v>
      </c>
      <c r="K3" s="112" t="s">
        <v>8</v>
      </c>
      <c r="L3" s="112" t="s">
        <v>10</v>
      </c>
      <c r="M3" s="112" t="s">
        <v>11</v>
      </c>
      <c r="N3" s="112" t="s">
        <v>12</v>
      </c>
      <c r="O3" s="112" t="s">
        <v>13</v>
      </c>
      <c r="P3" s="112" t="s">
        <v>15</v>
      </c>
      <c r="Q3" s="112" t="s">
        <v>17</v>
      </c>
      <c r="R3" s="112" t="s">
        <v>19</v>
      </c>
      <c r="S3" s="112" t="s">
        <v>20</v>
      </c>
      <c r="T3" s="112" t="s">
        <v>21</v>
      </c>
      <c r="U3" s="112" t="s">
        <v>22</v>
      </c>
      <c r="V3" s="112" t="s">
        <v>23</v>
      </c>
      <c r="W3" s="112" t="s">
        <v>24</v>
      </c>
      <c r="X3" s="112" t="s">
        <v>25</v>
      </c>
      <c r="Y3" s="112" t="s">
        <v>26</v>
      </c>
      <c r="Z3" s="112" t="s">
        <v>27</v>
      </c>
      <c r="AA3" s="112" t="s">
        <v>28</v>
      </c>
      <c r="AB3" s="112" t="s">
        <v>91</v>
      </c>
      <c r="AC3" s="112" t="s">
        <v>93</v>
      </c>
      <c r="AD3" s="112" t="s">
        <v>29</v>
      </c>
      <c r="AE3" s="112" t="s">
        <v>30</v>
      </c>
      <c r="AF3" s="63"/>
    </row>
    <row r="4" spans="1:31" ht="12.75">
      <c r="A4" s="107" t="s">
        <v>2</v>
      </c>
      <c r="B4" s="113">
        <v>0.52</v>
      </c>
      <c r="C4" s="113" t="s">
        <v>31</v>
      </c>
      <c r="D4" s="113" t="s">
        <v>103</v>
      </c>
      <c r="E4" s="113" t="s">
        <v>103</v>
      </c>
      <c r="F4" s="113" t="s">
        <v>31</v>
      </c>
      <c r="G4" s="113" t="s">
        <v>31</v>
      </c>
      <c r="H4" s="113" t="s">
        <v>103</v>
      </c>
      <c r="I4" s="113" t="s">
        <v>103</v>
      </c>
      <c r="J4" s="113" t="s">
        <v>103</v>
      </c>
      <c r="K4" s="113" t="s">
        <v>103</v>
      </c>
      <c r="L4" s="113" t="s">
        <v>103</v>
      </c>
      <c r="M4" s="113" t="s">
        <v>103</v>
      </c>
      <c r="N4" s="113" t="s">
        <v>103</v>
      </c>
      <c r="O4" s="113" t="s">
        <v>103</v>
      </c>
      <c r="P4" s="113" t="s">
        <v>103</v>
      </c>
      <c r="Q4" s="113">
        <v>0.51</v>
      </c>
      <c r="R4" s="113" t="s">
        <v>103</v>
      </c>
      <c r="S4" s="113" t="s">
        <v>103</v>
      </c>
      <c r="T4" s="113" t="s">
        <v>103</v>
      </c>
      <c r="U4" s="113" t="s">
        <v>31</v>
      </c>
      <c r="V4" s="113" t="s">
        <v>31</v>
      </c>
      <c r="W4" s="113" t="s">
        <v>31</v>
      </c>
      <c r="X4" s="113" t="s">
        <v>31</v>
      </c>
      <c r="Y4" s="113" t="s">
        <v>103</v>
      </c>
      <c r="Z4" s="113">
        <v>0.51</v>
      </c>
      <c r="AA4" s="113" t="s">
        <v>103</v>
      </c>
      <c r="AB4" s="113" t="s">
        <v>31</v>
      </c>
      <c r="AC4" s="113" t="s">
        <v>31</v>
      </c>
      <c r="AD4" s="113" t="s">
        <v>103</v>
      </c>
      <c r="AE4" s="113" t="s">
        <v>103</v>
      </c>
    </row>
    <row r="5" spans="1:31" ht="12.75">
      <c r="A5" s="111" t="s">
        <v>33</v>
      </c>
      <c r="B5" s="114">
        <v>1.01</v>
      </c>
      <c r="C5" s="114">
        <v>0.96</v>
      </c>
      <c r="D5" s="114">
        <v>0.96</v>
      </c>
      <c r="E5" s="114" t="s">
        <v>103</v>
      </c>
      <c r="F5" s="114" t="s">
        <v>31</v>
      </c>
      <c r="G5" s="114" t="s">
        <v>31</v>
      </c>
      <c r="H5" s="114" t="s">
        <v>103</v>
      </c>
      <c r="I5" s="114" t="s">
        <v>103</v>
      </c>
      <c r="J5" s="114" t="s">
        <v>103</v>
      </c>
      <c r="K5" s="114" t="s">
        <v>103</v>
      </c>
      <c r="L5" s="114">
        <v>0.72</v>
      </c>
      <c r="M5" s="114" t="s">
        <v>103</v>
      </c>
      <c r="N5" s="114" t="s">
        <v>103</v>
      </c>
      <c r="O5" s="114">
        <v>0.94</v>
      </c>
      <c r="P5" s="114" t="s">
        <v>103</v>
      </c>
      <c r="Q5" s="114">
        <v>1.01</v>
      </c>
      <c r="R5" s="114" t="s">
        <v>103</v>
      </c>
      <c r="S5" s="114" t="s">
        <v>103</v>
      </c>
      <c r="T5" s="114">
        <v>0.43</v>
      </c>
      <c r="U5" s="114" t="s">
        <v>31</v>
      </c>
      <c r="V5" s="114">
        <v>0</v>
      </c>
      <c r="W5" s="114" t="s">
        <v>31</v>
      </c>
      <c r="X5" s="114" t="s">
        <v>31</v>
      </c>
      <c r="Y5" s="114">
        <v>0.8</v>
      </c>
      <c r="Z5" s="114">
        <v>1.01</v>
      </c>
      <c r="AA5" s="114" t="s">
        <v>103</v>
      </c>
      <c r="AB5" s="114" t="s">
        <v>31</v>
      </c>
      <c r="AC5" s="114" t="s">
        <v>31</v>
      </c>
      <c r="AD5" s="114" t="s">
        <v>103</v>
      </c>
      <c r="AE5" s="114">
        <v>0.08</v>
      </c>
    </row>
    <row r="6" spans="1:31" ht="12.75">
      <c r="A6" s="107" t="s">
        <v>34</v>
      </c>
      <c r="B6" s="113">
        <v>0.52</v>
      </c>
      <c r="C6" s="113">
        <v>0.47</v>
      </c>
      <c r="D6" s="113">
        <v>0.47</v>
      </c>
      <c r="E6" s="113" t="s">
        <v>103</v>
      </c>
      <c r="F6" s="113" t="s">
        <v>31</v>
      </c>
      <c r="G6" s="113" t="s">
        <v>31</v>
      </c>
      <c r="H6" s="113" t="s">
        <v>103</v>
      </c>
      <c r="I6" s="113" t="s">
        <v>103</v>
      </c>
      <c r="J6" s="113" t="s">
        <v>103</v>
      </c>
      <c r="K6" s="113" t="s">
        <v>103</v>
      </c>
      <c r="L6" s="113">
        <v>0.22</v>
      </c>
      <c r="M6" s="113" t="s">
        <v>103</v>
      </c>
      <c r="N6" s="113" t="s">
        <v>103</v>
      </c>
      <c r="O6" s="113">
        <v>0.45</v>
      </c>
      <c r="P6" s="113" t="s">
        <v>103</v>
      </c>
      <c r="Q6" s="113">
        <v>0.51</v>
      </c>
      <c r="R6" s="113" t="s">
        <v>103</v>
      </c>
      <c r="S6" s="113" t="s">
        <v>103</v>
      </c>
      <c r="T6" s="113">
        <v>0</v>
      </c>
      <c r="U6" s="113" t="s">
        <v>31</v>
      </c>
      <c r="V6" s="113">
        <v>0</v>
      </c>
      <c r="W6" s="113" t="s">
        <v>31</v>
      </c>
      <c r="X6" s="113" t="s">
        <v>31</v>
      </c>
      <c r="Y6" s="113">
        <v>0.31</v>
      </c>
      <c r="Z6" s="113">
        <v>0.51</v>
      </c>
      <c r="AA6" s="113" t="s">
        <v>103</v>
      </c>
      <c r="AB6" s="113" t="s">
        <v>31</v>
      </c>
      <c r="AC6" s="113" t="s">
        <v>31</v>
      </c>
      <c r="AD6" s="113" t="s">
        <v>103</v>
      </c>
      <c r="AE6" s="113" t="s">
        <v>103</v>
      </c>
    </row>
    <row r="7" spans="1:31" ht="12.75">
      <c r="A7" s="111" t="s">
        <v>40</v>
      </c>
      <c r="B7" s="114">
        <v>1.01</v>
      </c>
      <c r="C7" s="114">
        <v>0.96</v>
      </c>
      <c r="D7" s="114">
        <v>0.96</v>
      </c>
      <c r="E7" s="114">
        <v>2.75</v>
      </c>
      <c r="F7" s="114" t="s">
        <v>31</v>
      </c>
      <c r="G7" s="114" t="s">
        <v>31</v>
      </c>
      <c r="H7" s="114" t="s">
        <v>103</v>
      </c>
      <c r="I7" s="114" t="s">
        <v>103</v>
      </c>
      <c r="J7" s="114">
        <v>0</v>
      </c>
      <c r="K7" s="114">
        <v>0</v>
      </c>
      <c r="L7" s="114">
        <v>0.72</v>
      </c>
      <c r="M7" s="114" t="s">
        <v>103</v>
      </c>
      <c r="N7" s="114">
        <v>2.58</v>
      </c>
      <c r="O7" s="114">
        <v>0.94</v>
      </c>
      <c r="P7" s="114">
        <v>2.75</v>
      </c>
      <c r="Q7" s="114">
        <v>1.01</v>
      </c>
      <c r="R7" s="114">
        <v>1.6</v>
      </c>
      <c r="S7" s="114">
        <v>2.26</v>
      </c>
      <c r="T7" s="114">
        <v>0.43</v>
      </c>
      <c r="U7" s="114" t="s">
        <v>31</v>
      </c>
      <c r="V7" s="114" t="s">
        <v>31</v>
      </c>
      <c r="W7" s="114" t="s">
        <v>31</v>
      </c>
      <c r="X7" s="114" t="s">
        <v>31</v>
      </c>
      <c r="Y7" s="114">
        <v>0.8</v>
      </c>
      <c r="Z7" s="114">
        <v>1.01</v>
      </c>
      <c r="AA7" s="114">
        <v>2.29</v>
      </c>
      <c r="AB7" s="114" t="s">
        <v>31</v>
      </c>
      <c r="AC7" s="114" t="s">
        <v>31</v>
      </c>
      <c r="AD7" s="114">
        <v>2.64</v>
      </c>
      <c r="AE7" s="114">
        <v>0.08</v>
      </c>
    </row>
    <row r="8" spans="1:31" ht="12.75">
      <c r="A8" s="107" t="s">
        <v>4</v>
      </c>
      <c r="B8" s="113">
        <v>4.26</v>
      </c>
      <c r="C8" s="113">
        <v>4.21</v>
      </c>
      <c r="D8" s="113">
        <v>4.21</v>
      </c>
      <c r="E8" s="113" t="s">
        <v>31</v>
      </c>
      <c r="F8" s="113" t="s">
        <v>31</v>
      </c>
      <c r="G8" s="113" t="s">
        <v>31</v>
      </c>
      <c r="H8" s="113">
        <v>0.6</v>
      </c>
      <c r="I8" s="113">
        <v>1.12</v>
      </c>
      <c r="J8" s="113">
        <v>2.54</v>
      </c>
      <c r="K8" s="113">
        <v>2.54</v>
      </c>
      <c r="L8" s="113">
        <v>3.96</v>
      </c>
      <c r="M8" s="113">
        <v>0.51</v>
      </c>
      <c r="N8" s="113">
        <v>0</v>
      </c>
      <c r="O8" s="113">
        <v>4.19</v>
      </c>
      <c r="P8" s="113">
        <v>0</v>
      </c>
      <c r="Q8" s="113">
        <v>4.25</v>
      </c>
      <c r="R8" s="113">
        <v>1.03</v>
      </c>
      <c r="S8" s="113">
        <v>0.16</v>
      </c>
      <c r="T8" s="113">
        <v>3.67</v>
      </c>
      <c r="U8" s="113" t="s">
        <v>31</v>
      </c>
      <c r="V8" s="113" t="s">
        <v>31</v>
      </c>
      <c r="W8" s="113" t="s">
        <v>31</v>
      </c>
      <c r="X8" s="113" t="s">
        <v>31</v>
      </c>
      <c r="Y8" s="113">
        <v>4.05</v>
      </c>
      <c r="Z8" s="113">
        <v>4.25</v>
      </c>
      <c r="AA8" s="113">
        <v>0.12</v>
      </c>
      <c r="AB8" s="113" t="s">
        <v>31</v>
      </c>
      <c r="AC8" s="113" t="s">
        <v>31</v>
      </c>
      <c r="AD8" s="113">
        <v>0</v>
      </c>
      <c r="AE8" s="113">
        <v>3.33</v>
      </c>
    </row>
    <row r="9" spans="1:31" ht="12.75">
      <c r="A9" s="111" t="s">
        <v>41</v>
      </c>
      <c r="B9" s="114">
        <v>4.26</v>
      </c>
      <c r="C9" s="114">
        <v>4.21</v>
      </c>
      <c r="D9" s="114">
        <v>4.21</v>
      </c>
      <c r="E9" s="114">
        <v>0</v>
      </c>
      <c r="F9" s="114" t="s">
        <v>31</v>
      </c>
      <c r="G9" s="114">
        <v>0.34</v>
      </c>
      <c r="H9" s="114">
        <v>0.33</v>
      </c>
      <c r="I9" s="114">
        <v>0.88</v>
      </c>
      <c r="J9" s="114">
        <v>2.53</v>
      </c>
      <c r="K9" s="114">
        <v>2.53</v>
      </c>
      <c r="L9" s="114">
        <v>3.96</v>
      </c>
      <c r="M9" s="114">
        <v>0.27</v>
      </c>
      <c r="N9" s="114">
        <v>0</v>
      </c>
      <c r="O9" s="114">
        <v>4.19</v>
      </c>
      <c r="P9" s="114">
        <v>0</v>
      </c>
      <c r="Q9" s="114">
        <v>4.25</v>
      </c>
      <c r="R9" s="114">
        <v>1.02</v>
      </c>
      <c r="S9" s="114">
        <v>0.15</v>
      </c>
      <c r="T9" s="114">
        <v>3.67</v>
      </c>
      <c r="U9" s="114" t="s">
        <v>31</v>
      </c>
      <c r="V9" s="114" t="s">
        <v>31</v>
      </c>
      <c r="W9" s="114">
        <v>0</v>
      </c>
      <c r="X9" s="114">
        <v>0</v>
      </c>
      <c r="Y9" s="114">
        <v>4.05</v>
      </c>
      <c r="Z9" s="114">
        <v>4.25</v>
      </c>
      <c r="AA9" s="114">
        <v>0.11</v>
      </c>
      <c r="AB9" s="114">
        <v>0.11</v>
      </c>
      <c r="AC9" s="114">
        <v>0.49</v>
      </c>
      <c r="AD9" s="114">
        <v>0</v>
      </c>
      <c r="AE9" s="114">
        <v>3.33</v>
      </c>
    </row>
    <row r="10" spans="1:31" ht="12.75">
      <c r="A10" s="107" t="s">
        <v>42</v>
      </c>
      <c r="B10" s="113">
        <v>4.26</v>
      </c>
      <c r="C10" s="113">
        <v>4.21</v>
      </c>
      <c r="D10" s="113">
        <v>4.21</v>
      </c>
      <c r="E10" s="113">
        <v>0.58</v>
      </c>
      <c r="F10" s="113" t="s">
        <v>31</v>
      </c>
      <c r="G10" s="113" t="s">
        <v>31</v>
      </c>
      <c r="H10" s="113">
        <v>0</v>
      </c>
      <c r="I10" s="113">
        <v>0.38</v>
      </c>
      <c r="J10" s="113">
        <v>2.89</v>
      </c>
      <c r="K10" s="113">
        <v>2.89</v>
      </c>
      <c r="L10" s="113">
        <v>3.96</v>
      </c>
      <c r="M10" s="113">
        <v>0</v>
      </c>
      <c r="N10" s="113">
        <v>0.43</v>
      </c>
      <c r="O10" s="113">
        <v>4.19</v>
      </c>
      <c r="P10" s="113">
        <v>0.57</v>
      </c>
      <c r="Q10" s="113">
        <v>4.25</v>
      </c>
      <c r="R10" s="113">
        <v>1.63</v>
      </c>
      <c r="S10" s="113">
        <v>0.76</v>
      </c>
      <c r="T10" s="113">
        <v>3.67</v>
      </c>
      <c r="U10" s="113" t="s">
        <v>31</v>
      </c>
      <c r="V10" s="113" t="s">
        <v>31</v>
      </c>
      <c r="W10" s="113">
        <v>0</v>
      </c>
      <c r="X10" s="113">
        <v>0</v>
      </c>
      <c r="Y10" s="113">
        <v>4.05</v>
      </c>
      <c r="Z10" s="113">
        <v>4.25</v>
      </c>
      <c r="AA10" s="113">
        <v>0.72</v>
      </c>
      <c r="AB10" s="113" t="s">
        <v>31</v>
      </c>
      <c r="AC10" s="113" t="s">
        <v>31</v>
      </c>
      <c r="AD10" s="113">
        <v>0.37</v>
      </c>
      <c r="AE10" s="113">
        <v>3.33</v>
      </c>
    </row>
    <row r="11" spans="1:31" ht="12.75">
      <c r="A11" s="111" t="s">
        <v>43</v>
      </c>
      <c r="B11" s="114">
        <v>3.62</v>
      </c>
      <c r="C11" s="114">
        <v>3.58</v>
      </c>
      <c r="D11" s="114">
        <v>3.58</v>
      </c>
      <c r="E11" s="114" t="s">
        <v>103</v>
      </c>
      <c r="F11" s="114" t="s">
        <v>31</v>
      </c>
      <c r="G11" s="114" t="s">
        <v>31</v>
      </c>
      <c r="H11" s="114">
        <v>0.71</v>
      </c>
      <c r="I11" s="114">
        <v>1.26</v>
      </c>
      <c r="J11" s="114">
        <v>2.08</v>
      </c>
      <c r="K11" s="114">
        <v>2.08</v>
      </c>
      <c r="L11" s="114">
        <v>3.33</v>
      </c>
      <c r="M11" s="114">
        <v>0.65</v>
      </c>
      <c r="N11" s="114" t="s">
        <v>103</v>
      </c>
      <c r="O11" s="114">
        <v>3.56</v>
      </c>
      <c r="P11" s="114" t="s">
        <v>103</v>
      </c>
      <c r="Q11" s="114">
        <v>3.62</v>
      </c>
      <c r="R11" s="114">
        <v>0.57</v>
      </c>
      <c r="S11" s="114">
        <v>0</v>
      </c>
      <c r="T11" s="114">
        <v>3.04</v>
      </c>
      <c r="U11" s="114" t="s">
        <v>31</v>
      </c>
      <c r="V11" s="114" t="s">
        <v>31</v>
      </c>
      <c r="W11" s="114" t="s">
        <v>31</v>
      </c>
      <c r="X11" s="114" t="s">
        <v>31</v>
      </c>
      <c r="Y11" s="114">
        <v>3.42</v>
      </c>
      <c r="Z11" s="114">
        <v>3.62</v>
      </c>
      <c r="AA11" s="114" t="s">
        <v>103</v>
      </c>
      <c r="AB11" s="114" t="s">
        <v>31</v>
      </c>
      <c r="AC11" s="114" t="s">
        <v>31</v>
      </c>
      <c r="AD11" s="114">
        <v>0.009999999999999953</v>
      </c>
      <c r="AE11" s="114">
        <v>2.69</v>
      </c>
    </row>
    <row r="12" spans="1:31" ht="12.75">
      <c r="A12" s="107" t="s">
        <v>5</v>
      </c>
      <c r="B12" s="113">
        <v>4.36</v>
      </c>
      <c r="C12" s="113">
        <v>4.32</v>
      </c>
      <c r="D12" s="113">
        <v>4.32</v>
      </c>
      <c r="E12" s="113">
        <v>0.57</v>
      </c>
      <c r="F12" s="113" t="s">
        <v>31</v>
      </c>
      <c r="G12" s="113" t="s">
        <v>31</v>
      </c>
      <c r="H12" s="113" t="s">
        <v>31</v>
      </c>
      <c r="I12" s="113" t="s">
        <v>103</v>
      </c>
      <c r="J12" s="113">
        <v>2.98</v>
      </c>
      <c r="K12" s="113">
        <v>2.98</v>
      </c>
      <c r="L12" s="113">
        <v>4.07</v>
      </c>
      <c r="M12" s="113">
        <v>0</v>
      </c>
      <c r="N12" s="113">
        <v>0.43</v>
      </c>
      <c r="O12" s="113">
        <v>4.3</v>
      </c>
      <c r="P12" s="113">
        <v>0.57</v>
      </c>
      <c r="Q12" s="113">
        <v>4.36</v>
      </c>
      <c r="R12" s="113">
        <v>1.62</v>
      </c>
      <c r="S12" s="113">
        <v>0.75</v>
      </c>
      <c r="T12" s="113">
        <v>3.78</v>
      </c>
      <c r="U12" s="113" t="s">
        <v>31</v>
      </c>
      <c r="V12" s="113" t="s">
        <v>31</v>
      </c>
      <c r="W12" s="113" t="s">
        <v>31</v>
      </c>
      <c r="X12" s="113">
        <v>0.37</v>
      </c>
      <c r="Y12" s="113">
        <v>4.16</v>
      </c>
      <c r="Z12" s="113">
        <v>4.36</v>
      </c>
      <c r="AA12" s="113">
        <v>0.71</v>
      </c>
      <c r="AB12" s="113" t="s">
        <v>31</v>
      </c>
      <c r="AC12" s="113" t="s">
        <v>31</v>
      </c>
      <c r="AD12" s="113">
        <v>0.37</v>
      </c>
      <c r="AE12" s="113">
        <v>3.43</v>
      </c>
    </row>
    <row r="13" spans="1:31" ht="12.75">
      <c r="A13" s="111" t="s">
        <v>6</v>
      </c>
      <c r="B13" s="114">
        <v>4.91</v>
      </c>
      <c r="C13" s="114">
        <v>4.86</v>
      </c>
      <c r="D13" s="114">
        <v>4.86</v>
      </c>
      <c r="E13" s="114">
        <v>1.12</v>
      </c>
      <c r="F13" s="114" t="s">
        <v>31</v>
      </c>
      <c r="G13" s="114" t="s">
        <v>31</v>
      </c>
      <c r="H13" s="114">
        <v>0.21</v>
      </c>
      <c r="I13" s="114" t="s">
        <v>31</v>
      </c>
      <c r="J13" s="114">
        <v>3.53</v>
      </c>
      <c r="K13" s="114">
        <v>3.53</v>
      </c>
      <c r="L13" s="114">
        <v>4.61</v>
      </c>
      <c r="M13" s="114">
        <v>0.28</v>
      </c>
      <c r="N13" s="114">
        <v>0.97</v>
      </c>
      <c r="O13" s="114">
        <v>4.84</v>
      </c>
      <c r="P13" s="114">
        <v>1.12</v>
      </c>
      <c r="Q13" s="114">
        <v>4.9</v>
      </c>
      <c r="R13" s="114">
        <v>2.17</v>
      </c>
      <c r="S13" s="114">
        <v>1.3</v>
      </c>
      <c r="T13" s="114">
        <v>4.32</v>
      </c>
      <c r="U13" s="114" t="s">
        <v>31</v>
      </c>
      <c r="V13" s="114" t="s">
        <v>31</v>
      </c>
      <c r="W13" s="114" t="s">
        <v>31</v>
      </c>
      <c r="X13" s="114" t="s">
        <v>31</v>
      </c>
      <c r="Y13" s="114">
        <v>4.7</v>
      </c>
      <c r="Z13" s="114">
        <v>4.9</v>
      </c>
      <c r="AA13" s="114">
        <v>1.26</v>
      </c>
      <c r="AB13" s="114" t="s">
        <v>31</v>
      </c>
      <c r="AC13" s="114" t="s">
        <v>31</v>
      </c>
      <c r="AD13" s="114">
        <v>0.92</v>
      </c>
      <c r="AE13" s="114">
        <v>3.98</v>
      </c>
    </row>
    <row r="14" spans="1:31" ht="12.75">
      <c r="A14" s="107" t="s">
        <v>7</v>
      </c>
      <c r="B14" s="113">
        <v>1.22</v>
      </c>
      <c r="C14" s="113">
        <v>1.17</v>
      </c>
      <c r="D14" s="113">
        <v>1.17</v>
      </c>
      <c r="E14" s="113" t="s">
        <v>103</v>
      </c>
      <c r="F14" s="113" t="s">
        <v>31</v>
      </c>
      <c r="G14" s="113" t="s">
        <v>31</v>
      </c>
      <c r="H14" s="113">
        <v>2.98</v>
      </c>
      <c r="I14" s="113">
        <v>3.53</v>
      </c>
      <c r="J14" s="113" t="s">
        <v>31</v>
      </c>
      <c r="K14" s="113">
        <v>0</v>
      </c>
      <c r="L14" s="113">
        <v>0.92</v>
      </c>
      <c r="M14" s="113">
        <v>2.93</v>
      </c>
      <c r="N14" s="113" t="s">
        <v>103</v>
      </c>
      <c r="O14" s="113">
        <v>1.15</v>
      </c>
      <c r="P14" s="113" t="s">
        <v>103</v>
      </c>
      <c r="Q14" s="113">
        <v>1.21</v>
      </c>
      <c r="R14" s="113" t="s">
        <v>103</v>
      </c>
      <c r="S14" s="113" t="s">
        <v>103</v>
      </c>
      <c r="T14" s="113">
        <v>0.63</v>
      </c>
      <c r="U14" s="113" t="s">
        <v>31</v>
      </c>
      <c r="V14" s="113" t="s">
        <v>31</v>
      </c>
      <c r="W14" s="113" t="s">
        <v>31</v>
      </c>
      <c r="X14" s="113" t="s">
        <v>31</v>
      </c>
      <c r="Y14" s="113">
        <v>1.01</v>
      </c>
      <c r="Z14" s="113">
        <v>1.21</v>
      </c>
      <c r="AA14" s="113" t="s">
        <v>103</v>
      </c>
      <c r="AB14" s="113" t="s">
        <v>31</v>
      </c>
      <c r="AC14" s="113" t="s">
        <v>31</v>
      </c>
      <c r="AD14" s="113">
        <v>2.42</v>
      </c>
      <c r="AE14" s="113">
        <v>0.29</v>
      </c>
    </row>
    <row r="15" spans="1:31" ht="12.75">
      <c r="A15" s="111" t="s">
        <v>8</v>
      </c>
      <c r="B15" s="114">
        <v>1.22</v>
      </c>
      <c r="C15" s="114">
        <v>1.17</v>
      </c>
      <c r="D15" s="114">
        <v>1.17</v>
      </c>
      <c r="E15" s="114" t="s">
        <v>103</v>
      </c>
      <c r="F15" s="114" t="s">
        <v>31</v>
      </c>
      <c r="G15" s="114" t="s">
        <v>31</v>
      </c>
      <c r="H15" s="114">
        <v>2.98</v>
      </c>
      <c r="I15" s="114">
        <v>3.53</v>
      </c>
      <c r="J15" s="114">
        <v>0</v>
      </c>
      <c r="K15" s="114" t="s">
        <v>31</v>
      </c>
      <c r="L15" s="114">
        <v>0.92</v>
      </c>
      <c r="M15" s="114">
        <v>2.93</v>
      </c>
      <c r="N15" s="114" t="s">
        <v>103</v>
      </c>
      <c r="O15" s="114">
        <v>1.15</v>
      </c>
      <c r="P15" s="114" t="s">
        <v>103</v>
      </c>
      <c r="Q15" s="114">
        <v>1.21</v>
      </c>
      <c r="R15" s="114" t="s">
        <v>103</v>
      </c>
      <c r="S15" s="114" t="s">
        <v>103</v>
      </c>
      <c r="T15" s="114">
        <v>0.63</v>
      </c>
      <c r="U15" s="114" t="s">
        <v>31</v>
      </c>
      <c r="V15" s="114" t="s">
        <v>31</v>
      </c>
      <c r="W15" s="114" t="s">
        <v>31</v>
      </c>
      <c r="X15" s="114" t="s">
        <v>31</v>
      </c>
      <c r="Y15" s="114">
        <v>1.01</v>
      </c>
      <c r="Z15" s="114">
        <v>1.21</v>
      </c>
      <c r="AA15" s="114" t="s">
        <v>103</v>
      </c>
      <c r="AB15" s="114" t="s">
        <v>31</v>
      </c>
      <c r="AC15" s="114" t="s">
        <v>31</v>
      </c>
      <c r="AD15" s="114">
        <v>2.42</v>
      </c>
      <c r="AE15" s="114">
        <v>0.29</v>
      </c>
    </row>
    <row r="16" spans="1:31" ht="12.75">
      <c r="A16" s="107" t="s">
        <v>44</v>
      </c>
      <c r="B16" s="113">
        <v>1.01</v>
      </c>
      <c r="C16" s="113">
        <v>0.96</v>
      </c>
      <c r="D16" s="113">
        <v>0.96</v>
      </c>
      <c r="E16" s="113" t="s">
        <v>103</v>
      </c>
      <c r="F16" s="113" t="s">
        <v>31</v>
      </c>
      <c r="G16" s="113" t="s">
        <v>31</v>
      </c>
      <c r="H16" s="113" t="s">
        <v>103</v>
      </c>
      <c r="I16" s="113" t="s">
        <v>103</v>
      </c>
      <c r="J16" s="113" t="s">
        <v>103</v>
      </c>
      <c r="K16" s="113" t="s">
        <v>103</v>
      </c>
      <c r="L16" s="113">
        <v>0.72</v>
      </c>
      <c r="M16" s="113" t="s">
        <v>103</v>
      </c>
      <c r="N16" s="113" t="s">
        <v>103</v>
      </c>
      <c r="O16" s="113">
        <v>0.94</v>
      </c>
      <c r="P16" s="113" t="s">
        <v>103</v>
      </c>
      <c r="Q16" s="113">
        <v>1.01</v>
      </c>
      <c r="R16" s="113" t="s">
        <v>103</v>
      </c>
      <c r="S16" s="113" t="s">
        <v>103</v>
      </c>
      <c r="T16" s="113">
        <v>0.43</v>
      </c>
      <c r="U16" s="113" t="s">
        <v>31</v>
      </c>
      <c r="V16" s="113" t="s">
        <v>31</v>
      </c>
      <c r="W16" s="113" t="s">
        <v>31</v>
      </c>
      <c r="X16" s="113" t="s">
        <v>31</v>
      </c>
      <c r="Y16" s="113">
        <v>0.8</v>
      </c>
      <c r="Z16" s="113">
        <v>1.01</v>
      </c>
      <c r="AA16" s="113" t="s">
        <v>103</v>
      </c>
      <c r="AB16" s="113" t="s">
        <v>31</v>
      </c>
      <c r="AC16" s="113" t="s">
        <v>31</v>
      </c>
      <c r="AD16" s="113" t="s">
        <v>103</v>
      </c>
      <c r="AE16" s="113">
        <v>0.08</v>
      </c>
    </row>
    <row r="17" spans="1:31" ht="12.75">
      <c r="A17" s="111" t="s">
        <v>45</v>
      </c>
      <c r="B17" s="114">
        <v>4.26</v>
      </c>
      <c r="C17" s="114">
        <v>4.21</v>
      </c>
      <c r="D17" s="114">
        <v>4.21</v>
      </c>
      <c r="E17" s="114">
        <v>0.72</v>
      </c>
      <c r="F17" s="114" t="s">
        <v>31</v>
      </c>
      <c r="G17" s="114" t="s">
        <v>31</v>
      </c>
      <c r="H17" s="114">
        <v>0</v>
      </c>
      <c r="I17" s="114">
        <v>0.11</v>
      </c>
      <c r="J17" s="114">
        <v>3.24</v>
      </c>
      <c r="K17" s="114">
        <v>3.24</v>
      </c>
      <c r="L17" s="114">
        <v>3.96</v>
      </c>
      <c r="M17" s="114">
        <v>0</v>
      </c>
      <c r="N17" s="114">
        <v>0.68</v>
      </c>
      <c r="O17" s="114">
        <v>4.19</v>
      </c>
      <c r="P17" s="114">
        <v>0.83</v>
      </c>
      <c r="Q17" s="114">
        <v>4.25</v>
      </c>
      <c r="R17" s="114">
        <v>1.88</v>
      </c>
      <c r="S17" s="114">
        <v>1.01</v>
      </c>
      <c r="T17" s="114">
        <v>3.67</v>
      </c>
      <c r="U17" s="114" t="s">
        <v>31</v>
      </c>
      <c r="V17" s="114" t="s">
        <v>31</v>
      </c>
      <c r="W17" s="114" t="s">
        <v>31</v>
      </c>
      <c r="X17" s="114">
        <v>0.63</v>
      </c>
      <c r="Y17" s="114">
        <v>4.05</v>
      </c>
      <c r="Z17" s="114">
        <v>4.25</v>
      </c>
      <c r="AA17" s="114">
        <v>0.97</v>
      </c>
      <c r="AB17" s="114" t="s">
        <v>31</v>
      </c>
      <c r="AC17" s="114" t="s">
        <v>31</v>
      </c>
      <c r="AD17" s="114">
        <v>0.63</v>
      </c>
      <c r="AE17" s="114">
        <v>3.33</v>
      </c>
    </row>
    <row r="18" spans="1:31" ht="12.75">
      <c r="A18" s="107" t="s">
        <v>46</v>
      </c>
      <c r="B18" s="113">
        <v>3.24</v>
      </c>
      <c r="C18" s="113">
        <v>3.19</v>
      </c>
      <c r="D18" s="113">
        <v>3.19</v>
      </c>
      <c r="E18" s="113">
        <v>0.61</v>
      </c>
      <c r="F18" s="113" t="s">
        <v>31</v>
      </c>
      <c r="G18" s="113" t="s">
        <v>31</v>
      </c>
      <c r="H18" s="113">
        <v>0.56</v>
      </c>
      <c r="I18" s="113">
        <v>1.11</v>
      </c>
      <c r="J18" s="113">
        <v>2.12</v>
      </c>
      <c r="K18" s="113">
        <v>2.12</v>
      </c>
      <c r="L18" s="113">
        <v>2.94</v>
      </c>
      <c r="M18" s="113">
        <v>0.52</v>
      </c>
      <c r="N18" s="113">
        <v>0.47</v>
      </c>
      <c r="O18" s="113">
        <v>3.17</v>
      </c>
      <c r="P18" s="113">
        <v>0.61</v>
      </c>
      <c r="Q18" s="113">
        <v>3.23</v>
      </c>
      <c r="R18" s="113">
        <v>1.66</v>
      </c>
      <c r="S18" s="113">
        <v>0.79</v>
      </c>
      <c r="T18" s="113">
        <v>2.65</v>
      </c>
      <c r="U18" s="113" t="s">
        <v>31</v>
      </c>
      <c r="V18" s="113" t="s">
        <v>31</v>
      </c>
      <c r="W18" s="113" t="s">
        <v>31</v>
      </c>
      <c r="X18" s="113">
        <v>0</v>
      </c>
      <c r="Y18" s="113">
        <v>3.03</v>
      </c>
      <c r="Z18" s="113">
        <v>3.23</v>
      </c>
      <c r="AA18" s="113">
        <v>0.75</v>
      </c>
      <c r="AB18" s="113" t="s">
        <v>31</v>
      </c>
      <c r="AC18" s="113" t="s">
        <v>31</v>
      </c>
      <c r="AD18" s="113">
        <v>0.41</v>
      </c>
      <c r="AE18" s="113">
        <v>2.31</v>
      </c>
    </row>
    <row r="19" spans="1:31" ht="12.75">
      <c r="A19" s="111" t="s">
        <v>10</v>
      </c>
      <c r="B19" s="114">
        <v>0.52</v>
      </c>
      <c r="C19" s="114">
        <v>0.47</v>
      </c>
      <c r="D19" s="114">
        <v>0.47</v>
      </c>
      <c r="E19" s="114" t="s">
        <v>103</v>
      </c>
      <c r="F19" s="114" t="s">
        <v>31</v>
      </c>
      <c r="G19" s="114" t="s">
        <v>31</v>
      </c>
      <c r="H19" s="114" t="s">
        <v>103</v>
      </c>
      <c r="I19" s="114" t="s">
        <v>103</v>
      </c>
      <c r="J19" s="114" t="s">
        <v>103</v>
      </c>
      <c r="K19" s="114" t="s">
        <v>103</v>
      </c>
      <c r="L19" s="114" t="s">
        <v>31</v>
      </c>
      <c r="M19" s="114" t="s">
        <v>103</v>
      </c>
      <c r="N19" s="114" t="s">
        <v>103</v>
      </c>
      <c r="O19" s="114">
        <v>0.45</v>
      </c>
      <c r="P19" s="114" t="s">
        <v>103</v>
      </c>
      <c r="Q19" s="114">
        <v>0.51</v>
      </c>
      <c r="R19" s="114" t="s">
        <v>103</v>
      </c>
      <c r="S19" s="114" t="s">
        <v>103</v>
      </c>
      <c r="T19" s="114" t="s">
        <v>103</v>
      </c>
      <c r="U19" s="114" t="s">
        <v>31</v>
      </c>
      <c r="V19" s="114" t="s">
        <v>31</v>
      </c>
      <c r="W19" s="114" t="s">
        <v>31</v>
      </c>
      <c r="X19" s="114" t="s">
        <v>31</v>
      </c>
      <c r="Y19" s="114">
        <v>0.31</v>
      </c>
      <c r="Z19" s="114">
        <v>0.51</v>
      </c>
      <c r="AA19" s="114" t="s">
        <v>103</v>
      </c>
      <c r="AB19" s="114" t="s">
        <v>31</v>
      </c>
      <c r="AC19" s="114" t="s">
        <v>31</v>
      </c>
      <c r="AD19" s="114" t="s">
        <v>103</v>
      </c>
      <c r="AE19" s="114" t="s">
        <v>103</v>
      </c>
    </row>
    <row r="20" spans="1:31" ht="12.75">
      <c r="A20" s="107" t="s">
        <v>11</v>
      </c>
      <c r="B20" s="113">
        <v>4.25</v>
      </c>
      <c r="C20" s="113">
        <v>4.21</v>
      </c>
      <c r="D20" s="113">
        <v>4.21</v>
      </c>
      <c r="E20" s="113">
        <v>0.51</v>
      </c>
      <c r="F20" s="113" t="s">
        <v>31</v>
      </c>
      <c r="G20" s="113" t="s">
        <v>31</v>
      </c>
      <c r="H20" s="113">
        <v>0</v>
      </c>
      <c r="I20" s="113">
        <v>0.28</v>
      </c>
      <c r="J20" s="113">
        <v>2.93</v>
      </c>
      <c r="K20" s="113">
        <v>2.93</v>
      </c>
      <c r="L20" s="113">
        <v>3.96</v>
      </c>
      <c r="M20" s="113" t="s">
        <v>31</v>
      </c>
      <c r="N20" s="113">
        <v>0.37</v>
      </c>
      <c r="O20" s="113">
        <v>4.19</v>
      </c>
      <c r="P20" s="113">
        <v>0.51</v>
      </c>
      <c r="Q20" s="113">
        <v>4.25</v>
      </c>
      <c r="R20" s="113">
        <v>1.56</v>
      </c>
      <c r="S20" s="113">
        <v>0.69</v>
      </c>
      <c r="T20" s="113">
        <v>3.67</v>
      </c>
      <c r="U20" s="113" t="s">
        <v>31</v>
      </c>
      <c r="V20" s="113" t="s">
        <v>31</v>
      </c>
      <c r="W20" s="113" t="s">
        <v>31</v>
      </c>
      <c r="X20" s="113" t="s">
        <v>31</v>
      </c>
      <c r="Y20" s="113">
        <v>4.05</v>
      </c>
      <c r="Z20" s="113">
        <v>4.25</v>
      </c>
      <c r="AA20" s="113">
        <v>0.65</v>
      </c>
      <c r="AB20" s="113" t="s">
        <v>31</v>
      </c>
      <c r="AC20" s="113" t="s">
        <v>31</v>
      </c>
      <c r="AD20" s="113">
        <v>0.31</v>
      </c>
      <c r="AE20" s="113">
        <v>3.32</v>
      </c>
    </row>
    <row r="21" spans="1:31" ht="12.75">
      <c r="A21" s="111" t="s">
        <v>47</v>
      </c>
      <c r="B21" s="114">
        <v>4.26</v>
      </c>
      <c r="C21" s="114">
        <v>4.21</v>
      </c>
      <c r="D21" s="114">
        <v>4.21</v>
      </c>
      <c r="E21" s="114">
        <v>0.33</v>
      </c>
      <c r="F21" s="114" t="s">
        <v>31</v>
      </c>
      <c r="G21" s="114" t="s">
        <v>31</v>
      </c>
      <c r="H21" s="114">
        <v>0</v>
      </c>
      <c r="I21" s="114">
        <v>0.45</v>
      </c>
      <c r="J21" s="114">
        <v>2.89</v>
      </c>
      <c r="K21" s="114">
        <v>2.89</v>
      </c>
      <c r="L21" s="114">
        <v>3.96</v>
      </c>
      <c r="M21" s="114">
        <v>0</v>
      </c>
      <c r="N21" s="114">
        <v>0.18</v>
      </c>
      <c r="O21" s="114">
        <v>4.19</v>
      </c>
      <c r="P21" s="114">
        <v>0.32</v>
      </c>
      <c r="Q21" s="114">
        <v>4.25</v>
      </c>
      <c r="R21" s="114">
        <v>1.38</v>
      </c>
      <c r="S21" s="114">
        <v>0.5</v>
      </c>
      <c r="T21" s="114">
        <v>3.67</v>
      </c>
      <c r="U21" s="114" t="s">
        <v>31</v>
      </c>
      <c r="V21" s="114" t="s">
        <v>31</v>
      </c>
      <c r="W21" s="114" t="s">
        <v>31</v>
      </c>
      <c r="X21" s="114">
        <v>0.12</v>
      </c>
      <c r="Y21" s="114">
        <v>4.05</v>
      </c>
      <c r="Z21" s="114">
        <v>4.25</v>
      </c>
      <c r="AA21" s="114">
        <v>0.47</v>
      </c>
      <c r="AB21" s="114" t="s">
        <v>31</v>
      </c>
      <c r="AC21" s="114" t="s">
        <v>31</v>
      </c>
      <c r="AD21" s="114">
        <v>0.12</v>
      </c>
      <c r="AE21" s="114">
        <v>3.33</v>
      </c>
    </row>
    <row r="22" spans="1:31" ht="12.75">
      <c r="A22" s="107" t="s">
        <v>14</v>
      </c>
      <c r="B22" s="113">
        <v>4.6</v>
      </c>
      <c r="C22" s="113">
        <v>4.55</v>
      </c>
      <c r="D22" s="113">
        <v>4.55</v>
      </c>
      <c r="E22" s="113">
        <v>0.81</v>
      </c>
      <c r="F22" s="113" t="s">
        <v>31</v>
      </c>
      <c r="G22" s="113" t="s">
        <v>31</v>
      </c>
      <c r="H22" s="113">
        <v>0</v>
      </c>
      <c r="I22" s="113">
        <v>0.25</v>
      </c>
      <c r="J22" s="113">
        <v>3.22</v>
      </c>
      <c r="K22" s="113">
        <v>3.22</v>
      </c>
      <c r="L22" s="113">
        <v>4.31</v>
      </c>
      <c r="M22" s="113">
        <v>0</v>
      </c>
      <c r="N22" s="113">
        <v>0.67</v>
      </c>
      <c r="O22" s="113">
        <v>4.53</v>
      </c>
      <c r="P22" s="113">
        <v>0.81</v>
      </c>
      <c r="Q22" s="113">
        <v>4.6</v>
      </c>
      <c r="R22" s="113">
        <v>1.86</v>
      </c>
      <c r="S22" s="113">
        <v>0.99</v>
      </c>
      <c r="T22" s="113">
        <v>4.02</v>
      </c>
      <c r="U22" s="113" t="s">
        <v>31</v>
      </c>
      <c r="V22" s="113" t="s">
        <v>31</v>
      </c>
      <c r="W22" s="113" t="s">
        <v>31</v>
      </c>
      <c r="X22" s="113" t="s">
        <v>31</v>
      </c>
      <c r="Y22" s="113">
        <v>4.39</v>
      </c>
      <c r="Z22" s="113">
        <v>4.6</v>
      </c>
      <c r="AA22" s="113">
        <v>0.95</v>
      </c>
      <c r="AB22" s="113" t="s">
        <v>31</v>
      </c>
      <c r="AC22" s="113" t="s">
        <v>31</v>
      </c>
      <c r="AD22" s="113">
        <v>0.61</v>
      </c>
      <c r="AE22" s="113">
        <v>3.67</v>
      </c>
    </row>
    <row r="23" spans="1:31" ht="12.75">
      <c r="A23" s="111" t="s">
        <v>15</v>
      </c>
      <c r="B23" s="114">
        <v>4.25</v>
      </c>
      <c r="C23" s="114">
        <v>4.21</v>
      </c>
      <c r="D23" s="114">
        <v>4.21</v>
      </c>
      <c r="E23" s="114">
        <v>0</v>
      </c>
      <c r="F23" s="114" t="s">
        <v>31</v>
      </c>
      <c r="G23" s="114" t="s">
        <v>31</v>
      </c>
      <c r="H23" s="114">
        <v>0.6</v>
      </c>
      <c r="I23" s="114">
        <v>1.12</v>
      </c>
      <c r="J23" s="114">
        <v>2.54</v>
      </c>
      <c r="K23" s="114">
        <v>2.54</v>
      </c>
      <c r="L23" s="114">
        <v>3.96</v>
      </c>
      <c r="M23" s="114">
        <v>0.51</v>
      </c>
      <c r="N23" s="114">
        <v>0</v>
      </c>
      <c r="O23" s="114">
        <v>4.19</v>
      </c>
      <c r="P23" s="114" t="s">
        <v>31</v>
      </c>
      <c r="Q23" s="114">
        <v>4.25</v>
      </c>
      <c r="R23" s="114">
        <v>1.03</v>
      </c>
      <c r="S23" s="114">
        <v>0.15</v>
      </c>
      <c r="T23" s="114">
        <v>3.67</v>
      </c>
      <c r="U23" s="114" t="s">
        <v>31</v>
      </c>
      <c r="V23" s="114" t="s">
        <v>31</v>
      </c>
      <c r="W23" s="114" t="s">
        <v>31</v>
      </c>
      <c r="X23" s="114" t="s">
        <v>31</v>
      </c>
      <c r="Y23" s="114">
        <v>4.05</v>
      </c>
      <c r="Z23" s="114">
        <v>4.25</v>
      </c>
      <c r="AA23" s="114">
        <v>0.12</v>
      </c>
      <c r="AB23" s="114" t="s">
        <v>31</v>
      </c>
      <c r="AC23" s="114" t="s">
        <v>31</v>
      </c>
      <c r="AD23" s="114">
        <v>0</v>
      </c>
      <c r="AE23" s="114">
        <v>3.32</v>
      </c>
    </row>
    <row r="24" spans="1:31" ht="12.75">
      <c r="A24" s="107" t="s">
        <v>16</v>
      </c>
      <c r="B24" s="113">
        <v>4.63</v>
      </c>
      <c r="C24" s="113">
        <v>4.58</v>
      </c>
      <c r="D24" s="113">
        <v>4.58</v>
      </c>
      <c r="E24" s="113">
        <v>0.84</v>
      </c>
      <c r="F24" s="113" t="s">
        <v>31</v>
      </c>
      <c r="G24" s="113" t="s">
        <v>31</v>
      </c>
      <c r="H24" s="113">
        <v>0</v>
      </c>
      <c r="I24" s="113">
        <v>0.28</v>
      </c>
      <c r="J24" s="113">
        <v>3.24</v>
      </c>
      <c r="K24" s="113">
        <v>3.24</v>
      </c>
      <c r="L24" s="113">
        <v>4.33</v>
      </c>
      <c r="M24" s="113">
        <v>0</v>
      </c>
      <c r="N24" s="113">
        <v>0.69</v>
      </c>
      <c r="O24" s="113">
        <v>4.56</v>
      </c>
      <c r="P24" s="113">
        <v>0.84</v>
      </c>
      <c r="Q24" s="113">
        <v>4.62</v>
      </c>
      <c r="R24" s="113">
        <v>1.89</v>
      </c>
      <c r="S24" s="113">
        <v>1.02</v>
      </c>
      <c r="T24" s="113">
        <v>4.04</v>
      </c>
      <c r="U24" s="113" t="s">
        <v>31</v>
      </c>
      <c r="V24" s="113" t="s">
        <v>31</v>
      </c>
      <c r="W24" s="113" t="s">
        <v>31</v>
      </c>
      <c r="X24" s="113">
        <v>0.63</v>
      </c>
      <c r="Y24" s="113">
        <v>4.42</v>
      </c>
      <c r="Z24" s="113">
        <v>4.62</v>
      </c>
      <c r="AA24" s="113">
        <v>0.98</v>
      </c>
      <c r="AB24" s="113" t="s">
        <v>31</v>
      </c>
      <c r="AC24" s="113" t="s">
        <v>31</v>
      </c>
      <c r="AD24" s="113">
        <v>0.63</v>
      </c>
      <c r="AE24" s="113">
        <v>3.7</v>
      </c>
    </row>
    <row r="25" spans="1:31" ht="12.75">
      <c r="A25" s="111" t="s">
        <v>48</v>
      </c>
      <c r="B25" s="114">
        <v>1.18</v>
      </c>
      <c r="C25" s="114">
        <v>1.14</v>
      </c>
      <c r="D25" s="114">
        <v>1.14</v>
      </c>
      <c r="E25" s="114">
        <v>2.75</v>
      </c>
      <c r="F25" s="114" t="s">
        <v>31</v>
      </c>
      <c r="G25" s="114" t="s">
        <v>31</v>
      </c>
      <c r="H25" s="114" t="s">
        <v>103</v>
      </c>
      <c r="I25" s="114" t="s">
        <v>103</v>
      </c>
      <c r="J25" s="114">
        <v>0</v>
      </c>
      <c r="K25" s="114">
        <v>0</v>
      </c>
      <c r="L25" s="114">
        <v>0.89</v>
      </c>
      <c r="M25" s="114" t="s">
        <v>103</v>
      </c>
      <c r="N25" s="114">
        <v>2.58</v>
      </c>
      <c r="O25" s="114">
        <v>1.12</v>
      </c>
      <c r="P25" s="114">
        <v>2.75</v>
      </c>
      <c r="Q25" s="114">
        <v>1.18</v>
      </c>
      <c r="R25" s="114">
        <v>1.6</v>
      </c>
      <c r="S25" s="114">
        <v>2.26</v>
      </c>
      <c r="T25" s="114">
        <v>0.6</v>
      </c>
      <c r="U25" s="114" t="s">
        <v>31</v>
      </c>
      <c r="V25" s="114" t="s">
        <v>31</v>
      </c>
      <c r="W25" s="114" t="s">
        <v>31</v>
      </c>
      <c r="X25" s="114" t="s">
        <v>31</v>
      </c>
      <c r="Y25" s="114">
        <v>0.98</v>
      </c>
      <c r="Z25" s="114">
        <v>1.18</v>
      </c>
      <c r="AA25" s="114">
        <v>2.29</v>
      </c>
      <c r="AB25" s="114" t="s">
        <v>31</v>
      </c>
      <c r="AC25" s="114" t="s">
        <v>31</v>
      </c>
      <c r="AD25" s="114">
        <v>2.64</v>
      </c>
      <c r="AE25" s="114">
        <v>0.25</v>
      </c>
    </row>
    <row r="26" spans="1:31" ht="12.75">
      <c r="A26" s="107" t="s">
        <v>20</v>
      </c>
      <c r="B26" s="113">
        <v>3.6</v>
      </c>
      <c r="C26" s="113">
        <v>3.55</v>
      </c>
      <c r="D26" s="113">
        <v>3.55</v>
      </c>
      <c r="E26" s="113" t="s">
        <v>103</v>
      </c>
      <c r="F26" s="113" t="s">
        <v>31</v>
      </c>
      <c r="G26" s="113" t="s">
        <v>31</v>
      </c>
      <c r="H26" s="113">
        <v>0.75</v>
      </c>
      <c r="I26" s="113">
        <v>1.3</v>
      </c>
      <c r="J26" s="113">
        <v>2.04</v>
      </c>
      <c r="K26" s="113">
        <v>2.04</v>
      </c>
      <c r="L26" s="113">
        <v>3.31</v>
      </c>
      <c r="M26" s="113">
        <v>0.69</v>
      </c>
      <c r="N26" s="113" t="s">
        <v>103</v>
      </c>
      <c r="O26" s="113">
        <v>3.53</v>
      </c>
      <c r="P26" s="113" t="s">
        <v>103</v>
      </c>
      <c r="Q26" s="113">
        <v>3.6</v>
      </c>
      <c r="R26" s="113" t="s">
        <v>31</v>
      </c>
      <c r="S26" s="113" t="s">
        <v>31</v>
      </c>
      <c r="T26" s="113">
        <v>3.01</v>
      </c>
      <c r="U26" s="113" t="s">
        <v>31</v>
      </c>
      <c r="V26" s="113" t="s">
        <v>31</v>
      </c>
      <c r="W26" s="113" t="s">
        <v>31</v>
      </c>
      <c r="X26" s="113" t="s">
        <v>31</v>
      </c>
      <c r="Y26" s="113">
        <v>3.39</v>
      </c>
      <c r="Z26" s="113">
        <v>3.6</v>
      </c>
      <c r="AA26" s="113" t="s">
        <v>103</v>
      </c>
      <c r="AB26" s="113" t="s">
        <v>31</v>
      </c>
      <c r="AC26" s="113" t="s">
        <v>31</v>
      </c>
      <c r="AD26" s="113">
        <v>0.04</v>
      </c>
      <c r="AE26" s="113">
        <v>2.67</v>
      </c>
    </row>
    <row r="27" spans="1:31" ht="12.75">
      <c r="A27" s="111" t="s">
        <v>49</v>
      </c>
      <c r="B27" s="114">
        <v>3.24</v>
      </c>
      <c r="C27" s="114">
        <v>3.19</v>
      </c>
      <c r="D27" s="114">
        <v>3.19</v>
      </c>
      <c r="E27" s="114">
        <v>0.92</v>
      </c>
      <c r="F27" s="114" t="s">
        <v>31</v>
      </c>
      <c r="G27" s="114" t="s">
        <v>31</v>
      </c>
      <c r="H27" s="114" t="s">
        <v>103</v>
      </c>
      <c r="I27" s="114" t="s">
        <v>103</v>
      </c>
      <c r="J27" s="114">
        <v>1.77</v>
      </c>
      <c r="K27" s="114">
        <v>1.77</v>
      </c>
      <c r="L27" s="114">
        <v>2.94</v>
      </c>
      <c r="M27" s="114" t="s">
        <v>103</v>
      </c>
      <c r="N27" s="114">
        <v>0.77</v>
      </c>
      <c r="O27" s="114">
        <v>3.17</v>
      </c>
      <c r="P27" s="114">
        <v>0.92</v>
      </c>
      <c r="Q27" s="114">
        <v>3.23</v>
      </c>
      <c r="R27" s="114">
        <v>1.97</v>
      </c>
      <c r="S27" s="114">
        <v>1.1</v>
      </c>
      <c r="T27" s="114">
        <v>2.65</v>
      </c>
      <c r="U27" s="114" t="s">
        <v>31</v>
      </c>
      <c r="V27" s="114" t="s">
        <v>31</v>
      </c>
      <c r="W27" s="114" t="s">
        <v>31</v>
      </c>
      <c r="X27" s="114" t="s">
        <v>31</v>
      </c>
      <c r="Y27" s="114">
        <v>3.03</v>
      </c>
      <c r="Z27" s="114">
        <v>3.23</v>
      </c>
      <c r="AA27" s="114">
        <v>1.06</v>
      </c>
      <c r="AB27" s="114" t="s">
        <v>31</v>
      </c>
      <c r="AC27" s="114" t="s">
        <v>31</v>
      </c>
      <c r="AD27" s="114">
        <v>0.72</v>
      </c>
      <c r="AE27" s="114">
        <v>2.31</v>
      </c>
    </row>
    <row r="28" spans="1:31" ht="12.75">
      <c r="A28" s="107" t="s">
        <v>50</v>
      </c>
      <c r="B28" s="113">
        <v>1.96</v>
      </c>
      <c r="C28" s="113">
        <v>1.92</v>
      </c>
      <c r="D28" s="113">
        <v>1.92</v>
      </c>
      <c r="E28" s="113">
        <v>1.82</v>
      </c>
      <c r="F28" s="113" t="s">
        <v>31</v>
      </c>
      <c r="G28" s="113" t="s">
        <v>31</v>
      </c>
      <c r="H28" s="113" t="s">
        <v>103</v>
      </c>
      <c r="I28" s="113" t="s">
        <v>103</v>
      </c>
      <c r="J28" s="113">
        <v>0.87</v>
      </c>
      <c r="K28" s="113">
        <v>0.87</v>
      </c>
      <c r="L28" s="113">
        <v>1.67</v>
      </c>
      <c r="M28" s="113" t="s">
        <v>103</v>
      </c>
      <c r="N28" s="113">
        <v>1.67</v>
      </c>
      <c r="O28" s="113">
        <v>1.9</v>
      </c>
      <c r="P28" s="113">
        <v>1.82</v>
      </c>
      <c r="Q28" s="113">
        <v>1.96</v>
      </c>
      <c r="R28" s="113">
        <v>2.6</v>
      </c>
      <c r="S28" s="113">
        <v>2</v>
      </c>
      <c r="T28" s="113">
        <v>1.38</v>
      </c>
      <c r="U28" s="113" t="s">
        <v>31</v>
      </c>
      <c r="V28" s="113" t="s">
        <v>31</v>
      </c>
      <c r="W28" s="113" t="s">
        <v>31</v>
      </c>
      <c r="X28" s="113" t="s">
        <v>31</v>
      </c>
      <c r="Y28" s="113">
        <v>1.76</v>
      </c>
      <c r="Z28" s="113">
        <v>1.96</v>
      </c>
      <c r="AA28" s="113">
        <v>1.96</v>
      </c>
      <c r="AB28" s="113" t="s">
        <v>31</v>
      </c>
      <c r="AC28" s="113" t="s">
        <v>31</v>
      </c>
      <c r="AD28" s="113">
        <v>1.61</v>
      </c>
      <c r="AE28" s="113">
        <v>1.03</v>
      </c>
    </row>
    <row r="29" spans="1:31" ht="12.75">
      <c r="A29" s="111" t="s">
        <v>51</v>
      </c>
      <c r="B29" s="114">
        <v>3.24</v>
      </c>
      <c r="C29" s="114">
        <v>3.19</v>
      </c>
      <c r="D29" s="114">
        <v>3.19</v>
      </c>
      <c r="E29" s="114">
        <v>1.32</v>
      </c>
      <c r="F29" s="114" t="s">
        <v>31</v>
      </c>
      <c r="G29" s="114" t="s">
        <v>31</v>
      </c>
      <c r="H29" s="114" t="s">
        <v>103</v>
      </c>
      <c r="I29" s="114" t="s">
        <v>103</v>
      </c>
      <c r="J29" s="114">
        <v>1.37</v>
      </c>
      <c r="K29" s="114">
        <v>1.37</v>
      </c>
      <c r="L29" s="114">
        <v>2.94</v>
      </c>
      <c r="M29" s="114" t="s">
        <v>103</v>
      </c>
      <c r="N29" s="114">
        <v>1.17</v>
      </c>
      <c r="O29" s="114">
        <v>3.17</v>
      </c>
      <c r="P29" s="114">
        <v>1.31</v>
      </c>
      <c r="Q29" s="114">
        <v>3.23</v>
      </c>
      <c r="R29" s="114">
        <v>2.37</v>
      </c>
      <c r="S29" s="114">
        <v>1.49</v>
      </c>
      <c r="T29" s="114">
        <v>2.65</v>
      </c>
      <c r="U29" s="114" t="s">
        <v>31</v>
      </c>
      <c r="V29" s="114" t="s">
        <v>31</v>
      </c>
      <c r="W29" s="114" t="s">
        <v>31</v>
      </c>
      <c r="X29" s="114" t="s">
        <v>31</v>
      </c>
      <c r="Y29" s="114">
        <v>3.03</v>
      </c>
      <c r="Z29" s="114">
        <v>3.23</v>
      </c>
      <c r="AA29" s="114">
        <v>1.46</v>
      </c>
      <c r="AB29" s="114" t="s">
        <v>31</v>
      </c>
      <c r="AC29" s="114" t="s">
        <v>31</v>
      </c>
      <c r="AD29" s="114">
        <v>1.11</v>
      </c>
      <c r="AE29" s="114">
        <v>2.31</v>
      </c>
    </row>
    <row r="30" spans="1:31" ht="12.75">
      <c r="A30" s="107" t="s">
        <v>52</v>
      </c>
      <c r="B30" s="113">
        <v>0.52</v>
      </c>
      <c r="C30" s="113">
        <v>0.47</v>
      </c>
      <c r="D30" s="113">
        <v>0.47</v>
      </c>
      <c r="E30" s="113" t="s">
        <v>103</v>
      </c>
      <c r="F30" s="113" t="s">
        <v>31</v>
      </c>
      <c r="G30" s="113" t="s">
        <v>31</v>
      </c>
      <c r="H30" s="113" t="s">
        <v>103</v>
      </c>
      <c r="I30" s="113" t="s">
        <v>103</v>
      </c>
      <c r="J30" s="113" t="s">
        <v>103</v>
      </c>
      <c r="K30" s="113" t="s">
        <v>103</v>
      </c>
      <c r="L30" s="113">
        <v>0.22</v>
      </c>
      <c r="M30" s="113" t="s">
        <v>103</v>
      </c>
      <c r="N30" s="113" t="s">
        <v>103</v>
      </c>
      <c r="O30" s="113">
        <v>0.45</v>
      </c>
      <c r="P30" s="113" t="s">
        <v>103</v>
      </c>
      <c r="Q30" s="113">
        <v>0.51</v>
      </c>
      <c r="R30" s="113" t="s">
        <v>103</v>
      </c>
      <c r="S30" s="113" t="s">
        <v>103</v>
      </c>
      <c r="T30" s="113">
        <v>0</v>
      </c>
      <c r="U30" s="113" t="s">
        <v>31</v>
      </c>
      <c r="V30" s="113" t="s">
        <v>31</v>
      </c>
      <c r="W30" s="113" t="s">
        <v>31</v>
      </c>
      <c r="X30" s="113" t="s">
        <v>31</v>
      </c>
      <c r="Y30" s="113">
        <v>0.31</v>
      </c>
      <c r="Z30" s="113">
        <v>0.51</v>
      </c>
      <c r="AA30" s="113" t="s">
        <v>103</v>
      </c>
      <c r="AB30" s="113" t="s">
        <v>31</v>
      </c>
      <c r="AC30" s="113" t="s">
        <v>31</v>
      </c>
      <c r="AD30" s="113" t="s">
        <v>103</v>
      </c>
      <c r="AE30" s="113" t="s">
        <v>103</v>
      </c>
    </row>
    <row r="31" spans="1:31" ht="12.75">
      <c r="A31" s="111" t="s">
        <v>53</v>
      </c>
      <c r="B31" s="114">
        <v>4.26</v>
      </c>
      <c r="C31" s="114">
        <v>4.21</v>
      </c>
      <c r="D31" s="114">
        <v>4.21</v>
      </c>
      <c r="E31" s="114">
        <v>0</v>
      </c>
      <c r="F31" s="114">
        <v>0</v>
      </c>
      <c r="G31" s="114">
        <v>0.39</v>
      </c>
      <c r="H31" s="114">
        <v>0.37</v>
      </c>
      <c r="I31" s="114">
        <v>0.93</v>
      </c>
      <c r="J31" s="114">
        <v>2.42</v>
      </c>
      <c r="K31" s="114">
        <v>2.42</v>
      </c>
      <c r="L31" s="114">
        <v>3.96</v>
      </c>
      <c r="M31" s="114">
        <v>0.32</v>
      </c>
      <c r="N31" s="114">
        <v>0</v>
      </c>
      <c r="O31" s="114">
        <v>4.19</v>
      </c>
      <c r="P31" s="114">
        <v>0</v>
      </c>
      <c r="Q31" s="114">
        <v>4.25</v>
      </c>
      <c r="R31" s="114">
        <v>0.91</v>
      </c>
      <c r="S31" s="114">
        <v>0.04</v>
      </c>
      <c r="T31" s="114">
        <v>3.67</v>
      </c>
      <c r="U31" s="114" t="s">
        <v>31</v>
      </c>
      <c r="V31" s="114" t="s">
        <v>31</v>
      </c>
      <c r="W31" s="114" t="s">
        <v>31</v>
      </c>
      <c r="X31" s="114" t="s">
        <v>31</v>
      </c>
      <c r="Y31" s="114">
        <v>4.05</v>
      </c>
      <c r="Z31" s="114">
        <v>4.25</v>
      </c>
      <c r="AA31" s="114">
        <v>0.009999999999999953</v>
      </c>
      <c r="AB31" s="114" t="s">
        <v>31</v>
      </c>
      <c r="AC31" s="114">
        <v>0.5</v>
      </c>
      <c r="AD31" s="114">
        <v>0</v>
      </c>
      <c r="AE31" s="114">
        <v>3.33</v>
      </c>
    </row>
    <row r="32" spans="1:31" ht="12.75">
      <c r="A32" s="107" t="s">
        <v>91</v>
      </c>
      <c r="B32" s="113">
        <v>4.26</v>
      </c>
      <c r="C32" s="113">
        <v>4.21</v>
      </c>
      <c r="D32" s="113">
        <v>4.21</v>
      </c>
      <c r="E32" s="113">
        <v>0.35</v>
      </c>
      <c r="F32" s="113" t="s">
        <v>31</v>
      </c>
      <c r="G32" s="113" t="s">
        <v>31</v>
      </c>
      <c r="H32" s="113">
        <v>0</v>
      </c>
      <c r="I32" s="113">
        <v>0.44</v>
      </c>
      <c r="J32" s="113">
        <v>2.87</v>
      </c>
      <c r="K32" s="113">
        <v>2.87</v>
      </c>
      <c r="L32" s="113">
        <v>3.96</v>
      </c>
      <c r="M32" s="113">
        <v>0</v>
      </c>
      <c r="N32" s="113">
        <v>0.2</v>
      </c>
      <c r="O32" s="113">
        <v>4.19</v>
      </c>
      <c r="P32" s="113">
        <v>0.34</v>
      </c>
      <c r="Q32" s="113">
        <v>4.25</v>
      </c>
      <c r="R32" s="113">
        <v>1.37</v>
      </c>
      <c r="S32" s="113">
        <v>0.52</v>
      </c>
      <c r="T32" s="113">
        <v>3.67</v>
      </c>
      <c r="U32" s="113" t="s">
        <v>31</v>
      </c>
      <c r="V32" s="113" t="s">
        <v>31</v>
      </c>
      <c r="W32" s="113" t="s">
        <v>31</v>
      </c>
      <c r="X32" s="113">
        <v>0.13</v>
      </c>
      <c r="Y32" s="113">
        <v>4.05</v>
      </c>
      <c r="Z32" s="113">
        <v>4.25</v>
      </c>
      <c r="AA32" s="113">
        <v>0.49</v>
      </c>
      <c r="AB32" s="113" t="s">
        <v>31</v>
      </c>
      <c r="AC32" s="113" t="s">
        <v>31</v>
      </c>
      <c r="AD32" s="113">
        <v>0.14</v>
      </c>
      <c r="AE32" s="113">
        <v>3.33</v>
      </c>
    </row>
    <row r="33" spans="1:31" ht="12.75">
      <c r="A33" s="111" t="s">
        <v>92</v>
      </c>
      <c r="B33" s="114">
        <v>4.26</v>
      </c>
      <c r="C33" s="114">
        <v>4.21</v>
      </c>
      <c r="D33" s="114">
        <v>4.21</v>
      </c>
      <c r="E33" s="114">
        <v>0.15</v>
      </c>
      <c r="F33" s="114" t="s">
        <v>31</v>
      </c>
      <c r="G33" s="114" t="s">
        <v>31</v>
      </c>
      <c r="H33" s="114">
        <v>0.49</v>
      </c>
      <c r="I33" s="114">
        <v>1.04</v>
      </c>
      <c r="J33" s="114">
        <v>2.54</v>
      </c>
      <c r="K33" s="114">
        <v>2.54</v>
      </c>
      <c r="L33" s="114">
        <v>3.96</v>
      </c>
      <c r="M33" s="114">
        <v>0.43</v>
      </c>
      <c r="N33" s="114">
        <v>0</v>
      </c>
      <c r="O33" s="114">
        <v>4.19</v>
      </c>
      <c r="P33" s="114">
        <v>0.14</v>
      </c>
      <c r="Q33" s="114">
        <v>4.25</v>
      </c>
      <c r="R33" s="114">
        <v>1.18</v>
      </c>
      <c r="S33" s="114">
        <v>0.32</v>
      </c>
      <c r="T33" s="114">
        <v>3.67</v>
      </c>
      <c r="U33" s="114" t="s">
        <v>31</v>
      </c>
      <c r="V33" s="114" t="s">
        <v>31</v>
      </c>
      <c r="W33" s="114" t="s">
        <v>31</v>
      </c>
      <c r="X33" s="114">
        <v>0</v>
      </c>
      <c r="Y33" s="114">
        <v>4.05</v>
      </c>
      <c r="Z33" s="114">
        <v>4.25</v>
      </c>
      <c r="AA33" s="114">
        <v>0.29</v>
      </c>
      <c r="AB33" s="114" t="s">
        <v>31</v>
      </c>
      <c r="AC33" s="114" t="s">
        <v>31</v>
      </c>
      <c r="AD33" s="114">
        <v>0</v>
      </c>
      <c r="AE33" s="114">
        <v>3.33</v>
      </c>
    </row>
    <row r="34" spans="1:31" ht="12.75">
      <c r="A34" s="107" t="s">
        <v>93</v>
      </c>
      <c r="B34" s="113">
        <v>3.24</v>
      </c>
      <c r="C34" s="113">
        <v>3.19</v>
      </c>
      <c r="D34" s="113">
        <v>3.19</v>
      </c>
      <c r="E34" s="113">
        <v>0.7</v>
      </c>
      <c r="F34" s="113" t="s">
        <v>31</v>
      </c>
      <c r="G34" s="113" t="s">
        <v>31</v>
      </c>
      <c r="H34" s="113" t="s">
        <v>103</v>
      </c>
      <c r="I34" s="113" t="s">
        <v>103</v>
      </c>
      <c r="J34" s="113">
        <v>1.99</v>
      </c>
      <c r="K34" s="113">
        <v>1.99</v>
      </c>
      <c r="L34" s="113">
        <v>2.94</v>
      </c>
      <c r="M34" s="113" t="s">
        <v>103</v>
      </c>
      <c r="N34" s="113">
        <v>0.55</v>
      </c>
      <c r="O34" s="113">
        <v>3.17</v>
      </c>
      <c r="P34" s="113">
        <v>0.69</v>
      </c>
      <c r="Q34" s="113">
        <v>3.23</v>
      </c>
      <c r="R34" s="113">
        <v>1.74</v>
      </c>
      <c r="S34" s="113">
        <v>0.87</v>
      </c>
      <c r="T34" s="113">
        <v>2.65</v>
      </c>
      <c r="U34" s="113" t="s">
        <v>31</v>
      </c>
      <c r="V34" s="113" t="s">
        <v>31</v>
      </c>
      <c r="W34" s="113" t="s">
        <v>31</v>
      </c>
      <c r="X34" s="113">
        <v>0</v>
      </c>
      <c r="Y34" s="113">
        <v>3.03</v>
      </c>
      <c r="Z34" s="113">
        <v>3.23</v>
      </c>
      <c r="AA34" s="113">
        <v>0.83</v>
      </c>
      <c r="AB34" s="113" t="s">
        <v>31</v>
      </c>
      <c r="AC34" s="113" t="s">
        <v>31</v>
      </c>
      <c r="AD34" s="113">
        <v>0.49</v>
      </c>
      <c r="AE34" s="113">
        <v>2.31</v>
      </c>
    </row>
    <row r="35" spans="1:31" ht="12.75">
      <c r="A35" s="111" t="s">
        <v>94</v>
      </c>
      <c r="B35" s="114">
        <v>3.24</v>
      </c>
      <c r="C35" s="114">
        <v>3.19</v>
      </c>
      <c r="D35" s="114">
        <v>3.19</v>
      </c>
      <c r="E35" s="114">
        <v>1.05</v>
      </c>
      <c r="F35" s="114" t="s">
        <v>31</v>
      </c>
      <c r="G35" s="114" t="s">
        <v>31</v>
      </c>
      <c r="H35" s="114">
        <v>1.64</v>
      </c>
      <c r="I35" s="114">
        <v>2.19</v>
      </c>
      <c r="J35" s="114">
        <v>1.4</v>
      </c>
      <c r="K35" s="114">
        <v>1.4</v>
      </c>
      <c r="L35" s="114">
        <v>2.94</v>
      </c>
      <c r="M35" s="114">
        <v>1.58</v>
      </c>
      <c r="N35" s="114">
        <v>0.87</v>
      </c>
      <c r="O35" s="114">
        <v>3.17</v>
      </c>
      <c r="P35" s="114">
        <v>1.04</v>
      </c>
      <c r="Q35" s="114">
        <v>3.23</v>
      </c>
      <c r="R35" s="114">
        <v>0</v>
      </c>
      <c r="S35" s="114">
        <v>0.55</v>
      </c>
      <c r="T35" s="114">
        <v>2.65</v>
      </c>
      <c r="U35" s="114">
        <v>0</v>
      </c>
      <c r="V35" s="114" t="s">
        <v>31</v>
      </c>
      <c r="W35" s="114" t="s">
        <v>31</v>
      </c>
      <c r="X35" s="114">
        <v>0</v>
      </c>
      <c r="Y35" s="114">
        <v>3.03</v>
      </c>
      <c r="Z35" s="114">
        <v>3.23</v>
      </c>
      <c r="AA35" s="114">
        <v>0.59</v>
      </c>
      <c r="AB35" s="114" t="s">
        <v>31</v>
      </c>
      <c r="AC35" s="114" t="s">
        <v>31</v>
      </c>
      <c r="AD35" s="114">
        <v>0.93</v>
      </c>
      <c r="AE35" s="114">
        <v>2.31</v>
      </c>
    </row>
    <row r="36" spans="1:31" ht="12.75">
      <c r="A36" s="107" t="s">
        <v>54</v>
      </c>
      <c r="B36" s="113">
        <v>3.62</v>
      </c>
      <c r="C36" s="113">
        <v>3.58</v>
      </c>
      <c r="D36" s="113">
        <v>3.58</v>
      </c>
      <c r="E36" s="113" t="s">
        <v>103</v>
      </c>
      <c r="F36" s="113" t="s">
        <v>31</v>
      </c>
      <c r="G36" s="113" t="s">
        <v>31</v>
      </c>
      <c r="H36" s="113">
        <v>0.73</v>
      </c>
      <c r="I36" s="113">
        <v>1.28</v>
      </c>
      <c r="J36" s="113">
        <v>2.06</v>
      </c>
      <c r="K36" s="113">
        <v>2.06</v>
      </c>
      <c r="L36" s="113">
        <v>3.33</v>
      </c>
      <c r="M36" s="113">
        <v>0.67</v>
      </c>
      <c r="N36" s="113" t="s">
        <v>103</v>
      </c>
      <c r="O36" s="113">
        <v>3.56</v>
      </c>
      <c r="P36" s="113" t="s">
        <v>103</v>
      </c>
      <c r="Q36" s="113">
        <v>3.62</v>
      </c>
      <c r="R36" s="113">
        <v>0.55</v>
      </c>
      <c r="S36" s="113">
        <v>0</v>
      </c>
      <c r="T36" s="113">
        <v>3.04</v>
      </c>
      <c r="U36" s="113" t="s">
        <v>31</v>
      </c>
      <c r="V36" s="113" t="s">
        <v>31</v>
      </c>
      <c r="W36" s="113" t="s">
        <v>31</v>
      </c>
      <c r="X36" s="113" t="s">
        <v>31</v>
      </c>
      <c r="Y36" s="113">
        <v>3.42</v>
      </c>
      <c r="Z36" s="113">
        <v>3.62</v>
      </c>
      <c r="AA36" s="113" t="s">
        <v>103</v>
      </c>
      <c r="AB36" s="113" t="s">
        <v>31</v>
      </c>
      <c r="AC36" s="113" t="s">
        <v>31</v>
      </c>
      <c r="AD36" s="113">
        <v>0.03</v>
      </c>
      <c r="AE36" s="113">
        <v>2.69</v>
      </c>
    </row>
    <row r="37" spans="1:31" ht="12.75">
      <c r="A37" s="111" t="s">
        <v>95</v>
      </c>
      <c r="B37" s="114">
        <v>1.96</v>
      </c>
      <c r="C37" s="114">
        <v>1.92</v>
      </c>
      <c r="D37" s="114">
        <v>1.92</v>
      </c>
      <c r="E37" s="114">
        <v>2.11</v>
      </c>
      <c r="F37" s="114" t="s">
        <v>31</v>
      </c>
      <c r="G37" s="114" t="s">
        <v>31</v>
      </c>
      <c r="H37" s="114" t="s">
        <v>103</v>
      </c>
      <c r="I37" s="114" t="s">
        <v>103</v>
      </c>
      <c r="J37" s="114">
        <v>0.64</v>
      </c>
      <c r="K37" s="114">
        <v>0.64</v>
      </c>
      <c r="L37" s="114">
        <v>1.67</v>
      </c>
      <c r="M37" s="114" t="s">
        <v>103</v>
      </c>
      <c r="N37" s="114">
        <v>1.97</v>
      </c>
      <c r="O37" s="114">
        <v>1.9</v>
      </c>
      <c r="P37" s="114">
        <v>2.11</v>
      </c>
      <c r="Q37" s="114">
        <v>1.96</v>
      </c>
      <c r="R37" s="114">
        <v>2.42</v>
      </c>
      <c r="S37" s="114">
        <v>2.26</v>
      </c>
      <c r="T37" s="114">
        <v>1.38</v>
      </c>
      <c r="U37" s="114" t="s">
        <v>31</v>
      </c>
      <c r="V37" s="114" t="s">
        <v>31</v>
      </c>
      <c r="W37" s="114" t="s">
        <v>31</v>
      </c>
      <c r="X37" s="114">
        <v>0</v>
      </c>
      <c r="Y37" s="114">
        <v>1.76</v>
      </c>
      <c r="Z37" s="114">
        <v>1.96</v>
      </c>
      <c r="AA37" s="114">
        <v>2.23</v>
      </c>
      <c r="AB37" s="114" t="s">
        <v>31</v>
      </c>
      <c r="AC37" s="114" t="s">
        <v>31</v>
      </c>
      <c r="AD37" s="114">
        <v>1.91</v>
      </c>
      <c r="AE37" s="114">
        <v>1.03</v>
      </c>
    </row>
    <row r="38" spans="1:31" ht="13.5" thickBot="1">
      <c r="A38" s="108" t="s">
        <v>30</v>
      </c>
      <c r="B38" s="115">
        <v>0.52</v>
      </c>
      <c r="C38" s="115">
        <v>0.47</v>
      </c>
      <c r="D38" s="115">
        <v>0.47</v>
      </c>
      <c r="E38" s="115" t="s">
        <v>103</v>
      </c>
      <c r="F38" s="115" t="s">
        <v>31</v>
      </c>
      <c r="G38" s="115" t="s">
        <v>31</v>
      </c>
      <c r="H38" s="115" t="s">
        <v>103</v>
      </c>
      <c r="I38" s="115" t="s">
        <v>103</v>
      </c>
      <c r="J38" s="115" t="s">
        <v>103</v>
      </c>
      <c r="K38" s="115" t="s">
        <v>103</v>
      </c>
      <c r="L38" s="115">
        <v>0.22</v>
      </c>
      <c r="M38" s="115" t="s">
        <v>103</v>
      </c>
      <c r="N38" s="115" t="s">
        <v>103</v>
      </c>
      <c r="O38" s="115">
        <v>0.45</v>
      </c>
      <c r="P38" s="115" t="s">
        <v>103</v>
      </c>
      <c r="Q38" s="115">
        <v>0.51</v>
      </c>
      <c r="R38" s="115" t="s">
        <v>103</v>
      </c>
      <c r="S38" s="115" t="s">
        <v>103</v>
      </c>
      <c r="T38" s="115">
        <v>0</v>
      </c>
      <c r="U38" s="115" t="s">
        <v>31</v>
      </c>
      <c r="V38" s="115" t="s">
        <v>31</v>
      </c>
      <c r="W38" s="115" t="s">
        <v>31</v>
      </c>
      <c r="X38" s="115" t="s">
        <v>31</v>
      </c>
      <c r="Y38" s="115">
        <v>0.31</v>
      </c>
      <c r="Z38" s="115">
        <v>0.51</v>
      </c>
      <c r="AA38" s="115" t="s">
        <v>103</v>
      </c>
      <c r="AB38" s="115" t="s">
        <v>31</v>
      </c>
      <c r="AC38" s="115" t="s">
        <v>31</v>
      </c>
      <c r="AD38" s="115" t="s">
        <v>103</v>
      </c>
      <c r="AE38" s="115" t="s">
        <v>31</v>
      </c>
    </row>
    <row r="39" spans="1:19" ht="15">
      <c r="A39" s="56" t="s">
        <v>89</v>
      </c>
      <c r="B39" s="57" t="s">
        <v>31</v>
      </c>
      <c r="C39" s="58"/>
      <c r="D39" s="58"/>
      <c r="E39" s="58"/>
      <c r="F39" s="58"/>
      <c r="G39" s="58"/>
      <c r="H39" s="58"/>
      <c r="I39" s="58"/>
      <c r="J39" s="58"/>
      <c r="K39" s="58"/>
      <c r="L39" s="58"/>
      <c r="M39" s="58"/>
      <c r="N39" s="58"/>
      <c r="O39" s="58"/>
      <c r="P39" s="58"/>
      <c r="Q39" s="58"/>
      <c r="R39" s="58"/>
      <c r="S39" s="58"/>
    </row>
    <row r="40" spans="1:19" ht="12.75">
      <c r="A40" s="46" t="s">
        <v>55</v>
      </c>
      <c r="B40" s="47" t="s">
        <v>32</v>
      </c>
      <c r="C40" s="96" t="s">
        <v>96</v>
      </c>
      <c r="D40" s="96"/>
      <c r="E40" s="96"/>
      <c r="F40" s="96"/>
      <c r="G40" s="96"/>
      <c r="H40" s="96"/>
      <c r="I40" s="96"/>
      <c r="J40" s="96"/>
      <c r="K40" s="96"/>
      <c r="L40" s="96"/>
      <c r="M40" s="96"/>
      <c r="N40" s="96"/>
      <c r="O40" s="96"/>
      <c r="P40" s="96"/>
      <c r="Q40" s="96"/>
      <c r="R40" s="96"/>
      <c r="S40" s="96"/>
    </row>
    <row r="41" spans="1:19" ht="15">
      <c r="A41" s="77" t="s">
        <v>97</v>
      </c>
      <c r="B41" s="48" t="s">
        <v>4</v>
      </c>
      <c r="C41" s="49"/>
      <c r="D41" s="60">
        <f>INDEX('[9]FR Detail'!$B$6:$G$487,MATCH(A41,'[9]FR Detail'!$B$6:$B$487,),MATCH("        (e)",'[9]FR Detail'!$B$6:$G$6,))</f>
        <v>0.5</v>
      </c>
      <c r="E41" s="97" t="s">
        <v>56</v>
      </c>
      <c r="F41" s="97"/>
      <c r="G41" s="97"/>
      <c r="H41" s="97"/>
      <c r="I41" s="97"/>
      <c r="J41" s="97"/>
      <c r="K41" s="97"/>
      <c r="L41" s="97"/>
      <c r="M41" s="97"/>
      <c r="N41" s="97"/>
      <c r="O41" s="97"/>
      <c r="P41" s="97"/>
      <c r="Q41" s="97"/>
      <c r="R41" s="97"/>
      <c r="S41" s="55"/>
    </row>
    <row r="42" spans="1:19" ht="15">
      <c r="A42" s="77" t="s">
        <v>98</v>
      </c>
      <c r="B42" s="4" t="s">
        <v>7</v>
      </c>
      <c r="C42" s="4"/>
      <c r="D42" s="60">
        <f>INDEX('[9]FR Detail'!$B$6:$G$487,MATCH(A42,'[9]FR Detail'!$B$6:$B$487,),MATCH("        (e)",'[9]FR Detail'!$B$6:$G$6,))</f>
        <v>0.18</v>
      </c>
      <c r="E42" s="97"/>
      <c r="F42" s="97"/>
      <c r="G42" s="97"/>
      <c r="H42" s="97"/>
      <c r="I42" s="97"/>
      <c r="J42" s="97"/>
      <c r="K42" s="97"/>
      <c r="L42" s="97"/>
      <c r="M42" s="97"/>
      <c r="N42" s="97"/>
      <c r="O42" s="97"/>
      <c r="P42" s="97"/>
      <c r="Q42" s="97"/>
      <c r="R42" s="97"/>
      <c r="S42" s="54"/>
    </row>
    <row r="43" spans="1:19" ht="15">
      <c r="A43" s="77" t="s">
        <v>98</v>
      </c>
      <c r="B43" s="4" t="s">
        <v>8</v>
      </c>
      <c r="C43" s="4"/>
      <c r="D43" s="60">
        <f>INDEX('[9]FR Detail'!$B$6:$G$487,MATCH(A43,'[9]FR Detail'!$B$6:$B$487,),MATCH("        (e)",'[9]FR Detail'!$B$6:$G$6,))</f>
        <v>0.18</v>
      </c>
      <c r="E43" s="97"/>
      <c r="F43" s="97"/>
      <c r="G43" s="97"/>
      <c r="H43" s="97"/>
      <c r="I43" s="97"/>
      <c r="J43" s="97"/>
      <c r="K43" s="97"/>
      <c r="L43" s="97"/>
      <c r="M43" s="97"/>
      <c r="N43" s="97"/>
      <c r="O43" s="97"/>
      <c r="P43" s="97"/>
      <c r="Q43" s="97"/>
      <c r="R43" s="97"/>
      <c r="S43" s="54"/>
    </row>
    <row r="44" spans="1:19" ht="15">
      <c r="A44" s="77" t="s">
        <v>99</v>
      </c>
      <c r="B44" s="4" t="s">
        <v>11</v>
      </c>
      <c r="C44" s="4"/>
      <c r="D44" s="60">
        <f>INDEX('[9]FR Detail'!$B$6:$G$487,MATCH(A44,'[9]FR Detail'!$B$6:$B$487,),MATCH("        (e)",'[9]FR Detail'!$B$6:$G$6,))</f>
        <v>0.55</v>
      </c>
      <c r="E44" s="97"/>
      <c r="F44" s="97"/>
      <c r="G44" s="97"/>
      <c r="H44" s="97"/>
      <c r="I44" s="97"/>
      <c r="J44" s="97"/>
      <c r="K44" s="97"/>
      <c r="L44" s="97"/>
      <c r="M44" s="97"/>
      <c r="N44" s="97"/>
      <c r="O44" s="97"/>
      <c r="P44" s="97"/>
      <c r="Q44" s="97"/>
      <c r="R44" s="97"/>
      <c r="S44" s="54"/>
    </row>
    <row r="45" spans="1:19" ht="15">
      <c r="A45" s="77" t="s">
        <v>100</v>
      </c>
      <c r="B45" s="4" t="s">
        <v>15</v>
      </c>
      <c r="C45" s="4"/>
      <c r="D45" s="60">
        <f>INDEX('[9]FR Detail'!$B$6:$G$487,MATCH(A45,'[9]FR Detail'!$B$6:$B$487,),MATCH("        (e)",'[9]FR Detail'!$B$6:$G$6,))</f>
        <v>0</v>
      </c>
      <c r="E45" s="97"/>
      <c r="F45" s="97"/>
      <c r="G45" s="97"/>
      <c r="H45" s="97"/>
      <c r="I45" s="97"/>
      <c r="J45" s="97"/>
      <c r="K45" s="97"/>
      <c r="L45" s="97"/>
      <c r="M45" s="97"/>
      <c r="N45" s="97"/>
      <c r="O45" s="97"/>
      <c r="P45" s="97"/>
      <c r="Q45" s="97"/>
      <c r="R45" s="97"/>
      <c r="S45" s="54"/>
    </row>
  </sheetData>
  <mergeCells count="3">
    <mergeCell ref="C40:S40"/>
    <mergeCell ref="E41:R45"/>
    <mergeCell ref="A1:AG1"/>
  </mergeCells>
  <printOptions horizontalCentered="1"/>
  <pageMargins left="0.75" right="0.75" top="1" bottom="1" header="0.5" footer="0.5"/>
  <pageSetup fitToHeight="1" fitToWidth="1" horizontalDpi="600" verticalDpi="600" orientation="landscape" paperSize="5"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F40"/>
  <sheetViews>
    <sheetView zoomScale="60" zoomScaleNormal="60" workbookViewId="0" topLeftCell="A1">
      <selection activeCell="B2" sqref="B2"/>
    </sheetView>
  </sheetViews>
  <sheetFormatPr defaultColWidth="9.00390625" defaultRowHeight="12.75"/>
  <cols>
    <col min="1" max="1" width="16.50390625" style="1" customWidth="1"/>
    <col min="2" max="2" width="8.75390625" style="1" customWidth="1"/>
    <col min="3" max="27" width="6.375" style="1" customWidth="1"/>
    <col min="28" max="28" width="7.50390625" style="1" customWidth="1"/>
    <col min="29" max="29" width="6.25390625" style="1" customWidth="1"/>
    <col min="30" max="30" width="6.125" style="1" customWidth="1"/>
    <col min="31" max="31" width="5.25390625" style="1" customWidth="1"/>
    <col min="32" max="32" width="11.375" style="1" customWidth="1"/>
    <col min="33" max="16384" width="8.875" style="1" customWidth="1"/>
  </cols>
  <sheetData>
    <row r="1" spans="1:31" ht="60.75" customHeight="1" thickBot="1">
      <c r="A1" s="99" t="s">
        <v>104</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row>
    <row r="2" spans="1:32" ht="28.5" customHeight="1" thickTop="1">
      <c r="A2" s="121" t="s">
        <v>90</v>
      </c>
      <c r="B2" s="123" t="s">
        <v>0</v>
      </c>
      <c r="C2" s="120"/>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122"/>
    </row>
    <row r="3" spans="1:31" s="84" customFormat="1" ht="76.5" customHeight="1">
      <c r="A3" s="117" t="s">
        <v>1</v>
      </c>
      <c r="B3" s="118" t="s">
        <v>9</v>
      </c>
      <c r="C3" s="118" t="s">
        <v>2</v>
      </c>
      <c r="D3" s="118" t="s">
        <v>3</v>
      </c>
      <c r="E3" s="118" t="s">
        <v>4</v>
      </c>
      <c r="F3" s="118" t="s">
        <v>41</v>
      </c>
      <c r="G3" s="118" t="s">
        <v>42</v>
      </c>
      <c r="H3" s="118" t="s">
        <v>5</v>
      </c>
      <c r="I3" s="118" t="s">
        <v>6</v>
      </c>
      <c r="J3" s="118" t="s">
        <v>7</v>
      </c>
      <c r="K3" s="118" t="s">
        <v>8</v>
      </c>
      <c r="L3" s="118" t="s">
        <v>10</v>
      </c>
      <c r="M3" s="118" t="s">
        <v>11</v>
      </c>
      <c r="N3" s="118" t="s">
        <v>12</v>
      </c>
      <c r="O3" s="118" t="s">
        <v>13</v>
      </c>
      <c r="P3" s="118" t="s">
        <v>15</v>
      </c>
      <c r="Q3" s="118" t="s">
        <v>17</v>
      </c>
      <c r="R3" s="118" t="s">
        <v>19</v>
      </c>
      <c r="S3" s="118" t="s">
        <v>20</v>
      </c>
      <c r="T3" s="118" t="s">
        <v>21</v>
      </c>
      <c r="U3" s="118" t="s">
        <v>22</v>
      </c>
      <c r="V3" s="118" t="s">
        <v>23</v>
      </c>
      <c r="W3" s="118" t="s">
        <v>24</v>
      </c>
      <c r="X3" s="118" t="s">
        <v>25</v>
      </c>
      <c r="Y3" s="118" t="s">
        <v>26</v>
      </c>
      <c r="Z3" s="118" t="s">
        <v>27</v>
      </c>
      <c r="AA3" s="118" t="s">
        <v>28</v>
      </c>
      <c r="AB3" s="118" t="s">
        <v>91</v>
      </c>
      <c r="AC3" s="118" t="s">
        <v>93</v>
      </c>
      <c r="AD3" s="118" t="s">
        <v>29</v>
      </c>
      <c r="AE3" s="85" t="s">
        <v>30</v>
      </c>
    </row>
    <row r="4" spans="1:31" s="59" customFormat="1" ht="15" customHeight="1">
      <c r="A4" s="80" t="s">
        <v>2</v>
      </c>
      <c r="B4" s="119">
        <v>0.52</v>
      </c>
      <c r="C4" s="119" t="s">
        <v>31</v>
      </c>
      <c r="D4" s="119" t="s">
        <v>32</v>
      </c>
      <c r="E4" s="119" t="s">
        <v>32</v>
      </c>
      <c r="F4" s="119" t="s">
        <v>31</v>
      </c>
      <c r="G4" s="119" t="s">
        <v>31</v>
      </c>
      <c r="H4" s="119" t="s">
        <v>32</v>
      </c>
      <c r="I4" s="119" t="s">
        <v>32</v>
      </c>
      <c r="J4" s="119" t="s">
        <v>32</v>
      </c>
      <c r="K4" s="119" t="s">
        <v>32</v>
      </c>
      <c r="L4" s="119" t="s">
        <v>32</v>
      </c>
      <c r="M4" s="119" t="s">
        <v>32</v>
      </c>
      <c r="N4" s="119" t="s">
        <v>32</v>
      </c>
      <c r="O4" s="119" t="s">
        <v>32</v>
      </c>
      <c r="P4" s="119" t="s">
        <v>32</v>
      </c>
      <c r="Q4" s="119">
        <v>0.51</v>
      </c>
      <c r="R4" s="119" t="s">
        <v>32</v>
      </c>
      <c r="S4" s="119" t="s">
        <v>32</v>
      </c>
      <c r="T4" s="119" t="s">
        <v>32</v>
      </c>
      <c r="U4" s="119" t="s">
        <v>31</v>
      </c>
      <c r="V4" s="119" t="s">
        <v>31</v>
      </c>
      <c r="W4" s="119" t="s">
        <v>31</v>
      </c>
      <c r="X4" s="119" t="s">
        <v>31</v>
      </c>
      <c r="Y4" s="119" t="s">
        <v>32</v>
      </c>
      <c r="Z4" s="119">
        <v>0.51</v>
      </c>
      <c r="AA4" s="119" t="s">
        <v>32</v>
      </c>
      <c r="AB4" s="119" t="s">
        <v>31</v>
      </c>
      <c r="AC4" s="119" t="s">
        <v>31</v>
      </c>
      <c r="AD4" s="119" t="s">
        <v>32</v>
      </c>
      <c r="AE4" s="86" t="s">
        <v>32</v>
      </c>
    </row>
    <row r="5" spans="1:31" s="59" customFormat="1" ht="15" customHeight="1">
      <c r="A5" s="81" t="s">
        <v>33</v>
      </c>
      <c r="B5" s="114">
        <v>1.01</v>
      </c>
      <c r="C5" s="114">
        <v>0.96</v>
      </c>
      <c r="D5" s="114">
        <v>0.96</v>
      </c>
      <c r="E5" s="114" t="s">
        <v>32</v>
      </c>
      <c r="F5" s="114" t="s">
        <v>31</v>
      </c>
      <c r="G5" s="114" t="s">
        <v>31</v>
      </c>
      <c r="H5" s="114" t="s">
        <v>32</v>
      </c>
      <c r="I5" s="114" t="s">
        <v>32</v>
      </c>
      <c r="J5" s="114" t="s">
        <v>32</v>
      </c>
      <c r="K5" s="114" t="s">
        <v>32</v>
      </c>
      <c r="L5" s="114">
        <v>0.72</v>
      </c>
      <c r="M5" s="114" t="s">
        <v>32</v>
      </c>
      <c r="N5" s="114" t="s">
        <v>32</v>
      </c>
      <c r="O5" s="114">
        <v>0.94</v>
      </c>
      <c r="P5" s="114" t="s">
        <v>32</v>
      </c>
      <c r="Q5" s="114">
        <v>1.01</v>
      </c>
      <c r="R5" s="114" t="s">
        <v>32</v>
      </c>
      <c r="S5" s="114" t="s">
        <v>32</v>
      </c>
      <c r="T5" s="114">
        <v>0.43</v>
      </c>
      <c r="U5" s="114" t="s">
        <v>31</v>
      </c>
      <c r="V5" s="114">
        <v>0</v>
      </c>
      <c r="W5" s="114" t="s">
        <v>31</v>
      </c>
      <c r="X5" s="114" t="s">
        <v>31</v>
      </c>
      <c r="Y5" s="114">
        <v>0.8</v>
      </c>
      <c r="Z5" s="114">
        <v>1.01</v>
      </c>
      <c r="AA5" s="114" t="s">
        <v>32</v>
      </c>
      <c r="AB5" s="114" t="s">
        <v>31</v>
      </c>
      <c r="AC5" s="114" t="s">
        <v>31</v>
      </c>
      <c r="AD5" s="114" t="s">
        <v>32</v>
      </c>
      <c r="AE5" s="87">
        <v>0.08</v>
      </c>
    </row>
    <row r="6" spans="1:31" s="59" customFormat="1" ht="15" customHeight="1">
      <c r="A6" s="82" t="s">
        <v>34</v>
      </c>
      <c r="B6" s="113">
        <v>0.52</v>
      </c>
      <c r="C6" s="113">
        <v>0.47</v>
      </c>
      <c r="D6" s="113">
        <v>0.47</v>
      </c>
      <c r="E6" s="113" t="s">
        <v>32</v>
      </c>
      <c r="F6" s="113" t="s">
        <v>31</v>
      </c>
      <c r="G6" s="113" t="s">
        <v>31</v>
      </c>
      <c r="H6" s="113" t="s">
        <v>32</v>
      </c>
      <c r="I6" s="113" t="s">
        <v>32</v>
      </c>
      <c r="J6" s="113" t="s">
        <v>32</v>
      </c>
      <c r="K6" s="113" t="s">
        <v>32</v>
      </c>
      <c r="L6" s="113">
        <v>0.22</v>
      </c>
      <c r="M6" s="113" t="s">
        <v>32</v>
      </c>
      <c r="N6" s="113" t="s">
        <v>32</v>
      </c>
      <c r="O6" s="113">
        <v>0.45</v>
      </c>
      <c r="P6" s="113" t="s">
        <v>32</v>
      </c>
      <c r="Q6" s="113">
        <v>0.51</v>
      </c>
      <c r="R6" s="113" t="s">
        <v>32</v>
      </c>
      <c r="S6" s="113" t="s">
        <v>32</v>
      </c>
      <c r="T6" s="113">
        <v>0</v>
      </c>
      <c r="U6" s="113" t="s">
        <v>31</v>
      </c>
      <c r="V6" s="113">
        <v>0</v>
      </c>
      <c r="W6" s="113" t="s">
        <v>31</v>
      </c>
      <c r="X6" s="113" t="s">
        <v>31</v>
      </c>
      <c r="Y6" s="113">
        <v>0.31</v>
      </c>
      <c r="Z6" s="113">
        <v>0.51</v>
      </c>
      <c r="AA6" s="113" t="s">
        <v>32</v>
      </c>
      <c r="AB6" s="113" t="s">
        <v>31</v>
      </c>
      <c r="AC6" s="113" t="s">
        <v>31</v>
      </c>
      <c r="AD6" s="113" t="s">
        <v>32</v>
      </c>
      <c r="AE6" s="88" t="s">
        <v>32</v>
      </c>
    </row>
    <row r="7" spans="1:31" s="59" customFormat="1" ht="15" customHeight="1">
      <c r="A7" s="81" t="s">
        <v>40</v>
      </c>
      <c r="B7" s="114">
        <v>1.01</v>
      </c>
      <c r="C7" s="114">
        <v>0.96</v>
      </c>
      <c r="D7" s="114">
        <v>0.96</v>
      </c>
      <c r="E7" s="114">
        <v>2.75</v>
      </c>
      <c r="F7" s="114" t="s">
        <v>31</v>
      </c>
      <c r="G7" s="114" t="s">
        <v>31</v>
      </c>
      <c r="H7" s="114" t="s">
        <v>32</v>
      </c>
      <c r="I7" s="114" t="s">
        <v>32</v>
      </c>
      <c r="J7" s="114">
        <v>0</v>
      </c>
      <c r="K7" s="114">
        <v>0</v>
      </c>
      <c r="L7" s="114">
        <v>0.72</v>
      </c>
      <c r="M7" s="114" t="s">
        <v>32</v>
      </c>
      <c r="N7" s="114">
        <v>2.58</v>
      </c>
      <c r="O7" s="114">
        <v>0.94</v>
      </c>
      <c r="P7" s="114">
        <v>2.75</v>
      </c>
      <c r="Q7" s="114">
        <v>1.01</v>
      </c>
      <c r="R7" s="114">
        <v>1.6</v>
      </c>
      <c r="S7" s="114">
        <v>2.26</v>
      </c>
      <c r="T7" s="114">
        <v>0.43</v>
      </c>
      <c r="U7" s="114" t="s">
        <v>31</v>
      </c>
      <c r="V7" s="114" t="s">
        <v>31</v>
      </c>
      <c r="W7" s="114" t="s">
        <v>31</v>
      </c>
      <c r="X7" s="114" t="s">
        <v>31</v>
      </c>
      <c r="Y7" s="114">
        <v>0.8</v>
      </c>
      <c r="Z7" s="114">
        <v>1.01</v>
      </c>
      <c r="AA7" s="114">
        <v>2.29</v>
      </c>
      <c r="AB7" s="114" t="s">
        <v>31</v>
      </c>
      <c r="AC7" s="114" t="s">
        <v>31</v>
      </c>
      <c r="AD7" s="114">
        <v>2.64</v>
      </c>
      <c r="AE7" s="87">
        <v>0.08</v>
      </c>
    </row>
    <row r="8" spans="1:31" s="59" customFormat="1" ht="15" customHeight="1">
      <c r="A8" s="82" t="s">
        <v>4</v>
      </c>
      <c r="B8" s="113">
        <v>4.76</v>
      </c>
      <c r="C8" s="113">
        <v>4.71</v>
      </c>
      <c r="D8" s="113">
        <v>4.71</v>
      </c>
      <c r="E8" s="113" t="s">
        <v>31</v>
      </c>
      <c r="F8" s="113" t="s">
        <v>31</v>
      </c>
      <c r="G8" s="113" t="s">
        <v>31</v>
      </c>
      <c r="H8" s="113">
        <v>1.1</v>
      </c>
      <c r="I8" s="113">
        <v>1.62</v>
      </c>
      <c r="J8" s="113">
        <v>3.04</v>
      </c>
      <c r="K8" s="113">
        <v>3.04</v>
      </c>
      <c r="L8" s="113">
        <v>4.46</v>
      </c>
      <c r="M8" s="113">
        <v>1.01</v>
      </c>
      <c r="N8" s="113">
        <v>0.5</v>
      </c>
      <c r="O8" s="113">
        <v>4.69</v>
      </c>
      <c r="P8" s="113">
        <v>0.5</v>
      </c>
      <c r="Q8" s="113">
        <v>4.75</v>
      </c>
      <c r="R8" s="113">
        <v>1.53</v>
      </c>
      <c r="S8" s="113">
        <v>0.66</v>
      </c>
      <c r="T8" s="113">
        <v>4.17</v>
      </c>
      <c r="U8" s="113" t="s">
        <v>31</v>
      </c>
      <c r="V8" s="113" t="s">
        <v>31</v>
      </c>
      <c r="W8" s="113" t="s">
        <v>31</v>
      </c>
      <c r="X8" s="113" t="s">
        <v>31</v>
      </c>
      <c r="Y8" s="113">
        <v>4.55</v>
      </c>
      <c r="Z8" s="113">
        <v>4.75</v>
      </c>
      <c r="AA8" s="113">
        <v>0.62</v>
      </c>
      <c r="AB8" s="113" t="s">
        <v>31</v>
      </c>
      <c r="AC8" s="113" t="s">
        <v>31</v>
      </c>
      <c r="AD8" s="113">
        <v>0.5</v>
      </c>
      <c r="AE8" s="88">
        <v>3.83</v>
      </c>
    </row>
    <row r="9" spans="1:31" s="59" customFormat="1" ht="15" customHeight="1">
      <c r="A9" s="81" t="s">
        <v>41</v>
      </c>
      <c r="B9" s="114">
        <v>4.26</v>
      </c>
      <c r="C9" s="114">
        <v>4.21</v>
      </c>
      <c r="D9" s="114">
        <v>4.21</v>
      </c>
      <c r="E9" s="114">
        <v>0</v>
      </c>
      <c r="F9" s="114" t="s">
        <v>31</v>
      </c>
      <c r="G9" s="114">
        <v>0.34</v>
      </c>
      <c r="H9" s="114">
        <v>0.33</v>
      </c>
      <c r="I9" s="114">
        <v>0.88</v>
      </c>
      <c r="J9" s="114">
        <v>2.53</v>
      </c>
      <c r="K9" s="114">
        <v>2.53</v>
      </c>
      <c r="L9" s="114">
        <v>3.96</v>
      </c>
      <c r="M9" s="114">
        <v>0.27</v>
      </c>
      <c r="N9" s="114">
        <v>0</v>
      </c>
      <c r="O9" s="114">
        <v>4.19</v>
      </c>
      <c r="P9" s="114">
        <v>0</v>
      </c>
      <c r="Q9" s="114">
        <v>4.25</v>
      </c>
      <c r="R9" s="114">
        <v>1.02</v>
      </c>
      <c r="S9" s="114">
        <v>0.15</v>
      </c>
      <c r="T9" s="114">
        <v>3.67</v>
      </c>
      <c r="U9" s="114" t="s">
        <v>31</v>
      </c>
      <c r="V9" s="114" t="s">
        <v>31</v>
      </c>
      <c r="W9" s="114">
        <v>0</v>
      </c>
      <c r="X9" s="114">
        <v>0</v>
      </c>
      <c r="Y9" s="114">
        <v>4.05</v>
      </c>
      <c r="Z9" s="114">
        <v>4.25</v>
      </c>
      <c r="AA9" s="114">
        <v>0.11</v>
      </c>
      <c r="AB9" s="114">
        <v>0.11</v>
      </c>
      <c r="AC9" s="114">
        <v>0.49</v>
      </c>
      <c r="AD9" s="114">
        <v>0</v>
      </c>
      <c r="AE9" s="87">
        <v>3.33</v>
      </c>
    </row>
    <row r="10" spans="1:31" s="59" customFormat="1" ht="15" customHeight="1">
      <c r="A10" s="82" t="s">
        <v>42</v>
      </c>
      <c r="B10" s="113">
        <v>4.26</v>
      </c>
      <c r="C10" s="113">
        <v>4.21</v>
      </c>
      <c r="D10" s="113">
        <v>4.21</v>
      </c>
      <c r="E10" s="113">
        <v>0.58</v>
      </c>
      <c r="F10" s="113" t="s">
        <v>31</v>
      </c>
      <c r="G10" s="113" t="s">
        <v>31</v>
      </c>
      <c r="H10" s="113">
        <v>0</v>
      </c>
      <c r="I10" s="113">
        <v>0.38</v>
      </c>
      <c r="J10" s="113">
        <v>2.89</v>
      </c>
      <c r="K10" s="113">
        <v>2.89</v>
      </c>
      <c r="L10" s="113">
        <v>3.96</v>
      </c>
      <c r="M10" s="113">
        <v>0</v>
      </c>
      <c r="N10" s="113">
        <v>0.43</v>
      </c>
      <c r="O10" s="113">
        <v>4.19</v>
      </c>
      <c r="P10" s="113">
        <v>0.57</v>
      </c>
      <c r="Q10" s="113">
        <v>4.25</v>
      </c>
      <c r="R10" s="113">
        <v>1.63</v>
      </c>
      <c r="S10" s="113">
        <v>0.76</v>
      </c>
      <c r="T10" s="113">
        <v>3.67</v>
      </c>
      <c r="U10" s="113" t="s">
        <v>31</v>
      </c>
      <c r="V10" s="113" t="s">
        <v>31</v>
      </c>
      <c r="W10" s="113">
        <v>0</v>
      </c>
      <c r="X10" s="113">
        <v>0</v>
      </c>
      <c r="Y10" s="113">
        <v>4.05</v>
      </c>
      <c r="Z10" s="113">
        <v>4.25</v>
      </c>
      <c r="AA10" s="113">
        <v>0.72</v>
      </c>
      <c r="AB10" s="113" t="s">
        <v>31</v>
      </c>
      <c r="AC10" s="113" t="s">
        <v>31</v>
      </c>
      <c r="AD10" s="113">
        <v>0.37</v>
      </c>
      <c r="AE10" s="88">
        <v>3.33</v>
      </c>
    </row>
    <row r="11" spans="1:31" s="59" customFormat="1" ht="15" customHeight="1">
      <c r="A11" s="81" t="s">
        <v>43</v>
      </c>
      <c r="B11" s="114">
        <v>3.62</v>
      </c>
      <c r="C11" s="114">
        <v>3.58</v>
      </c>
      <c r="D11" s="114">
        <v>3.58</v>
      </c>
      <c r="E11" s="114" t="s">
        <v>32</v>
      </c>
      <c r="F11" s="114" t="s">
        <v>31</v>
      </c>
      <c r="G11" s="114" t="s">
        <v>31</v>
      </c>
      <c r="H11" s="114">
        <v>0.71</v>
      </c>
      <c r="I11" s="114">
        <v>1.26</v>
      </c>
      <c r="J11" s="114">
        <v>2.08</v>
      </c>
      <c r="K11" s="114">
        <v>2.08</v>
      </c>
      <c r="L11" s="114">
        <v>3.33</v>
      </c>
      <c r="M11" s="114">
        <v>0.65</v>
      </c>
      <c r="N11" s="114" t="s">
        <v>32</v>
      </c>
      <c r="O11" s="114">
        <v>3.56</v>
      </c>
      <c r="P11" s="114" t="s">
        <v>32</v>
      </c>
      <c r="Q11" s="114">
        <v>3.62</v>
      </c>
      <c r="R11" s="114">
        <v>0.57</v>
      </c>
      <c r="S11" s="114">
        <v>0</v>
      </c>
      <c r="T11" s="114">
        <v>3.04</v>
      </c>
      <c r="U11" s="114" t="s">
        <v>31</v>
      </c>
      <c r="V11" s="114" t="s">
        <v>31</v>
      </c>
      <c r="W11" s="114" t="s">
        <v>31</v>
      </c>
      <c r="X11" s="114" t="s">
        <v>31</v>
      </c>
      <c r="Y11" s="114">
        <v>3.42</v>
      </c>
      <c r="Z11" s="114">
        <v>3.62</v>
      </c>
      <c r="AA11" s="114" t="s">
        <v>32</v>
      </c>
      <c r="AB11" s="114" t="s">
        <v>31</v>
      </c>
      <c r="AC11" s="114" t="s">
        <v>31</v>
      </c>
      <c r="AD11" s="114">
        <v>0.009999999999999953</v>
      </c>
      <c r="AE11" s="87">
        <v>2.69</v>
      </c>
    </row>
    <row r="12" spans="1:31" s="59" customFormat="1" ht="15" customHeight="1">
      <c r="A12" s="82" t="s">
        <v>5</v>
      </c>
      <c r="B12" s="113">
        <v>4.36</v>
      </c>
      <c r="C12" s="113">
        <v>4.32</v>
      </c>
      <c r="D12" s="113">
        <v>4.32</v>
      </c>
      <c r="E12" s="113">
        <v>0.57</v>
      </c>
      <c r="F12" s="113" t="s">
        <v>31</v>
      </c>
      <c r="G12" s="113" t="s">
        <v>31</v>
      </c>
      <c r="H12" s="113" t="s">
        <v>31</v>
      </c>
      <c r="I12" s="113" t="s">
        <v>32</v>
      </c>
      <c r="J12" s="113">
        <v>2.98</v>
      </c>
      <c r="K12" s="113">
        <v>2.98</v>
      </c>
      <c r="L12" s="113">
        <v>4.07</v>
      </c>
      <c r="M12" s="113">
        <v>0</v>
      </c>
      <c r="N12" s="113">
        <v>0.43</v>
      </c>
      <c r="O12" s="113">
        <v>4.3</v>
      </c>
      <c r="P12" s="113">
        <v>0.57</v>
      </c>
      <c r="Q12" s="113">
        <v>4.36</v>
      </c>
      <c r="R12" s="113">
        <v>1.62</v>
      </c>
      <c r="S12" s="113">
        <v>0.75</v>
      </c>
      <c r="T12" s="113">
        <v>3.78</v>
      </c>
      <c r="U12" s="113" t="s">
        <v>31</v>
      </c>
      <c r="V12" s="113" t="s">
        <v>31</v>
      </c>
      <c r="W12" s="113" t="s">
        <v>31</v>
      </c>
      <c r="X12" s="113">
        <v>0.37</v>
      </c>
      <c r="Y12" s="113">
        <v>4.16</v>
      </c>
      <c r="Z12" s="113">
        <v>4.36</v>
      </c>
      <c r="AA12" s="113">
        <v>0.71</v>
      </c>
      <c r="AB12" s="113" t="s">
        <v>31</v>
      </c>
      <c r="AC12" s="113" t="s">
        <v>31</v>
      </c>
      <c r="AD12" s="113">
        <v>0.37</v>
      </c>
      <c r="AE12" s="88">
        <v>3.43</v>
      </c>
    </row>
    <row r="13" spans="1:31" s="59" customFormat="1" ht="15" customHeight="1">
      <c r="A13" s="81" t="s">
        <v>6</v>
      </c>
      <c r="B13" s="114">
        <v>4.91</v>
      </c>
      <c r="C13" s="114">
        <v>4.86</v>
      </c>
      <c r="D13" s="114">
        <v>4.86</v>
      </c>
      <c r="E13" s="114">
        <v>1.12</v>
      </c>
      <c r="F13" s="114" t="s">
        <v>31</v>
      </c>
      <c r="G13" s="114" t="s">
        <v>31</v>
      </c>
      <c r="H13" s="114">
        <v>0.21</v>
      </c>
      <c r="I13" s="114" t="s">
        <v>31</v>
      </c>
      <c r="J13" s="114">
        <v>3.53</v>
      </c>
      <c r="K13" s="114">
        <v>3.53</v>
      </c>
      <c r="L13" s="114">
        <v>4.61</v>
      </c>
      <c r="M13" s="114">
        <v>0.28</v>
      </c>
      <c r="N13" s="114">
        <v>0.97</v>
      </c>
      <c r="O13" s="114">
        <v>4.84</v>
      </c>
      <c r="P13" s="114">
        <v>1.12</v>
      </c>
      <c r="Q13" s="114">
        <v>4.9</v>
      </c>
      <c r="R13" s="114">
        <v>2.17</v>
      </c>
      <c r="S13" s="114">
        <v>1.3</v>
      </c>
      <c r="T13" s="114">
        <v>4.32</v>
      </c>
      <c r="U13" s="114" t="s">
        <v>31</v>
      </c>
      <c r="V13" s="114" t="s">
        <v>31</v>
      </c>
      <c r="W13" s="114" t="s">
        <v>31</v>
      </c>
      <c r="X13" s="114" t="s">
        <v>31</v>
      </c>
      <c r="Y13" s="114">
        <v>4.7</v>
      </c>
      <c r="Z13" s="114">
        <v>4.9</v>
      </c>
      <c r="AA13" s="114">
        <v>1.26</v>
      </c>
      <c r="AB13" s="114" t="s">
        <v>31</v>
      </c>
      <c r="AC13" s="114" t="s">
        <v>31</v>
      </c>
      <c r="AD13" s="114">
        <v>0.92</v>
      </c>
      <c r="AE13" s="87">
        <v>3.98</v>
      </c>
    </row>
    <row r="14" spans="1:31" s="59" customFormat="1" ht="15" customHeight="1">
      <c r="A14" s="82" t="s">
        <v>7</v>
      </c>
      <c r="B14" s="113">
        <v>1.4</v>
      </c>
      <c r="C14" s="113">
        <v>1.35</v>
      </c>
      <c r="D14" s="113">
        <v>1.35</v>
      </c>
      <c r="E14" s="113" t="s">
        <v>32</v>
      </c>
      <c r="F14" s="113" t="s">
        <v>31</v>
      </c>
      <c r="G14" s="113" t="s">
        <v>31</v>
      </c>
      <c r="H14" s="113">
        <v>3.16</v>
      </c>
      <c r="I14" s="113">
        <v>3.71</v>
      </c>
      <c r="J14" s="113" t="s">
        <v>31</v>
      </c>
      <c r="K14" s="113">
        <v>0.18</v>
      </c>
      <c r="L14" s="113">
        <v>1.1</v>
      </c>
      <c r="M14" s="113">
        <v>3.11</v>
      </c>
      <c r="N14" s="113" t="s">
        <v>32</v>
      </c>
      <c r="O14" s="113">
        <v>1.33</v>
      </c>
      <c r="P14" s="113" t="s">
        <v>32</v>
      </c>
      <c r="Q14" s="113">
        <v>1.39</v>
      </c>
      <c r="R14" s="113" t="s">
        <v>32</v>
      </c>
      <c r="S14" s="113" t="s">
        <v>32</v>
      </c>
      <c r="T14" s="113">
        <v>0.81</v>
      </c>
      <c r="U14" s="113" t="s">
        <v>31</v>
      </c>
      <c r="V14" s="113" t="s">
        <v>31</v>
      </c>
      <c r="W14" s="113" t="s">
        <v>31</v>
      </c>
      <c r="X14" s="113" t="s">
        <v>31</v>
      </c>
      <c r="Y14" s="113">
        <v>1.19</v>
      </c>
      <c r="Z14" s="113">
        <v>1.39</v>
      </c>
      <c r="AA14" s="113" t="s">
        <v>32</v>
      </c>
      <c r="AB14" s="113" t="s">
        <v>31</v>
      </c>
      <c r="AC14" s="113" t="s">
        <v>31</v>
      </c>
      <c r="AD14" s="113">
        <v>2.6</v>
      </c>
      <c r="AE14" s="88">
        <v>0.47</v>
      </c>
    </row>
    <row r="15" spans="1:31" s="59" customFormat="1" ht="15" customHeight="1">
      <c r="A15" s="81" t="s">
        <v>8</v>
      </c>
      <c r="B15" s="114">
        <v>1.4</v>
      </c>
      <c r="C15" s="114">
        <v>1.35</v>
      </c>
      <c r="D15" s="114">
        <v>1.35</v>
      </c>
      <c r="E15" s="114" t="s">
        <v>32</v>
      </c>
      <c r="F15" s="114" t="s">
        <v>31</v>
      </c>
      <c r="G15" s="114" t="s">
        <v>31</v>
      </c>
      <c r="H15" s="114">
        <v>3.16</v>
      </c>
      <c r="I15" s="114">
        <v>3.71</v>
      </c>
      <c r="J15" s="114">
        <v>0.18</v>
      </c>
      <c r="K15" s="114" t="s">
        <v>31</v>
      </c>
      <c r="L15" s="114">
        <v>1.1</v>
      </c>
      <c r="M15" s="114">
        <v>3.11</v>
      </c>
      <c r="N15" s="114" t="s">
        <v>32</v>
      </c>
      <c r="O15" s="114">
        <v>1.33</v>
      </c>
      <c r="P15" s="114" t="s">
        <v>32</v>
      </c>
      <c r="Q15" s="114">
        <v>1.39</v>
      </c>
      <c r="R15" s="114" t="s">
        <v>32</v>
      </c>
      <c r="S15" s="114" t="s">
        <v>32</v>
      </c>
      <c r="T15" s="114">
        <v>0.81</v>
      </c>
      <c r="U15" s="114" t="s">
        <v>31</v>
      </c>
      <c r="V15" s="114" t="s">
        <v>31</v>
      </c>
      <c r="W15" s="114" t="s">
        <v>31</v>
      </c>
      <c r="X15" s="114" t="s">
        <v>31</v>
      </c>
      <c r="Y15" s="114">
        <v>1.19</v>
      </c>
      <c r="Z15" s="114">
        <v>1.39</v>
      </c>
      <c r="AA15" s="114" t="s">
        <v>32</v>
      </c>
      <c r="AB15" s="114" t="s">
        <v>31</v>
      </c>
      <c r="AC15" s="114" t="s">
        <v>31</v>
      </c>
      <c r="AD15" s="114">
        <v>2.6</v>
      </c>
      <c r="AE15" s="87">
        <v>0.47</v>
      </c>
    </row>
    <row r="16" spans="1:31" s="59" customFormat="1" ht="15" customHeight="1">
      <c r="A16" s="82" t="s">
        <v>44</v>
      </c>
      <c r="B16" s="113">
        <v>1.01</v>
      </c>
      <c r="C16" s="113">
        <v>0.96</v>
      </c>
      <c r="D16" s="113">
        <v>0.96</v>
      </c>
      <c r="E16" s="113" t="s">
        <v>32</v>
      </c>
      <c r="F16" s="113" t="s">
        <v>31</v>
      </c>
      <c r="G16" s="113" t="s">
        <v>31</v>
      </c>
      <c r="H16" s="113" t="s">
        <v>32</v>
      </c>
      <c r="I16" s="113" t="s">
        <v>32</v>
      </c>
      <c r="J16" s="113" t="s">
        <v>32</v>
      </c>
      <c r="K16" s="113" t="s">
        <v>32</v>
      </c>
      <c r="L16" s="113">
        <v>0.72</v>
      </c>
      <c r="M16" s="113" t="s">
        <v>32</v>
      </c>
      <c r="N16" s="113" t="s">
        <v>32</v>
      </c>
      <c r="O16" s="113">
        <v>0.94</v>
      </c>
      <c r="P16" s="113" t="s">
        <v>32</v>
      </c>
      <c r="Q16" s="113">
        <v>1.01</v>
      </c>
      <c r="R16" s="113" t="s">
        <v>32</v>
      </c>
      <c r="S16" s="113" t="s">
        <v>32</v>
      </c>
      <c r="T16" s="113">
        <v>0.43</v>
      </c>
      <c r="U16" s="113" t="s">
        <v>31</v>
      </c>
      <c r="V16" s="113" t="s">
        <v>31</v>
      </c>
      <c r="W16" s="113" t="s">
        <v>31</v>
      </c>
      <c r="X16" s="113" t="s">
        <v>31</v>
      </c>
      <c r="Y16" s="113">
        <v>0.8</v>
      </c>
      <c r="Z16" s="113">
        <v>1.01</v>
      </c>
      <c r="AA16" s="113" t="s">
        <v>32</v>
      </c>
      <c r="AB16" s="113" t="s">
        <v>31</v>
      </c>
      <c r="AC16" s="113" t="s">
        <v>31</v>
      </c>
      <c r="AD16" s="113" t="s">
        <v>32</v>
      </c>
      <c r="AE16" s="88">
        <v>0.08</v>
      </c>
    </row>
    <row r="17" spans="1:31" s="59" customFormat="1" ht="15" customHeight="1">
      <c r="A17" s="81" t="s">
        <v>45</v>
      </c>
      <c r="B17" s="114">
        <v>4.26</v>
      </c>
      <c r="C17" s="114">
        <v>4.21</v>
      </c>
      <c r="D17" s="114">
        <v>4.21</v>
      </c>
      <c r="E17" s="114">
        <v>0.72</v>
      </c>
      <c r="F17" s="114" t="s">
        <v>31</v>
      </c>
      <c r="G17" s="114" t="s">
        <v>31</v>
      </c>
      <c r="H17" s="114">
        <v>0</v>
      </c>
      <c r="I17" s="114">
        <v>0.11</v>
      </c>
      <c r="J17" s="114">
        <v>3.24</v>
      </c>
      <c r="K17" s="114">
        <v>3.24</v>
      </c>
      <c r="L17" s="114">
        <v>3.96</v>
      </c>
      <c r="M17" s="114">
        <v>0</v>
      </c>
      <c r="N17" s="114">
        <v>0.68</v>
      </c>
      <c r="O17" s="114">
        <v>4.19</v>
      </c>
      <c r="P17" s="114">
        <v>0.83</v>
      </c>
      <c r="Q17" s="114">
        <v>4.25</v>
      </c>
      <c r="R17" s="114">
        <v>1.88</v>
      </c>
      <c r="S17" s="114">
        <v>1.01</v>
      </c>
      <c r="T17" s="114">
        <v>3.67</v>
      </c>
      <c r="U17" s="114" t="s">
        <v>31</v>
      </c>
      <c r="V17" s="114" t="s">
        <v>31</v>
      </c>
      <c r="W17" s="114" t="s">
        <v>31</v>
      </c>
      <c r="X17" s="114">
        <v>0.63</v>
      </c>
      <c r="Y17" s="114">
        <v>4.05</v>
      </c>
      <c r="Z17" s="114">
        <v>4.25</v>
      </c>
      <c r="AA17" s="114">
        <v>0.97</v>
      </c>
      <c r="AB17" s="114" t="s">
        <v>31</v>
      </c>
      <c r="AC17" s="114" t="s">
        <v>31</v>
      </c>
      <c r="AD17" s="114">
        <v>0.63</v>
      </c>
      <c r="AE17" s="87">
        <v>3.33</v>
      </c>
    </row>
    <row r="18" spans="1:31" s="59" customFormat="1" ht="15" customHeight="1">
      <c r="A18" s="82" t="s">
        <v>46</v>
      </c>
      <c r="B18" s="113">
        <v>3.24</v>
      </c>
      <c r="C18" s="113">
        <v>3.19</v>
      </c>
      <c r="D18" s="113">
        <v>3.19</v>
      </c>
      <c r="E18" s="113">
        <v>0.61</v>
      </c>
      <c r="F18" s="113" t="s">
        <v>31</v>
      </c>
      <c r="G18" s="113" t="s">
        <v>31</v>
      </c>
      <c r="H18" s="113">
        <v>0.56</v>
      </c>
      <c r="I18" s="113">
        <v>1.11</v>
      </c>
      <c r="J18" s="113">
        <v>2.12</v>
      </c>
      <c r="K18" s="113">
        <v>2.12</v>
      </c>
      <c r="L18" s="113">
        <v>2.94</v>
      </c>
      <c r="M18" s="113">
        <v>0.52</v>
      </c>
      <c r="N18" s="113">
        <v>0.47</v>
      </c>
      <c r="O18" s="113">
        <v>3.17</v>
      </c>
      <c r="P18" s="113">
        <v>0.61</v>
      </c>
      <c r="Q18" s="113">
        <v>3.23</v>
      </c>
      <c r="R18" s="113">
        <v>1.66</v>
      </c>
      <c r="S18" s="113">
        <v>0.79</v>
      </c>
      <c r="T18" s="113">
        <v>2.65</v>
      </c>
      <c r="U18" s="113" t="s">
        <v>31</v>
      </c>
      <c r="V18" s="113" t="s">
        <v>31</v>
      </c>
      <c r="W18" s="113" t="s">
        <v>31</v>
      </c>
      <c r="X18" s="113">
        <v>0</v>
      </c>
      <c r="Y18" s="113">
        <v>3.03</v>
      </c>
      <c r="Z18" s="113">
        <v>3.23</v>
      </c>
      <c r="AA18" s="113">
        <v>0.75</v>
      </c>
      <c r="AB18" s="113" t="s">
        <v>31</v>
      </c>
      <c r="AC18" s="113" t="s">
        <v>31</v>
      </c>
      <c r="AD18" s="113">
        <v>0.41</v>
      </c>
      <c r="AE18" s="88">
        <v>2.31</v>
      </c>
    </row>
    <row r="19" spans="1:31" s="59" customFormat="1" ht="15" customHeight="1">
      <c r="A19" s="81" t="s">
        <v>10</v>
      </c>
      <c r="B19" s="114">
        <v>0.52</v>
      </c>
      <c r="C19" s="114">
        <v>0.47</v>
      </c>
      <c r="D19" s="114">
        <v>0.47</v>
      </c>
      <c r="E19" s="114" t="s">
        <v>32</v>
      </c>
      <c r="F19" s="114" t="s">
        <v>31</v>
      </c>
      <c r="G19" s="114" t="s">
        <v>31</v>
      </c>
      <c r="H19" s="114" t="s">
        <v>32</v>
      </c>
      <c r="I19" s="114" t="s">
        <v>32</v>
      </c>
      <c r="J19" s="114" t="s">
        <v>32</v>
      </c>
      <c r="K19" s="114" t="s">
        <v>32</v>
      </c>
      <c r="L19" s="114" t="s">
        <v>31</v>
      </c>
      <c r="M19" s="114" t="s">
        <v>32</v>
      </c>
      <c r="N19" s="114" t="s">
        <v>32</v>
      </c>
      <c r="O19" s="114">
        <v>0.45</v>
      </c>
      <c r="P19" s="114" t="s">
        <v>32</v>
      </c>
      <c r="Q19" s="114">
        <v>0.51</v>
      </c>
      <c r="R19" s="114" t="s">
        <v>32</v>
      </c>
      <c r="S19" s="114" t="s">
        <v>32</v>
      </c>
      <c r="T19" s="114" t="s">
        <v>32</v>
      </c>
      <c r="U19" s="114" t="s">
        <v>31</v>
      </c>
      <c r="V19" s="114" t="s">
        <v>31</v>
      </c>
      <c r="W19" s="114" t="s">
        <v>31</v>
      </c>
      <c r="X19" s="114" t="s">
        <v>31</v>
      </c>
      <c r="Y19" s="114">
        <v>0.31</v>
      </c>
      <c r="Z19" s="114">
        <v>0.51</v>
      </c>
      <c r="AA19" s="114" t="s">
        <v>32</v>
      </c>
      <c r="AB19" s="114" t="s">
        <v>31</v>
      </c>
      <c r="AC19" s="114" t="s">
        <v>31</v>
      </c>
      <c r="AD19" s="114" t="s">
        <v>32</v>
      </c>
      <c r="AE19" s="87" t="s">
        <v>32</v>
      </c>
    </row>
    <row r="20" spans="1:31" s="59" customFormat="1" ht="15" customHeight="1">
      <c r="A20" s="82" t="s">
        <v>11</v>
      </c>
      <c r="B20" s="113">
        <v>4.8</v>
      </c>
      <c r="C20" s="113">
        <v>4.76</v>
      </c>
      <c r="D20" s="113">
        <v>4.76</v>
      </c>
      <c r="E20" s="113">
        <v>1.06</v>
      </c>
      <c r="F20" s="113" t="s">
        <v>31</v>
      </c>
      <c r="G20" s="113" t="s">
        <v>31</v>
      </c>
      <c r="H20" s="113">
        <v>0.55</v>
      </c>
      <c r="I20" s="113">
        <v>0.83</v>
      </c>
      <c r="J20" s="113">
        <v>3.48</v>
      </c>
      <c r="K20" s="113">
        <v>3.48</v>
      </c>
      <c r="L20" s="113">
        <v>4.51</v>
      </c>
      <c r="M20" s="113" t="s">
        <v>31</v>
      </c>
      <c r="N20" s="113">
        <v>0.92</v>
      </c>
      <c r="O20" s="113">
        <v>4.74</v>
      </c>
      <c r="P20" s="113">
        <v>1.06</v>
      </c>
      <c r="Q20" s="113">
        <v>4.8</v>
      </c>
      <c r="R20" s="113">
        <v>2.11</v>
      </c>
      <c r="S20" s="113">
        <v>1.24</v>
      </c>
      <c r="T20" s="113">
        <v>4.22</v>
      </c>
      <c r="U20" s="113" t="s">
        <v>31</v>
      </c>
      <c r="V20" s="113" t="s">
        <v>31</v>
      </c>
      <c r="W20" s="113" t="s">
        <v>31</v>
      </c>
      <c r="X20" s="113" t="s">
        <v>31</v>
      </c>
      <c r="Y20" s="113">
        <v>4.6</v>
      </c>
      <c r="Z20" s="113">
        <v>4.8</v>
      </c>
      <c r="AA20" s="113">
        <v>1.2</v>
      </c>
      <c r="AB20" s="113" t="s">
        <v>31</v>
      </c>
      <c r="AC20" s="113" t="s">
        <v>31</v>
      </c>
      <c r="AD20" s="113">
        <v>0.86</v>
      </c>
      <c r="AE20" s="88">
        <v>3.87</v>
      </c>
    </row>
    <row r="21" spans="1:31" s="59" customFormat="1" ht="15" customHeight="1">
      <c r="A21" s="81" t="s">
        <v>47</v>
      </c>
      <c r="B21" s="114">
        <v>4.26</v>
      </c>
      <c r="C21" s="114">
        <v>4.21</v>
      </c>
      <c r="D21" s="114">
        <v>4.21</v>
      </c>
      <c r="E21" s="114">
        <v>0.33</v>
      </c>
      <c r="F21" s="114" t="s">
        <v>31</v>
      </c>
      <c r="G21" s="114" t="s">
        <v>31</v>
      </c>
      <c r="H21" s="114">
        <v>0</v>
      </c>
      <c r="I21" s="114">
        <v>0.45</v>
      </c>
      <c r="J21" s="114">
        <v>2.89</v>
      </c>
      <c r="K21" s="114">
        <v>2.89</v>
      </c>
      <c r="L21" s="114">
        <v>3.96</v>
      </c>
      <c r="M21" s="114">
        <v>0</v>
      </c>
      <c r="N21" s="114">
        <v>0.18</v>
      </c>
      <c r="O21" s="114">
        <v>4.19</v>
      </c>
      <c r="P21" s="114">
        <v>0.32</v>
      </c>
      <c r="Q21" s="114">
        <v>4.25</v>
      </c>
      <c r="R21" s="114">
        <v>1.38</v>
      </c>
      <c r="S21" s="114">
        <v>0.5</v>
      </c>
      <c r="T21" s="114">
        <v>3.67</v>
      </c>
      <c r="U21" s="114" t="s">
        <v>31</v>
      </c>
      <c r="V21" s="114" t="s">
        <v>31</v>
      </c>
      <c r="W21" s="114" t="s">
        <v>31</v>
      </c>
      <c r="X21" s="114">
        <v>0.12</v>
      </c>
      <c r="Y21" s="114">
        <v>4.05</v>
      </c>
      <c r="Z21" s="114">
        <v>4.25</v>
      </c>
      <c r="AA21" s="114">
        <v>0.47</v>
      </c>
      <c r="AB21" s="114" t="s">
        <v>31</v>
      </c>
      <c r="AC21" s="114" t="s">
        <v>31</v>
      </c>
      <c r="AD21" s="114">
        <v>0.12</v>
      </c>
      <c r="AE21" s="87">
        <v>3.33</v>
      </c>
    </row>
    <row r="22" spans="1:31" s="59" customFormat="1" ht="15" customHeight="1">
      <c r="A22" s="82" t="s">
        <v>14</v>
      </c>
      <c r="B22" s="113">
        <v>4.6</v>
      </c>
      <c r="C22" s="113">
        <v>4.55</v>
      </c>
      <c r="D22" s="113">
        <v>4.55</v>
      </c>
      <c r="E22" s="113">
        <v>0.81</v>
      </c>
      <c r="F22" s="113" t="s">
        <v>31</v>
      </c>
      <c r="G22" s="113" t="s">
        <v>31</v>
      </c>
      <c r="H22" s="113">
        <v>0</v>
      </c>
      <c r="I22" s="113">
        <v>0.25</v>
      </c>
      <c r="J22" s="113">
        <v>3.22</v>
      </c>
      <c r="K22" s="113">
        <v>3.22</v>
      </c>
      <c r="L22" s="113">
        <v>4.31</v>
      </c>
      <c r="M22" s="113">
        <v>0</v>
      </c>
      <c r="N22" s="113">
        <v>0.67</v>
      </c>
      <c r="O22" s="113">
        <v>4.53</v>
      </c>
      <c r="P22" s="113">
        <v>0.81</v>
      </c>
      <c r="Q22" s="113">
        <v>4.6</v>
      </c>
      <c r="R22" s="113">
        <v>1.86</v>
      </c>
      <c r="S22" s="113">
        <v>0.99</v>
      </c>
      <c r="T22" s="113">
        <v>4.02</v>
      </c>
      <c r="U22" s="113" t="s">
        <v>31</v>
      </c>
      <c r="V22" s="113" t="s">
        <v>31</v>
      </c>
      <c r="W22" s="113" t="s">
        <v>31</v>
      </c>
      <c r="X22" s="113" t="s">
        <v>31</v>
      </c>
      <c r="Y22" s="113">
        <v>4.39</v>
      </c>
      <c r="Z22" s="113">
        <v>4.6</v>
      </c>
      <c r="AA22" s="113">
        <v>0.95</v>
      </c>
      <c r="AB22" s="113" t="s">
        <v>31</v>
      </c>
      <c r="AC22" s="113" t="s">
        <v>31</v>
      </c>
      <c r="AD22" s="113">
        <v>0.61</v>
      </c>
      <c r="AE22" s="88">
        <v>3.67</v>
      </c>
    </row>
    <row r="23" spans="1:31" s="59" customFormat="1" ht="15" customHeight="1">
      <c r="A23" s="81" t="s">
        <v>15</v>
      </c>
      <c r="B23" s="114">
        <v>4.25</v>
      </c>
      <c r="C23" s="114">
        <v>4.21</v>
      </c>
      <c r="D23" s="114">
        <v>4.21</v>
      </c>
      <c r="E23" s="114">
        <v>0</v>
      </c>
      <c r="F23" s="114" t="s">
        <v>31</v>
      </c>
      <c r="G23" s="114" t="s">
        <v>31</v>
      </c>
      <c r="H23" s="114">
        <v>0.6</v>
      </c>
      <c r="I23" s="114">
        <v>1.12</v>
      </c>
      <c r="J23" s="114">
        <v>2.54</v>
      </c>
      <c r="K23" s="114">
        <v>2.54</v>
      </c>
      <c r="L23" s="114">
        <v>3.96</v>
      </c>
      <c r="M23" s="114">
        <v>0.51</v>
      </c>
      <c r="N23" s="114">
        <v>0</v>
      </c>
      <c r="O23" s="114">
        <v>4.19</v>
      </c>
      <c r="P23" s="114" t="s">
        <v>31</v>
      </c>
      <c r="Q23" s="114">
        <v>4.25</v>
      </c>
      <c r="R23" s="114">
        <v>1.03</v>
      </c>
      <c r="S23" s="114">
        <v>0.15</v>
      </c>
      <c r="T23" s="114">
        <v>3.67</v>
      </c>
      <c r="U23" s="114" t="s">
        <v>31</v>
      </c>
      <c r="V23" s="114" t="s">
        <v>31</v>
      </c>
      <c r="W23" s="114" t="s">
        <v>31</v>
      </c>
      <c r="X23" s="114" t="s">
        <v>31</v>
      </c>
      <c r="Y23" s="114">
        <v>4.05</v>
      </c>
      <c r="Z23" s="114">
        <v>4.25</v>
      </c>
      <c r="AA23" s="114">
        <v>0.12</v>
      </c>
      <c r="AB23" s="114" t="s">
        <v>31</v>
      </c>
      <c r="AC23" s="114" t="s">
        <v>31</v>
      </c>
      <c r="AD23" s="114">
        <v>0</v>
      </c>
      <c r="AE23" s="87">
        <v>3.32</v>
      </c>
    </row>
    <row r="24" spans="1:31" s="59" customFormat="1" ht="15" customHeight="1">
      <c r="A24" s="82" t="s">
        <v>16</v>
      </c>
      <c r="B24" s="113">
        <v>4.63</v>
      </c>
      <c r="C24" s="113">
        <v>4.58</v>
      </c>
      <c r="D24" s="113">
        <v>4.58</v>
      </c>
      <c r="E24" s="113">
        <v>0.84</v>
      </c>
      <c r="F24" s="113" t="s">
        <v>31</v>
      </c>
      <c r="G24" s="113" t="s">
        <v>31</v>
      </c>
      <c r="H24" s="113">
        <v>0</v>
      </c>
      <c r="I24" s="113">
        <v>0.28</v>
      </c>
      <c r="J24" s="113">
        <v>3.24</v>
      </c>
      <c r="K24" s="113">
        <v>3.24</v>
      </c>
      <c r="L24" s="113">
        <v>4.33</v>
      </c>
      <c r="M24" s="113">
        <v>0</v>
      </c>
      <c r="N24" s="113">
        <v>0.69</v>
      </c>
      <c r="O24" s="113">
        <v>4.56</v>
      </c>
      <c r="P24" s="113">
        <v>0.84</v>
      </c>
      <c r="Q24" s="113">
        <v>4.62</v>
      </c>
      <c r="R24" s="113">
        <v>1.89</v>
      </c>
      <c r="S24" s="113">
        <v>1.02</v>
      </c>
      <c r="T24" s="113">
        <v>4.04</v>
      </c>
      <c r="U24" s="113" t="s">
        <v>31</v>
      </c>
      <c r="V24" s="113" t="s">
        <v>31</v>
      </c>
      <c r="W24" s="113" t="s">
        <v>31</v>
      </c>
      <c r="X24" s="113">
        <v>0.63</v>
      </c>
      <c r="Y24" s="113">
        <v>4.42</v>
      </c>
      <c r="Z24" s="113">
        <v>4.62</v>
      </c>
      <c r="AA24" s="113">
        <v>0.98</v>
      </c>
      <c r="AB24" s="113" t="s">
        <v>31</v>
      </c>
      <c r="AC24" s="113" t="s">
        <v>31</v>
      </c>
      <c r="AD24" s="113">
        <v>0.63</v>
      </c>
      <c r="AE24" s="88">
        <v>3.7</v>
      </c>
    </row>
    <row r="25" spans="1:31" s="59" customFormat="1" ht="15" customHeight="1">
      <c r="A25" s="81" t="s">
        <v>48</v>
      </c>
      <c r="B25" s="114">
        <v>1.18</v>
      </c>
      <c r="C25" s="114">
        <v>1.14</v>
      </c>
      <c r="D25" s="114">
        <v>1.14</v>
      </c>
      <c r="E25" s="114">
        <v>2.75</v>
      </c>
      <c r="F25" s="114" t="s">
        <v>31</v>
      </c>
      <c r="G25" s="114" t="s">
        <v>31</v>
      </c>
      <c r="H25" s="114" t="s">
        <v>32</v>
      </c>
      <c r="I25" s="114" t="s">
        <v>32</v>
      </c>
      <c r="J25" s="114">
        <v>0</v>
      </c>
      <c r="K25" s="114">
        <v>0</v>
      </c>
      <c r="L25" s="114">
        <v>0.89</v>
      </c>
      <c r="M25" s="114" t="s">
        <v>32</v>
      </c>
      <c r="N25" s="114">
        <v>2.58</v>
      </c>
      <c r="O25" s="114">
        <v>1.12</v>
      </c>
      <c r="P25" s="114">
        <v>2.75</v>
      </c>
      <c r="Q25" s="114">
        <v>1.18</v>
      </c>
      <c r="R25" s="114">
        <v>1.6</v>
      </c>
      <c r="S25" s="114">
        <v>2.26</v>
      </c>
      <c r="T25" s="114">
        <v>0.6</v>
      </c>
      <c r="U25" s="114" t="s">
        <v>31</v>
      </c>
      <c r="V25" s="114" t="s">
        <v>31</v>
      </c>
      <c r="W25" s="114" t="s">
        <v>31</v>
      </c>
      <c r="X25" s="114" t="s">
        <v>31</v>
      </c>
      <c r="Y25" s="114">
        <v>0.98</v>
      </c>
      <c r="Z25" s="114">
        <v>1.18</v>
      </c>
      <c r="AA25" s="114">
        <v>2.29</v>
      </c>
      <c r="AB25" s="114" t="s">
        <v>31</v>
      </c>
      <c r="AC25" s="114" t="s">
        <v>31</v>
      </c>
      <c r="AD25" s="114">
        <v>2.64</v>
      </c>
      <c r="AE25" s="87">
        <v>0.25</v>
      </c>
    </row>
    <row r="26" spans="1:31" s="59" customFormat="1" ht="15" customHeight="1">
      <c r="A26" s="82" t="s">
        <v>20</v>
      </c>
      <c r="B26" s="113">
        <v>3.6</v>
      </c>
      <c r="C26" s="113">
        <v>3.55</v>
      </c>
      <c r="D26" s="113">
        <v>3.55</v>
      </c>
      <c r="E26" s="113" t="s">
        <v>32</v>
      </c>
      <c r="F26" s="113" t="s">
        <v>31</v>
      </c>
      <c r="G26" s="113" t="s">
        <v>31</v>
      </c>
      <c r="H26" s="113">
        <v>0.75</v>
      </c>
      <c r="I26" s="113">
        <v>1.3</v>
      </c>
      <c r="J26" s="113">
        <v>2.04</v>
      </c>
      <c r="K26" s="113">
        <v>2.04</v>
      </c>
      <c r="L26" s="113">
        <v>3.31</v>
      </c>
      <c r="M26" s="113">
        <v>0.69</v>
      </c>
      <c r="N26" s="113" t="s">
        <v>32</v>
      </c>
      <c r="O26" s="113">
        <v>3.53</v>
      </c>
      <c r="P26" s="113" t="s">
        <v>32</v>
      </c>
      <c r="Q26" s="113">
        <v>3.6</v>
      </c>
      <c r="R26" s="113" t="s">
        <v>31</v>
      </c>
      <c r="S26" s="113" t="s">
        <v>31</v>
      </c>
      <c r="T26" s="113">
        <v>3.01</v>
      </c>
      <c r="U26" s="113" t="s">
        <v>31</v>
      </c>
      <c r="V26" s="113" t="s">
        <v>31</v>
      </c>
      <c r="W26" s="113" t="s">
        <v>31</v>
      </c>
      <c r="X26" s="113" t="s">
        <v>31</v>
      </c>
      <c r="Y26" s="113">
        <v>3.39</v>
      </c>
      <c r="Z26" s="113">
        <v>3.6</v>
      </c>
      <c r="AA26" s="113" t="s">
        <v>32</v>
      </c>
      <c r="AB26" s="113" t="s">
        <v>31</v>
      </c>
      <c r="AC26" s="113" t="s">
        <v>31</v>
      </c>
      <c r="AD26" s="113">
        <v>0.04</v>
      </c>
      <c r="AE26" s="88">
        <v>2.67</v>
      </c>
    </row>
    <row r="27" spans="1:31" s="59" customFormat="1" ht="15" customHeight="1">
      <c r="A27" s="81" t="s">
        <v>49</v>
      </c>
      <c r="B27" s="114">
        <v>3.24</v>
      </c>
      <c r="C27" s="114">
        <v>3.19</v>
      </c>
      <c r="D27" s="114">
        <v>3.19</v>
      </c>
      <c r="E27" s="114">
        <v>0.92</v>
      </c>
      <c r="F27" s="114" t="s">
        <v>31</v>
      </c>
      <c r="G27" s="114" t="s">
        <v>31</v>
      </c>
      <c r="H27" s="114" t="s">
        <v>32</v>
      </c>
      <c r="I27" s="114" t="s">
        <v>32</v>
      </c>
      <c r="J27" s="114">
        <v>1.77</v>
      </c>
      <c r="K27" s="114">
        <v>1.77</v>
      </c>
      <c r="L27" s="114">
        <v>2.94</v>
      </c>
      <c r="M27" s="114" t="s">
        <v>32</v>
      </c>
      <c r="N27" s="114">
        <v>0.77</v>
      </c>
      <c r="O27" s="114">
        <v>3.17</v>
      </c>
      <c r="P27" s="114">
        <v>0.92</v>
      </c>
      <c r="Q27" s="114">
        <v>3.23</v>
      </c>
      <c r="R27" s="114">
        <v>1.97</v>
      </c>
      <c r="S27" s="114">
        <v>1.1</v>
      </c>
      <c r="T27" s="114">
        <v>2.65</v>
      </c>
      <c r="U27" s="114" t="s">
        <v>31</v>
      </c>
      <c r="V27" s="114" t="s">
        <v>31</v>
      </c>
      <c r="W27" s="114" t="s">
        <v>31</v>
      </c>
      <c r="X27" s="114" t="s">
        <v>31</v>
      </c>
      <c r="Y27" s="114">
        <v>3.03</v>
      </c>
      <c r="Z27" s="114">
        <v>3.23</v>
      </c>
      <c r="AA27" s="114">
        <v>1.06</v>
      </c>
      <c r="AB27" s="114" t="s">
        <v>31</v>
      </c>
      <c r="AC27" s="114" t="s">
        <v>31</v>
      </c>
      <c r="AD27" s="114">
        <v>0.72</v>
      </c>
      <c r="AE27" s="87">
        <v>2.31</v>
      </c>
    </row>
    <row r="28" spans="1:31" s="59" customFormat="1" ht="15" customHeight="1">
      <c r="A28" s="82" t="s">
        <v>50</v>
      </c>
      <c r="B28" s="113">
        <v>1.96</v>
      </c>
      <c r="C28" s="113">
        <v>1.92</v>
      </c>
      <c r="D28" s="113">
        <v>1.92</v>
      </c>
      <c r="E28" s="113">
        <v>1.82</v>
      </c>
      <c r="F28" s="113" t="s">
        <v>31</v>
      </c>
      <c r="G28" s="113" t="s">
        <v>31</v>
      </c>
      <c r="H28" s="113" t="s">
        <v>32</v>
      </c>
      <c r="I28" s="113" t="s">
        <v>32</v>
      </c>
      <c r="J28" s="113">
        <v>0.87</v>
      </c>
      <c r="K28" s="113">
        <v>0.87</v>
      </c>
      <c r="L28" s="113">
        <v>1.67</v>
      </c>
      <c r="M28" s="113" t="s">
        <v>32</v>
      </c>
      <c r="N28" s="113">
        <v>1.67</v>
      </c>
      <c r="O28" s="113">
        <v>1.9</v>
      </c>
      <c r="P28" s="113">
        <v>1.82</v>
      </c>
      <c r="Q28" s="113">
        <v>1.96</v>
      </c>
      <c r="R28" s="113">
        <v>2.6</v>
      </c>
      <c r="S28" s="113">
        <v>2</v>
      </c>
      <c r="T28" s="113">
        <v>1.38</v>
      </c>
      <c r="U28" s="113" t="s">
        <v>31</v>
      </c>
      <c r="V28" s="113" t="s">
        <v>31</v>
      </c>
      <c r="W28" s="113" t="s">
        <v>31</v>
      </c>
      <c r="X28" s="113" t="s">
        <v>31</v>
      </c>
      <c r="Y28" s="113">
        <v>1.76</v>
      </c>
      <c r="Z28" s="113">
        <v>1.96</v>
      </c>
      <c r="AA28" s="113">
        <v>1.96</v>
      </c>
      <c r="AB28" s="113" t="s">
        <v>31</v>
      </c>
      <c r="AC28" s="113" t="s">
        <v>31</v>
      </c>
      <c r="AD28" s="113">
        <v>1.61</v>
      </c>
      <c r="AE28" s="88">
        <v>1.03</v>
      </c>
    </row>
    <row r="29" spans="1:31" s="59" customFormat="1" ht="15" customHeight="1">
      <c r="A29" s="81" t="s">
        <v>51</v>
      </c>
      <c r="B29" s="114">
        <v>3.24</v>
      </c>
      <c r="C29" s="114">
        <v>3.19</v>
      </c>
      <c r="D29" s="114">
        <v>3.19</v>
      </c>
      <c r="E29" s="114">
        <v>1.32</v>
      </c>
      <c r="F29" s="114" t="s">
        <v>31</v>
      </c>
      <c r="G29" s="114" t="s">
        <v>31</v>
      </c>
      <c r="H29" s="114" t="s">
        <v>32</v>
      </c>
      <c r="I29" s="114" t="s">
        <v>32</v>
      </c>
      <c r="J29" s="114">
        <v>1.37</v>
      </c>
      <c r="K29" s="114">
        <v>1.37</v>
      </c>
      <c r="L29" s="114">
        <v>2.94</v>
      </c>
      <c r="M29" s="114" t="s">
        <v>32</v>
      </c>
      <c r="N29" s="114">
        <v>1.17</v>
      </c>
      <c r="O29" s="114">
        <v>3.17</v>
      </c>
      <c r="P29" s="114">
        <v>1.31</v>
      </c>
      <c r="Q29" s="114">
        <v>3.23</v>
      </c>
      <c r="R29" s="114">
        <v>2.37</v>
      </c>
      <c r="S29" s="114">
        <v>1.49</v>
      </c>
      <c r="T29" s="114">
        <v>2.65</v>
      </c>
      <c r="U29" s="114" t="s">
        <v>31</v>
      </c>
      <c r="V29" s="114" t="s">
        <v>31</v>
      </c>
      <c r="W29" s="114" t="s">
        <v>31</v>
      </c>
      <c r="X29" s="114" t="s">
        <v>31</v>
      </c>
      <c r="Y29" s="114">
        <v>3.03</v>
      </c>
      <c r="Z29" s="114">
        <v>3.23</v>
      </c>
      <c r="AA29" s="114">
        <v>1.46</v>
      </c>
      <c r="AB29" s="114" t="s">
        <v>31</v>
      </c>
      <c r="AC29" s="114" t="s">
        <v>31</v>
      </c>
      <c r="AD29" s="114">
        <v>1.11</v>
      </c>
      <c r="AE29" s="87">
        <v>2.31</v>
      </c>
    </row>
    <row r="30" spans="1:31" s="59" customFormat="1" ht="15" customHeight="1">
      <c r="A30" s="82" t="s">
        <v>52</v>
      </c>
      <c r="B30" s="113">
        <v>0.52</v>
      </c>
      <c r="C30" s="113">
        <v>0.47</v>
      </c>
      <c r="D30" s="113">
        <v>0.47</v>
      </c>
      <c r="E30" s="113" t="s">
        <v>32</v>
      </c>
      <c r="F30" s="113" t="s">
        <v>31</v>
      </c>
      <c r="G30" s="113" t="s">
        <v>31</v>
      </c>
      <c r="H30" s="113" t="s">
        <v>32</v>
      </c>
      <c r="I30" s="113" t="s">
        <v>32</v>
      </c>
      <c r="J30" s="113" t="s">
        <v>32</v>
      </c>
      <c r="K30" s="113" t="s">
        <v>32</v>
      </c>
      <c r="L30" s="113">
        <v>0.22</v>
      </c>
      <c r="M30" s="113" t="s">
        <v>32</v>
      </c>
      <c r="N30" s="113" t="s">
        <v>32</v>
      </c>
      <c r="O30" s="113">
        <v>0.45</v>
      </c>
      <c r="P30" s="113" t="s">
        <v>32</v>
      </c>
      <c r="Q30" s="113">
        <v>0.51</v>
      </c>
      <c r="R30" s="113" t="s">
        <v>32</v>
      </c>
      <c r="S30" s="113" t="s">
        <v>32</v>
      </c>
      <c r="T30" s="113">
        <v>0</v>
      </c>
      <c r="U30" s="113" t="s">
        <v>31</v>
      </c>
      <c r="V30" s="113" t="s">
        <v>31</v>
      </c>
      <c r="W30" s="113" t="s">
        <v>31</v>
      </c>
      <c r="X30" s="113" t="s">
        <v>31</v>
      </c>
      <c r="Y30" s="113">
        <v>0.31</v>
      </c>
      <c r="Z30" s="113">
        <v>0.51</v>
      </c>
      <c r="AA30" s="113" t="s">
        <v>32</v>
      </c>
      <c r="AB30" s="113" t="s">
        <v>31</v>
      </c>
      <c r="AC30" s="113" t="s">
        <v>31</v>
      </c>
      <c r="AD30" s="113" t="s">
        <v>32</v>
      </c>
      <c r="AE30" s="88" t="s">
        <v>32</v>
      </c>
    </row>
    <row r="31" spans="1:31" s="59" customFormat="1" ht="15" customHeight="1">
      <c r="A31" s="81" t="s">
        <v>53</v>
      </c>
      <c r="B31" s="114">
        <v>4.26</v>
      </c>
      <c r="C31" s="114">
        <v>4.21</v>
      </c>
      <c r="D31" s="114">
        <v>4.21</v>
      </c>
      <c r="E31" s="114">
        <v>0</v>
      </c>
      <c r="F31" s="114">
        <v>0</v>
      </c>
      <c r="G31" s="114">
        <v>0.39</v>
      </c>
      <c r="H31" s="114">
        <v>0.37</v>
      </c>
      <c r="I31" s="114">
        <v>0.93</v>
      </c>
      <c r="J31" s="114">
        <v>2.42</v>
      </c>
      <c r="K31" s="114">
        <v>2.42</v>
      </c>
      <c r="L31" s="114">
        <v>3.96</v>
      </c>
      <c r="M31" s="114">
        <v>0.32</v>
      </c>
      <c r="N31" s="114">
        <v>0</v>
      </c>
      <c r="O31" s="114">
        <v>4.19</v>
      </c>
      <c r="P31" s="114">
        <v>0</v>
      </c>
      <c r="Q31" s="114">
        <v>4.25</v>
      </c>
      <c r="R31" s="114">
        <v>0.91</v>
      </c>
      <c r="S31" s="114">
        <v>0.04</v>
      </c>
      <c r="T31" s="114">
        <v>3.67</v>
      </c>
      <c r="U31" s="114" t="s">
        <v>31</v>
      </c>
      <c r="V31" s="114" t="s">
        <v>31</v>
      </c>
      <c r="W31" s="114" t="s">
        <v>31</v>
      </c>
      <c r="X31" s="114" t="s">
        <v>31</v>
      </c>
      <c r="Y31" s="114">
        <v>4.05</v>
      </c>
      <c r="Z31" s="114">
        <v>4.25</v>
      </c>
      <c r="AA31" s="114">
        <v>0.009999999999999953</v>
      </c>
      <c r="AB31" s="114" t="s">
        <v>31</v>
      </c>
      <c r="AC31" s="114">
        <v>0.5</v>
      </c>
      <c r="AD31" s="114">
        <v>0</v>
      </c>
      <c r="AE31" s="87">
        <v>3.33</v>
      </c>
    </row>
    <row r="32" spans="1:31" s="59" customFormat="1" ht="15" customHeight="1">
      <c r="A32" s="82" t="s">
        <v>91</v>
      </c>
      <c r="B32" s="113">
        <v>4.26</v>
      </c>
      <c r="C32" s="113">
        <v>4.21</v>
      </c>
      <c r="D32" s="113">
        <v>4.21</v>
      </c>
      <c r="E32" s="113">
        <v>0.35</v>
      </c>
      <c r="F32" s="113" t="s">
        <v>31</v>
      </c>
      <c r="G32" s="113" t="s">
        <v>31</v>
      </c>
      <c r="H32" s="113">
        <v>0</v>
      </c>
      <c r="I32" s="113">
        <v>0.44</v>
      </c>
      <c r="J32" s="113">
        <v>2.87</v>
      </c>
      <c r="K32" s="113">
        <v>2.87</v>
      </c>
      <c r="L32" s="113">
        <v>3.96</v>
      </c>
      <c r="M32" s="113">
        <v>0</v>
      </c>
      <c r="N32" s="113">
        <v>0.2</v>
      </c>
      <c r="O32" s="113">
        <v>4.19</v>
      </c>
      <c r="P32" s="113">
        <v>0.34</v>
      </c>
      <c r="Q32" s="113">
        <v>4.25</v>
      </c>
      <c r="R32" s="113">
        <v>1.37</v>
      </c>
      <c r="S32" s="113">
        <v>0.52</v>
      </c>
      <c r="T32" s="113">
        <v>3.67</v>
      </c>
      <c r="U32" s="113" t="s">
        <v>31</v>
      </c>
      <c r="V32" s="113" t="s">
        <v>31</v>
      </c>
      <c r="W32" s="113" t="s">
        <v>31</v>
      </c>
      <c r="X32" s="113">
        <v>0.13</v>
      </c>
      <c r="Y32" s="113">
        <v>4.05</v>
      </c>
      <c r="Z32" s="113">
        <v>4.25</v>
      </c>
      <c r="AA32" s="113">
        <v>0.49</v>
      </c>
      <c r="AB32" s="113" t="s">
        <v>31</v>
      </c>
      <c r="AC32" s="113" t="s">
        <v>31</v>
      </c>
      <c r="AD32" s="113">
        <v>0.14</v>
      </c>
      <c r="AE32" s="88">
        <v>3.33</v>
      </c>
    </row>
    <row r="33" spans="1:31" s="59" customFormat="1" ht="15" customHeight="1">
      <c r="A33" s="81" t="s">
        <v>92</v>
      </c>
      <c r="B33" s="114">
        <v>4.26</v>
      </c>
      <c r="C33" s="114">
        <v>4.21</v>
      </c>
      <c r="D33" s="114">
        <v>4.21</v>
      </c>
      <c r="E33" s="114">
        <v>0.15</v>
      </c>
      <c r="F33" s="114" t="s">
        <v>31</v>
      </c>
      <c r="G33" s="114" t="s">
        <v>31</v>
      </c>
      <c r="H33" s="114">
        <v>0.49</v>
      </c>
      <c r="I33" s="114">
        <v>1.04</v>
      </c>
      <c r="J33" s="114">
        <v>2.54</v>
      </c>
      <c r="K33" s="114">
        <v>2.54</v>
      </c>
      <c r="L33" s="114">
        <v>3.96</v>
      </c>
      <c r="M33" s="114">
        <v>0.43</v>
      </c>
      <c r="N33" s="114">
        <v>0</v>
      </c>
      <c r="O33" s="114">
        <v>4.19</v>
      </c>
      <c r="P33" s="114">
        <v>0.14</v>
      </c>
      <c r="Q33" s="114">
        <v>4.25</v>
      </c>
      <c r="R33" s="114">
        <v>1.18</v>
      </c>
      <c r="S33" s="114">
        <v>0.32</v>
      </c>
      <c r="T33" s="114">
        <v>3.67</v>
      </c>
      <c r="U33" s="114" t="s">
        <v>31</v>
      </c>
      <c r="V33" s="114" t="s">
        <v>31</v>
      </c>
      <c r="W33" s="114" t="s">
        <v>31</v>
      </c>
      <c r="X33" s="114">
        <v>0</v>
      </c>
      <c r="Y33" s="114">
        <v>4.05</v>
      </c>
      <c r="Z33" s="114">
        <v>4.25</v>
      </c>
      <c r="AA33" s="114">
        <v>0.29</v>
      </c>
      <c r="AB33" s="114" t="s">
        <v>31</v>
      </c>
      <c r="AC33" s="114" t="s">
        <v>31</v>
      </c>
      <c r="AD33" s="114">
        <v>0</v>
      </c>
      <c r="AE33" s="87">
        <v>3.33</v>
      </c>
    </row>
    <row r="34" spans="1:31" s="59" customFormat="1" ht="15" customHeight="1">
      <c r="A34" s="82" t="s">
        <v>93</v>
      </c>
      <c r="B34" s="113">
        <v>3.24</v>
      </c>
      <c r="C34" s="113">
        <v>3.19</v>
      </c>
      <c r="D34" s="113">
        <v>3.19</v>
      </c>
      <c r="E34" s="113">
        <v>0.7</v>
      </c>
      <c r="F34" s="113" t="s">
        <v>31</v>
      </c>
      <c r="G34" s="113" t="s">
        <v>31</v>
      </c>
      <c r="H34" s="113" t="s">
        <v>32</v>
      </c>
      <c r="I34" s="113" t="s">
        <v>32</v>
      </c>
      <c r="J34" s="113">
        <v>1.99</v>
      </c>
      <c r="K34" s="113">
        <v>1.99</v>
      </c>
      <c r="L34" s="113">
        <v>2.94</v>
      </c>
      <c r="M34" s="113" t="s">
        <v>32</v>
      </c>
      <c r="N34" s="113">
        <v>0.55</v>
      </c>
      <c r="O34" s="113">
        <v>3.17</v>
      </c>
      <c r="P34" s="113">
        <v>0.69</v>
      </c>
      <c r="Q34" s="113">
        <v>3.23</v>
      </c>
      <c r="R34" s="113">
        <v>1.74</v>
      </c>
      <c r="S34" s="113">
        <v>0.87</v>
      </c>
      <c r="T34" s="113">
        <v>2.65</v>
      </c>
      <c r="U34" s="113" t="s">
        <v>31</v>
      </c>
      <c r="V34" s="113" t="s">
        <v>31</v>
      </c>
      <c r="W34" s="113" t="s">
        <v>31</v>
      </c>
      <c r="X34" s="113">
        <v>0</v>
      </c>
      <c r="Y34" s="113">
        <v>3.03</v>
      </c>
      <c r="Z34" s="113">
        <v>3.23</v>
      </c>
      <c r="AA34" s="113">
        <v>0.83</v>
      </c>
      <c r="AB34" s="113" t="s">
        <v>31</v>
      </c>
      <c r="AC34" s="113" t="s">
        <v>31</v>
      </c>
      <c r="AD34" s="113">
        <v>0.49</v>
      </c>
      <c r="AE34" s="88">
        <v>2.31</v>
      </c>
    </row>
    <row r="35" spans="1:31" s="59" customFormat="1" ht="15" customHeight="1">
      <c r="A35" s="81" t="s">
        <v>94</v>
      </c>
      <c r="B35" s="114">
        <v>3.24</v>
      </c>
      <c r="C35" s="114">
        <v>3.19</v>
      </c>
      <c r="D35" s="114">
        <v>3.19</v>
      </c>
      <c r="E35" s="114">
        <v>1.05</v>
      </c>
      <c r="F35" s="114" t="s">
        <v>31</v>
      </c>
      <c r="G35" s="114" t="s">
        <v>31</v>
      </c>
      <c r="H35" s="114">
        <v>1.64</v>
      </c>
      <c r="I35" s="114">
        <v>2.19</v>
      </c>
      <c r="J35" s="114">
        <v>1.4</v>
      </c>
      <c r="K35" s="114">
        <v>1.4</v>
      </c>
      <c r="L35" s="114">
        <v>2.94</v>
      </c>
      <c r="M35" s="114">
        <v>1.58</v>
      </c>
      <c r="N35" s="114">
        <v>0.87</v>
      </c>
      <c r="O35" s="114">
        <v>3.17</v>
      </c>
      <c r="P35" s="114">
        <v>1.04</v>
      </c>
      <c r="Q35" s="114">
        <v>3.23</v>
      </c>
      <c r="R35" s="114">
        <v>0</v>
      </c>
      <c r="S35" s="114">
        <v>0.55</v>
      </c>
      <c r="T35" s="114">
        <v>2.65</v>
      </c>
      <c r="U35" s="114">
        <v>0</v>
      </c>
      <c r="V35" s="114" t="s">
        <v>31</v>
      </c>
      <c r="W35" s="114" t="s">
        <v>31</v>
      </c>
      <c r="X35" s="114">
        <v>0</v>
      </c>
      <c r="Y35" s="114">
        <v>3.03</v>
      </c>
      <c r="Z35" s="114">
        <v>3.23</v>
      </c>
      <c r="AA35" s="114">
        <v>0.59</v>
      </c>
      <c r="AB35" s="114" t="s">
        <v>31</v>
      </c>
      <c r="AC35" s="114" t="s">
        <v>31</v>
      </c>
      <c r="AD35" s="114">
        <v>0.93</v>
      </c>
      <c r="AE35" s="87">
        <v>2.31</v>
      </c>
    </row>
    <row r="36" spans="1:31" s="59" customFormat="1" ht="15" customHeight="1">
      <c r="A36" s="82" t="s">
        <v>54</v>
      </c>
      <c r="B36" s="113">
        <v>3.62</v>
      </c>
      <c r="C36" s="113">
        <v>3.58</v>
      </c>
      <c r="D36" s="113">
        <v>3.58</v>
      </c>
      <c r="E36" s="113" t="s">
        <v>32</v>
      </c>
      <c r="F36" s="113" t="s">
        <v>31</v>
      </c>
      <c r="G36" s="113" t="s">
        <v>31</v>
      </c>
      <c r="H36" s="113">
        <v>0.73</v>
      </c>
      <c r="I36" s="113">
        <v>1.28</v>
      </c>
      <c r="J36" s="113">
        <v>2.06</v>
      </c>
      <c r="K36" s="113">
        <v>2.06</v>
      </c>
      <c r="L36" s="113">
        <v>3.33</v>
      </c>
      <c r="M36" s="113">
        <v>0.67</v>
      </c>
      <c r="N36" s="113" t="s">
        <v>32</v>
      </c>
      <c r="O36" s="113">
        <v>3.56</v>
      </c>
      <c r="P36" s="113" t="s">
        <v>32</v>
      </c>
      <c r="Q36" s="113">
        <v>3.62</v>
      </c>
      <c r="R36" s="113">
        <v>0.55</v>
      </c>
      <c r="S36" s="113">
        <v>0</v>
      </c>
      <c r="T36" s="113">
        <v>3.04</v>
      </c>
      <c r="U36" s="113" t="s">
        <v>31</v>
      </c>
      <c r="V36" s="113" t="s">
        <v>31</v>
      </c>
      <c r="W36" s="113" t="s">
        <v>31</v>
      </c>
      <c r="X36" s="113" t="s">
        <v>31</v>
      </c>
      <c r="Y36" s="113">
        <v>3.42</v>
      </c>
      <c r="Z36" s="113">
        <v>3.62</v>
      </c>
      <c r="AA36" s="113" t="s">
        <v>32</v>
      </c>
      <c r="AB36" s="113" t="s">
        <v>31</v>
      </c>
      <c r="AC36" s="113" t="s">
        <v>31</v>
      </c>
      <c r="AD36" s="113">
        <v>0.03</v>
      </c>
      <c r="AE36" s="88">
        <v>2.69</v>
      </c>
    </row>
    <row r="37" spans="1:31" s="59" customFormat="1" ht="15" customHeight="1">
      <c r="A37" s="81" t="s">
        <v>95</v>
      </c>
      <c r="B37" s="114">
        <v>1.96</v>
      </c>
      <c r="C37" s="114">
        <v>1.92</v>
      </c>
      <c r="D37" s="114">
        <v>1.92</v>
      </c>
      <c r="E37" s="114">
        <v>2.11</v>
      </c>
      <c r="F37" s="114" t="s">
        <v>31</v>
      </c>
      <c r="G37" s="114" t="s">
        <v>31</v>
      </c>
      <c r="H37" s="114" t="s">
        <v>32</v>
      </c>
      <c r="I37" s="114" t="s">
        <v>32</v>
      </c>
      <c r="J37" s="114">
        <v>0.64</v>
      </c>
      <c r="K37" s="114">
        <v>0.64</v>
      </c>
      <c r="L37" s="114">
        <v>1.67</v>
      </c>
      <c r="M37" s="114" t="s">
        <v>32</v>
      </c>
      <c r="N37" s="114">
        <v>1.97</v>
      </c>
      <c r="O37" s="114">
        <v>1.9</v>
      </c>
      <c r="P37" s="114">
        <v>2.11</v>
      </c>
      <c r="Q37" s="114">
        <v>1.96</v>
      </c>
      <c r="R37" s="114">
        <v>2.42</v>
      </c>
      <c r="S37" s="114">
        <v>2.26</v>
      </c>
      <c r="T37" s="114">
        <v>1.38</v>
      </c>
      <c r="U37" s="114" t="s">
        <v>31</v>
      </c>
      <c r="V37" s="114" t="s">
        <v>31</v>
      </c>
      <c r="W37" s="114" t="s">
        <v>31</v>
      </c>
      <c r="X37" s="114">
        <v>0</v>
      </c>
      <c r="Y37" s="114">
        <v>1.76</v>
      </c>
      <c r="Z37" s="114">
        <v>1.96</v>
      </c>
      <c r="AA37" s="114">
        <v>2.23</v>
      </c>
      <c r="AB37" s="114" t="s">
        <v>31</v>
      </c>
      <c r="AC37" s="114" t="s">
        <v>31</v>
      </c>
      <c r="AD37" s="114">
        <v>1.91</v>
      </c>
      <c r="AE37" s="87">
        <v>1.03</v>
      </c>
    </row>
    <row r="38" spans="1:31" s="59" customFormat="1" ht="12.75">
      <c r="A38" s="83" t="s">
        <v>30</v>
      </c>
      <c r="B38" s="115">
        <v>0.52</v>
      </c>
      <c r="C38" s="115">
        <v>0.47</v>
      </c>
      <c r="D38" s="115">
        <v>0.47</v>
      </c>
      <c r="E38" s="115" t="s">
        <v>32</v>
      </c>
      <c r="F38" s="115" t="s">
        <v>31</v>
      </c>
      <c r="G38" s="115" t="s">
        <v>31</v>
      </c>
      <c r="H38" s="115" t="s">
        <v>32</v>
      </c>
      <c r="I38" s="115" t="s">
        <v>32</v>
      </c>
      <c r="J38" s="115" t="s">
        <v>32</v>
      </c>
      <c r="K38" s="115" t="s">
        <v>32</v>
      </c>
      <c r="L38" s="115">
        <v>0.22</v>
      </c>
      <c r="M38" s="115" t="s">
        <v>32</v>
      </c>
      <c r="N38" s="115" t="s">
        <v>32</v>
      </c>
      <c r="O38" s="115">
        <v>0.45</v>
      </c>
      <c r="P38" s="115" t="s">
        <v>32</v>
      </c>
      <c r="Q38" s="115">
        <v>0.51</v>
      </c>
      <c r="R38" s="115" t="s">
        <v>32</v>
      </c>
      <c r="S38" s="115" t="s">
        <v>32</v>
      </c>
      <c r="T38" s="115">
        <v>0</v>
      </c>
      <c r="U38" s="115" t="s">
        <v>31</v>
      </c>
      <c r="V38" s="115" t="s">
        <v>31</v>
      </c>
      <c r="W38" s="115" t="s">
        <v>31</v>
      </c>
      <c r="X38" s="115" t="s">
        <v>31</v>
      </c>
      <c r="Y38" s="115">
        <v>0.31</v>
      </c>
      <c r="Z38" s="115">
        <v>0.51</v>
      </c>
      <c r="AA38" s="115" t="s">
        <v>32</v>
      </c>
      <c r="AB38" s="115" t="s">
        <v>31</v>
      </c>
      <c r="AC38" s="115" t="s">
        <v>31</v>
      </c>
      <c r="AD38" s="115" t="s">
        <v>32</v>
      </c>
      <c r="AE38" s="89" t="s">
        <v>31</v>
      </c>
    </row>
    <row r="39" spans="1:3" ht="15">
      <c r="A39" s="3" t="s">
        <v>55</v>
      </c>
      <c r="B39" s="53" t="s">
        <v>32</v>
      </c>
      <c r="C39" s="2" t="s">
        <v>101</v>
      </c>
    </row>
    <row r="40" spans="1:2" ht="15">
      <c r="A40" s="56" t="s">
        <v>89</v>
      </c>
      <c r="B40" s="57" t="s">
        <v>31</v>
      </c>
    </row>
  </sheetData>
  <mergeCells count="1">
    <mergeCell ref="A1:AE1"/>
  </mergeCells>
  <printOptions horizontalCentered="1"/>
  <pageMargins left="0.23" right="0.17" top="0.5" bottom="0.5" header="0.5" footer="0.5"/>
  <pageSetup fitToHeight="1" fitToWidth="1" horizontalDpi="600" verticalDpi="600" orientation="landscape" paperSize="5" scale="65"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2">
      <selection activeCell="C4" sqref="C4"/>
    </sheetView>
  </sheetViews>
  <sheetFormatPr defaultColWidth="9.00390625" defaultRowHeight="12.75"/>
  <cols>
    <col min="1" max="1" width="16.875" style="6" customWidth="1"/>
    <col min="2" max="2" width="14.125" style="6" customWidth="1"/>
    <col min="3" max="3" width="13.375" style="6" customWidth="1"/>
    <col min="4" max="4" width="7.125" style="6" customWidth="1"/>
    <col min="5" max="5" width="18.50390625" style="6" customWidth="1"/>
    <col min="6" max="6" width="15.875" style="6" customWidth="1"/>
    <col min="7" max="7" width="14.125" style="6" hidden="1" customWidth="1"/>
    <col min="8" max="8" width="9.00390625" style="6" customWidth="1"/>
    <col min="9" max="10" width="7.125" style="6" customWidth="1"/>
    <col min="11" max="11" width="9.75390625" style="6" customWidth="1"/>
    <col min="12" max="16384" width="7.125" style="6" customWidth="1"/>
  </cols>
  <sheetData>
    <row r="1" spans="1:12" ht="23.25">
      <c r="A1" s="100" t="s">
        <v>59</v>
      </c>
      <c r="B1" s="100"/>
      <c r="C1" s="100"/>
      <c r="D1" s="100"/>
      <c r="E1" s="100"/>
      <c r="F1" s="100"/>
      <c r="G1" s="100"/>
      <c r="H1" s="100"/>
      <c r="I1" s="100"/>
      <c r="J1" s="100"/>
      <c r="K1" s="100"/>
      <c r="L1" s="100"/>
    </row>
    <row r="2" spans="1:11" ht="38.25" customHeight="1">
      <c r="A2" s="106" t="s">
        <v>87</v>
      </c>
      <c r="B2" s="106"/>
      <c r="C2" s="7"/>
      <c r="D2" s="6" t="s">
        <v>60</v>
      </c>
      <c r="E2" s="8" t="s">
        <v>61</v>
      </c>
      <c r="F2" s="8" t="s">
        <v>62</v>
      </c>
      <c r="G2" s="8" t="s">
        <v>63</v>
      </c>
      <c r="H2" s="8" t="s">
        <v>64</v>
      </c>
      <c r="I2" s="9" t="s">
        <v>65</v>
      </c>
      <c r="J2" s="9" t="s">
        <v>66</v>
      </c>
      <c r="K2" s="9" t="s">
        <v>67</v>
      </c>
    </row>
    <row r="3" spans="1:13" ht="16.5" customHeight="1">
      <c r="A3" s="106"/>
      <c r="B3" s="106"/>
      <c r="C3" s="7"/>
      <c r="D3" s="10">
        <v>1</v>
      </c>
      <c r="E3" s="11" t="s">
        <v>9</v>
      </c>
      <c r="F3" s="11" t="s">
        <v>20</v>
      </c>
      <c r="G3" s="11" t="str">
        <f aca="true" t="shared" si="0" ref="G3:G8">E3&amp;F3</f>
        <v>EmpressSt. Clair</v>
      </c>
      <c r="H3" s="11">
        <v>0</v>
      </c>
      <c r="I3" s="12">
        <f>IF(ISERROR(INDEX('Fuel and Pressure Nov 2003'!$C$1:$D$867,MATCH(G3,'Fuel and Pressure Nov 2003'!$C$1:$C$867,),MATCH("Fuel Ratio (%) Including Pressure",'Fuel and Pressure Nov 2003'!$C$1:$D$1,))),0,(INDEX('Fuel and Pressure Nov 2003'!$C$1:$D$867,MATCH(G3,'Fuel and Pressure Nov 2003'!$C$1:$C$867,),MATCH("Fuel Ratio (%) Including Pressure",'Fuel and Pressure Nov 2003'!$C$1:$D$1,))))</f>
        <v>3.6</v>
      </c>
      <c r="J3" s="10">
        <f aca="true" t="shared" si="1" ref="J3:J8">ROUND(+H3*I3/100,0)</f>
        <v>0</v>
      </c>
      <c r="K3" s="10">
        <f aca="true" t="shared" si="2" ref="K3:K8">+J3+H3</f>
        <v>0</v>
      </c>
      <c r="L3" s="103" t="s">
        <v>69</v>
      </c>
      <c r="M3" s="6" t="str">
        <f>+G3</f>
        <v>EmpressSt. Clair</v>
      </c>
    </row>
    <row r="4" spans="1:12" ht="16.5" customHeight="1">
      <c r="A4" s="106"/>
      <c r="B4" s="106"/>
      <c r="C4" s="7"/>
      <c r="D4" s="10">
        <v>2</v>
      </c>
      <c r="E4" s="11" t="str">
        <f>+E3</f>
        <v>Empress</v>
      </c>
      <c r="F4" s="11" t="s">
        <v>68</v>
      </c>
      <c r="G4" s="11" t="str">
        <f t="shared" si="0"/>
        <v>Empress</v>
      </c>
      <c r="H4" s="11"/>
      <c r="I4" s="12">
        <f>IF(ISERROR(INDEX('Fuel and Pressure Nov 2003'!$C$1:$D$867,MATCH(G4,'Fuel and Pressure Nov 2003'!$C$1:$C$867,),MATCH("Fuel Ratio (%) Including Pressure",'Fuel and Pressure Nov 2003'!$C$1:$D$1,))),0,(INDEX('Fuel and Pressure Nov 2003'!$C$1:$D$867,MATCH(G4,'Fuel and Pressure Nov 2003'!$C$1:$C$867,),MATCH("Fuel Ratio (%) Including Pressure",'Fuel and Pressure Nov 2003'!$C$1:$D$1,))))</f>
        <v>0</v>
      </c>
      <c r="J4" s="10">
        <f t="shared" si="1"/>
        <v>0</v>
      </c>
      <c r="K4" s="10">
        <f t="shared" si="2"/>
        <v>0</v>
      </c>
      <c r="L4" s="103"/>
    </row>
    <row r="5" spans="1:12" ht="16.5" customHeight="1">
      <c r="A5" s="106"/>
      <c r="B5" s="106"/>
      <c r="C5" s="7"/>
      <c r="D5" s="10">
        <v>3</v>
      </c>
      <c r="E5" s="11" t="str">
        <f>+E4</f>
        <v>Empress</v>
      </c>
      <c r="F5" s="11" t="s">
        <v>68</v>
      </c>
      <c r="G5" s="11" t="str">
        <f t="shared" si="0"/>
        <v>Empress</v>
      </c>
      <c r="H5" s="11"/>
      <c r="I5" s="12">
        <f>IF(ISERROR(INDEX('Fuel and Pressure Nov 2003'!$C$1:$D$867,MATCH(G5,'Fuel and Pressure Nov 2003'!$C$1:$C$867,),MATCH("Fuel Ratio (%) Including Pressure",'Fuel and Pressure Nov 2003'!$C$1:$D$1,))),0,(INDEX('Fuel and Pressure Nov 2003'!$C$1:$D$867,MATCH(G5,'Fuel and Pressure Nov 2003'!$C$1:$C$867,),MATCH("Fuel Ratio (%) Including Pressure",'Fuel and Pressure Nov 2003'!$C$1:$D$1,))))</f>
        <v>0</v>
      </c>
      <c r="J5" s="10">
        <f t="shared" si="1"/>
        <v>0</v>
      </c>
      <c r="K5" s="10">
        <f t="shared" si="2"/>
        <v>0</v>
      </c>
      <c r="L5" s="103"/>
    </row>
    <row r="6" spans="1:12" ht="16.5" customHeight="1">
      <c r="A6" s="106"/>
      <c r="B6" s="106"/>
      <c r="C6" s="7"/>
      <c r="D6" s="10">
        <v>4</v>
      </c>
      <c r="E6" s="13" t="str">
        <f>+E5</f>
        <v>Empress</v>
      </c>
      <c r="F6" s="11" t="s">
        <v>68</v>
      </c>
      <c r="G6" s="11" t="str">
        <f t="shared" si="0"/>
        <v>Empress</v>
      </c>
      <c r="H6" s="11"/>
      <c r="I6" s="12">
        <f>IF(ISERROR(INDEX('Fuel and Pressure Nov 2003'!$C$1:$D$867,MATCH(G6,'Fuel and Pressure Nov 2003'!$C$1:$C$867,),MATCH("Fuel Ratio (%) Including Pressure",'Fuel and Pressure Nov 2003'!$C$1:$D$1,))),0,(INDEX('Fuel and Pressure Nov 2003'!$C$1:$D$867,MATCH(G6,'Fuel and Pressure Nov 2003'!$C$1:$C$867,),MATCH("Fuel Ratio (%) Including Pressure",'Fuel and Pressure Nov 2003'!$C$1:$D$1,))))</f>
        <v>0</v>
      </c>
      <c r="J6" s="10">
        <f t="shared" si="1"/>
        <v>0</v>
      </c>
      <c r="K6" s="10">
        <f t="shared" si="2"/>
        <v>0</v>
      </c>
      <c r="L6" s="103"/>
    </row>
    <row r="7" spans="1:12" ht="16.5" customHeight="1">
      <c r="A7" s="106"/>
      <c r="B7" s="106"/>
      <c r="C7" s="7"/>
      <c r="D7" s="10">
        <v>5</v>
      </c>
      <c r="E7" s="13" t="str">
        <f>+E6</f>
        <v>Empress</v>
      </c>
      <c r="F7" s="11" t="s">
        <v>68</v>
      </c>
      <c r="G7" s="11" t="str">
        <f t="shared" si="0"/>
        <v>Empress</v>
      </c>
      <c r="H7" s="11"/>
      <c r="I7" s="12">
        <f>IF(ISERROR(INDEX('Fuel and Pressure Nov 2003'!$C$1:$D$867,MATCH(G7,'Fuel and Pressure Nov 2003'!$C$1:$C$867,),MATCH("Fuel Ratio (%) Including Pressure",'Fuel and Pressure Nov 2003'!$C$1:$D$1,))),0,(INDEX('Fuel and Pressure Nov 2003'!$C$1:$D$867,MATCH(G7,'Fuel and Pressure Nov 2003'!$C$1:$C$867,),MATCH("Fuel Ratio (%) Including Pressure",'Fuel and Pressure Nov 2003'!$C$1:$D$1,))))</f>
        <v>0</v>
      </c>
      <c r="J7" s="10">
        <f t="shared" si="1"/>
        <v>0</v>
      </c>
      <c r="K7" s="10">
        <f t="shared" si="2"/>
        <v>0</v>
      </c>
      <c r="L7" s="103"/>
    </row>
    <row r="8" spans="1:12" ht="16.5" customHeight="1">
      <c r="A8" s="106"/>
      <c r="B8" s="106"/>
      <c r="C8" s="14"/>
      <c r="D8" s="10">
        <v>6</v>
      </c>
      <c r="E8" s="13" t="str">
        <f>+E7</f>
        <v>Empress</v>
      </c>
      <c r="F8" s="15" t="s">
        <v>68</v>
      </c>
      <c r="G8" s="15" t="str">
        <f t="shared" si="0"/>
        <v>Empress</v>
      </c>
      <c r="H8" s="15"/>
      <c r="I8" s="12">
        <f>IF(ISERROR(INDEX('Fuel and Pressure Nov 2003'!$C$1:$D$867,MATCH(G8,'Fuel and Pressure Nov 2003'!$C$1:$C$867,),MATCH("Fuel Ratio (%) Including Pressure",'Fuel and Pressure Nov 2003'!$C$1:$D$1,))),0,(INDEX('Fuel and Pressure Nov 2003'!$C$1:$D$867,MATCH(G8,'Fuel and Pressure Nov 2003'!$C$1:$C$867,),MATCH("Fuel Ratio (%) Including Pressure",'Fuel and Pressure Nov 2003'!$C$1:$D$1,))))</f>
        <v>0</v>
      </c>
      <c r="J8" s="10">
        <f t="shared" si="1"/>
        <v>0</v>
      </c>
      <c r="K8" s="10">
        <f t="shared" si="2"/>
        <v>0</v>
      </c>
      <c r="L8" s="103"/>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03"/>
    </row>
    <row r="10" spans="1:12" ht="16.5" customHeight="1" thickTop="1">
      <c r="A10" s="14"/>
      <c r="B10" s="14"/>
      <c r="C10" s="14"/>
      <c r="D10" s="18">
        <v>7</v>
      </c>
      <c r="E10" s="11" t="s">
        <v>68</v>
      </c>
      <c r="F10" s="11" t="s">
        <v>68</v>
      </c>
      <c r="G10" s="11">
        <f aca="true" t="shared" si="3" ref="G10:G15">E10&amp;F10</f>
      </c>
      <c r="H10" s="11"/>
      <c r="I10" s="45">
        <f>IF(ISERROR(INDEX('Fuel and Pressure Nov 2003'!$C$1:$D$867,MATCH(G10,'Fuel and Pressure Nov 2003'!$C$1:$C$867,),MATCH("Fuel Ratio (%) Including Pressure",'Fuel and Pressure Nov 2003'!$C$1:$D$1,))),0,(INDEX('Fuel and Pressure Nov 2003'!$C$1:$D$867,MATCH(G10,'Fuel and Pressure Nov 2003'!$C$1:$C$867,),MATCH("Fuel Ratio (%) Including Pressure",'Fuel and Pressure Nov 2003'!$C$1:$D$1,))))</f>
        <v>0</v>
      </c>
      <c r="J10" s="18">
        <f aca="true" t="shared" si="4" ref="J10:J15">ROUND(+H10*I10/100,0)</f>
        <v>0</v>
      </c>
      <c r="K10" s="18">
        <f aca="true" t="shared" si="5" ref="K10:K15">+J10+H10</f>
        <v>0</v>
      </c>
      <c r="L10" s="104" t="s">
        <v>70</v>
      </c>
    </row>
    <row r="11" spans="1:12" ht="16.5" customHeight="1">
      <c r="A11" s="14"/>
      <c r="B11" s="14"/>
      <c r="C11" s="14"/>
      <c r="D11" s="18">
        <v>8</v>
      </c>
      <c r="E11" s="13">
        <f>+E10</f>
      </c>
      <c r="F11" s="11" t="s">
        <v>68</v>
      </c>
      <c r="G11" s="11">
        <f t="shared" si="3"/>
      </c>
      <c r="H11" s="11">
        <v>0</v>
      </c>
      <c r="I11" s="45">
        <f>IF(ISERROR(INDEX('Fuel and Pressure Nov 2003'!$C$1:$D$867,MATCH(G11,'Fuel and Pressure Nov 2003'!$C$1:$C$867,),MATCH("Fuel Ratio (%) Including Pressure",'Fuel and Pressure Nov 2003'!$C$1:$D$1,))),0,(INDEX('Fuel and Pressure Nov 2003'!$C$1:$D$867,MATCH(G11,'Fuel and Pressure Nov 2003'!$C$1:$C$867,),MATCH("Fuel Ratio (%) Including Pressure",'Fuel and Pressure Nov 2003'!$C$1:$D$1,))))</f>
        <v>0</v>
      </c>
      <c r="J11" s="18">
        <f t="shared" si="4"/>
        <v>0</v>
      </c>
      <c r="K11" s="18">
        <f t="shared" si="5"/>
        <v>0</v>
      </c>
      <c r="L11" s="104"/>
    </row>
    <row r="12" spans="1:12" ht="16.5" customHeight="1">
      <c r="A12" s="14"/>
      <c r="B12" s="14"/>
      <c r="C12" s="14"/>
      <c r="D12" s="18">
        <v>9</v>
      </c>
      <c r="E12" s="13">
        <f>+E11</f>
      </c>
      <c r="F12" s="11" t="s">
        <v>68</v>
      </c>
      <c r="G12" s="11">
        <f t="shared" si="3"/>
      </c>
      <c r="H12" s="11">
        <v>0</v>
      </c>
      <c r="I12" s="45">
        <f>IF(ISERROR(INDEX('Fuel and Pressure Nov 2003'!$C$1:$D$867,MATCH(G12,'Fuel and Pressure Nov 2003'!$C$1:$C$867,),MATCH("Fuel Ratio (%) Including Pressure",'Fuel and Pressure Nov 2003'!$C$1:$D$1,))),0,(INDEX('Fuel and Pressure Nov 2003'!$C$1:$D$867,MATCH(G12,'Fuel and Pressure Nov 2003'!$C$1:$C$867,),MATCH("Fuel Ratio (%) Including Pressure",'Fuel and Pressure Nov 2003'!$C$1:$D$1,))))</f>
        <v>0</v>
      </c>
      <c r="J12" s="18">
        <f t="shared" si="4"/>
        <v>0</v>
      </c>
      <c r="K12" s="18">
        <f t="shared" si="5"/>
        <v>0</v>
      </c>
      <c r="L12" s="104"/>
    </row>
    <row r="13" spans="1:12" ht="16.5" customHeight="1">
      <c r="A13" s="14"/>
      <c r="B13" s="14"/>
      <c r="C13" s="14"/>
      <c r="D13" s="18">
        <v>10</v>
      </c>
      <c r="E13" s="13">
        <f>+E12</f>
      </c>
      <c r="F13" s="11" t="s">
        <v>68</v>
      </c>
      <c r="G13" s="11">
        <f t="shared" si="3"/>
      </c>
      <c r="H13" s="11">
        <v>0</v>
      </c>
      <c r="I13" s="45">
        <f>IF(ISERROR(INDEX('Fuel and Pressure Nov 2003'!$C$1:$D$867,MATCH(G13,'Fuel and Pressure Nov 2003'!$C$1:$C$867,),MATCH("Fuel Ratio (%) Including Pressure",'Fuel and Pressure Nov 2003'!$C$1:$D$1,))),0,(INDEX('Fuel and Pressure Nov 2003'!$C$1:$D$867,MATCH(G13,'Fuel and Pressure Nov 2003'!$C$1:$C$867,),MATCH("Fuel Ratio (%) Including Pressure",'Fuel and Pressure Nov 2003'!$C$1:$D$1,))))</f>
        <v>0</v>
      </c>
      <c r="J13" s="18">
        <f t="shared" si="4"/>
        <v>0</v>
      </c>
      <c r="K13" s="18">
        <f t="shared" si="5"/>
        <v>0</v>
      </c>
      <c r="L13" s="104"/>
    </row>
    <row r="14" spans="1:12" ht="16.5" customHeight="1">
      <c r="A14" s="14"/>
      <c r="B14" s="14"/>
      <c r="C14" s="14"/>
      <c r="D14" s="18">
        <v>11</v>
      </c>
      <c r="E14" s="13">
        <f>+E13</f>
      </c>
      <c r="F14" s="11" t="s">
        <v>68</v>
      </c>
      <c r="G14" s="11">
        <f t="shared" si="3"/>
      </c>
      <c r="H14" s="11">
        <v>0</v>
      </c>
      <c r="I14" s="45">
        <f>IF(ISERROR(INDEX('Fuel and Pressure Nov 2003'!$C$1:$D$867,MATCH(G14,'Fuel and Pressure Nov 2003'!$C$1:$C$867,),MATCH("Fuel Ratio (%) Including Pressure",'Fuel and Pressure Nov 2003'!$C$1:$D$1,))),0,(INDEX('Fuel and Pressure Nov 2003'!$C$1:$D$867,MATCH(G14,'Fuel and Pressure Nov 2003'!$C$1:$C$867,),MATCH("Fuel Ratio (%) Including Pressure",'Fuel and Pressure Nov 2003'!$C$1:$D$1,))))</f>
        <v>0</v>
      </c>
      <c r="J14" s="18">
        <f t="shared" si="4"/>
        <v>0</v>
      </c>
      <c r="K14" s="18">
        <f t="shared" si="5"/>
        <v>0</v>
      </c>
      <c r="L14" s="104"/>
    </row>
    <row r="15" spans="1:12" ht="16.5" customHeight="1">
      <c r="A15" s="14"/>
      <c r="B15" s="14"/>
      <c r="C15" s="14"/>
      <c r="D15" s="18">
        <v>12</v>
      </c>
      <c r="E15" s="13">
        <f>+E14</f>
      </c>
      <c r="F15" s="15" t="s">
        <v>68</v>
      </c>
      <c r="G15" s="15">
        <f t="shared" si="3"/>
      </c>
      <c r="H15" s="15">
        <v>0</v>
      </c>
      <c r="I15" s="45">
        <f>IF(ISERROR(INDEX('Fuel and Pressure Nov 2003'!$C$1:$D$867,MATCH(G15,'Fuel and Pressure Nov 2003'!$C$1:$C$867,),MATCH("Fuel Ratio (%) Including Pressure",'Fuel and Pressure Nov 2003'!$C$1:$D$1,))),0,(INDEX('Fuel and Pressure Nov 2003'!$C$1:$D$867,MATCH(G15,'Fuel and Pressure Nov 2003'!$C$1:$C$867,),MATCH("Fuel Ratio (%) Including Pressure",'Fuel and Pressure Nov 2003'!$C$1:$D$1,))))</f>
        <v>0</v>
      </c>
      <c r="J15" s="19">
        <f t="shared" si="4"/>
        <v>0</v>
      </c>
      <c r="K15" s="19">
        <f t="shared" si="5"/>
        <v>0</v>
      </c>
      <c r="L15" s="104"/>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04"/>
    </row>
    <row r="17" spans="1:12" ht="16.5" customHeight="1" thickTop="1">
      <c r="A17" s="102"/>
      <c r="B17" s="102"/>
      <c r="C17" s="102"/>
      <c r="D17" s="22">
        <v>13</v>
      </c>
      <c r="E17" s="11" t="s">
        <v>68</v>
      </c>
      <c r="F17" s="11" t="s">
        <v>68</v>
      </c>
      <c r="G17" s="11">
        <f aca="true" t="shared" si="6" ref="G17:G22">E17&amp;F17</f>
      </c>
      <c r="H17" s="11">
        <v>0</v>
      </c>
      <c r="I17" s="40">
        <f>IF(ISERROR(INDEX('Fuel and Pressure Nov 2003'!$C$1:$D$867,MATCH(G17,'Fuel and Pressure Nov 2003'!$C$1:$C$867,),MATCH("Fuel Ratio (%) Including Pressure",'Fuel and Pressure Nov 2003'!$C$1:$D$1,))),0,(INDEX('Fuel and Pressure Nov 2003'!$C$1:$D$867,MATCH(G17,'Fuel and Pressure Nov 2003'!$C$1:$C$867,),MATCH("Fuel Ratio (%) Including Pressure",'Fuel and Pressure Nov 2003'!$C$1:$D$1,))))</f>
        <v>0</v>
      </c>
      <c r="J17" s="22">
        <f aca="true" t="shared" si="7" ref="J17:J22">ROUND(+H17*I17/100,0)</f>
        <v>0</v>
      </c>
      <c r="K17" s="22">
        <f aca="true" t="shared" si="8" ref="K17:K22">+J17+H17</f>
        <v>0</v>
      </c>
      <c r="L17" s="105" t="s">
        <v>71</v>
      </c>
    </row>
    <row r="18" spans="1:12" ht="16.5" customHeight="1">
      <c r="A18" s="23"/>
      <c r="B18" s="23"/>
      <c r="C18" s="23"/>
      <c r="D18" s="22">
        <v>14</v>
      </c>
      <c r="E18" s="13">
        <f>+E17</f>
      </c>
      <c r="F18" s="11"/>
      <c r="G18" s="11">
        <f t="shared" si="6"/>
      </c>
      <c r="H18" s="11">
        <v>0</v>
      </c>
      <c r="I18" s="40">
        <f>IF(ISERROR(INDEX('Fuel and Pressure Nov 2003'!$C$1:$D$867,MATCH(G18,'Fuel and Pressure Nov 2003'!$C$1:$C$867,),MATCH("Fuel Ratio (%) Including Pressure",'Fuel and Pressure Nov 2003'!$C$1:$D$1,))),0,(INDEX('Fuel and Pressure Nov 2003'!$C$1:$D$867,MATCH(G18,'Fuel and Pressure Nov 2003'!$C$1:$C$867,),MATCH("Fuel Ratio (%) Including Pressure",'Fuel and Pressure Nov 2003'!$C$1:$D$1,))))</f>
        <v>0</v>
      </c>
      <c r="J18" s="22">
        <f t="shared" si="7"/>
        <v>0</v>
      </c>
      <c r="K18" s="22">
        <f t="shared" si="8"/>
        <v>0</v>
      </c>
      <c r="L18" s="105"/>
    </row>
    <row r="19" spans="1:12" ht="16.5" customHeight="1">
      <c r="A19" s="23"/>
      <c r="B19" s="23"/>
      <c r="C19" s="23"/>
      <c r="D19" s="22">
        <v>15</v>
      </c>
      <c r="E19" s="13">
        <f>+E18</f>
      </c>
      <c r="F19" s="11"/>
      <c r="G19" s="11">
        <f t="shared" si="6"/>
      </c>
      <c r="H19" s="11">
        <v>0</v>
      </c>
      <c r="I19" s="40">
        <f>IF(ISERROR(INDEX('Fuel and Pressure Nov 2003'!$C$1:$D$867,MATCH(G19,'Fuel and Pressure Nov 2003'!$C$1:$C$867,),MATCH("Fuel Ratio (%) Including Pressure",'Fuel and Pressure Nov 2003'!$C$1:$D$1,))),0,(INDEX('Fuel and Pressure Nov 2003'!$C$1:$D$867,MATCH(G19,'Fuel and Pressure Nov 2003'!$C$1:$C$867,),MATCH("Fuel Ratio (%) Including Pressure",'Fuel and Pressure Nov 2003'!$C$1:$D$1,))))</f>
        <v>0</v>
      </c>
      <c r="J19" s="22">
        <f t="shared" si="7"/>
        <v>0</v>
      </c>
      <c r="K19" s="22">
        <f t="shared" si="8"/>
        <v>0</v>
      </c>
      <c r="L19" s="105"/>
    </row>
    <row r="20" spans="1:12" ht="16.5" customHeight="1">
      <c r="A20" s="23"/>
      <c r="B20" s="23"/>
      <c r="C20" s="23"/>
      <c r="D20" s="22">
        <v>16</v>
      </c>
      <c r="E20" s="13">
        <f>+E19</f>
      </c>
      <c r="F20" s="11"/>
      <c r="G20" s="11">
        <f t="shared" si="6"/>
      </c>
      <c r="H20" s="11">
        <v>0</v>
      </c>
      <c r="I20" s="40">
        <f>IF(ISERROR(INDEX('Fuel and Pressure Nov 2003'!$C$1:$D$867,MATCH(G20,'Fuel and Pressure Nov 2003'!$C$1:$C$867,),MATCH("Fuel Ratio (%) Including Pressure",'Fuel and Pressure Nov 2003'!$C$1:$D$1,))),0,(INDEX('Fuel and Pressure Nov 2003'!$C$1:$D$867,MATCH(G20,'Fuel and Pressure Nov 2003'!$C$1:$C$867,),MATCH("Fuel Ratio (%) Including Pressure",'Fuel and Pressure Nov 2003'!$C$1:$D$1,))))</f>
        <v>0</v>
      </c>
      <c r="J20" s="22">
        <f t="shared" si="7"/>
        <v>0</v>
      </c>
      <c r="K20" s="22">
        <f t="shared" si="8"/>
        <v>0</v>
      </c>
      <c r="L20" s="105"/>
    </row>
    <row r="21" spans="1:12" ht="16.5" customHeight="1">
      <c r="A21" s="23"/>
      <c r="B21" s="23"/>
      <c r="C21" s="23"/>
      <c r="D21" s="22">
        <v>17</v>
      </c>
      <c r="E21" s="13">
        <f>+E20</f>
      </c>
      <c r="F21" s="11"/>
      <c r="G21" s="11">
        <f t="shared" si="6"/>
      </c>
      <c r="H21" s="11">
        <v>0</v>
      </c>
      <c r="I21" s="40">
        <f>IF(ISERROR(INDEX('Fuel and Pressure Nov 2003'!$C$1:$D$867,MATCH(G21,'Fuel and Pressure Nov 2003'!$C$1:$C$867,),MATCH("Fuel Ratio (%) Including Pressure",'Fuel and Pressure Nov 2003'!$C$1:$D$1,))),0,(INDEX('Fuel and Pressure Nov 2003'!$C$1:$D$867,MATCH(G21,'Fuel and Pressure Nov 2003'!$C$1:$C$867,),MATCH("Fuel Ratio (%) Including Pressure",'Fuel and Pressure Nov 2003'!$C$1:$D$1,))))</f>
        <v>0</v>
      </c>
      <c r="J21" s="22">
        <f t="shared" si="7"/>
        <v>0</v>
      </c>
      <c r="K21" s="22">
        <f t="shared" si="8"/>
        <v>0</v>
      </c>
      <c r="L21" s="105"/>
    </row>
    <row r="22" spans="1:12" ht="16.5" customHeight="1">
      <c r="A22" s="23"/>
      <c r="B22" s="23"/>
      <c r="C22" s="23"/>
      <c r="D22" s="22">
        <v>18</v>
      </c>
      <c r="E22" s="13">
        <f>+E21</f>
      </c>
      <c r="F22" s="15"/>
      <c r="G22" s="15">
        <f t="shared" si="6"/>
      </c>
      <c r="H22" s="15">
        <v>0</v>
      </c>
      <c r="I22" s="44">
        <f>IF(ISERROR(INDEX('Fuel and Pressure Nov 2003'!$C$1:$D$867,MATCH(G22,'Fuel and Pressure Nov 2003'!$C$1:$C$867,),MATCH("Fuel Ratio (%) Including Pressure",'Fuel and Pressure Nov 2003'!$C$1:$D$1,))),0,(INDEX('Fuel and Pressure Nov 2003'!$C$1:$D$867,MATCH(G22,'Fuel and Pressure Nov 2003'!$C$1:$C$867,),MATCH("Fuel Ratio (%) Including Pressure",'Fuel and Pressure Nov 2003'!$C$1:$D$1,))))</f>
        <v>0</v>
      </c>
      <c r="J22" s="24">
        <f t="shared" si="7"/>
        <v>0</v>
      </c>
      <c r="K22" s="24">
        <f t="shared" si="8"/>
        <v>0</v>
      </c>
      <c r="L22" s="105"/>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05"/>
    </row>
    <row r="24" spans="1:12" ht="16.5" customHeight="1" thickTop="1">
      <c r="A24" s="23"/>
      <c r="B24" s="23"/>
      <c r="C24" s="23"/>
      <c r="D24" s="27">
        <v>19</v>
      </c>
      <c r="E24" s="11" t="s">
        <v>68</v>
      </c>
      <c r="F24" s="11" t="s">
        <v>68</v>
      </c>
      <c r="G24" s="11">
        <f aca="true" t="shared" si="9" ref="G24:G29">E24&amp;F24</f>
      </c>
      <c r="H24" s="28">
        <v>0</v>
      </c>
      <c r="I24" s="41">
        <f>IF(ISERROR(INDEX('Fuel and Pressure Nov 2003'!$C$1:$D$867,MATCH(G24,'Fuel and Pressure Nov 2003'!$C$1:$C$867,),MATCH("Fuel Ratio (%) Including Pressure",'Fuel and Pressure Nov 2003'!$C$1:$D$1,))),0,(INDEX('Fuel and Pressure Nov 2003'!$C$1:$D$867,MATCH(G24,'Fuel and Pressure Nov 2003'!$C$1:$C$867,),MATCH("Fuel Ratio (%) Including Pressure",'Fuel and Pressure Nov 2003'!$C$1:$D$1,))))</f>
        <v>0</v>
      </c>
      <c r="J24" s="27">
        <f aca="true" t="shared" si="10" ref="J24:J29">ROUND(+H24*I24/100,0)</f>
        <v>0</v>
      </c>
      <c r="K24" s="27">
        <f aca="true" t="shared" si="11" ref="K24:K29">+J24+H24</f>
        <v>0</v>
      </c>
      <c r="L24" s="101" t="s">
        <v>72</v>
      </c>
    </row>
    <row r="25" spans="1:12" ht="16.5" customHeight="1">
      <c r="A25" s="23"/>
      <c r="B25" s="23"/>
      <c r="C25" s="23"/>
      <c r="D25" s="27">
        <v>20</v>
      </c>
      <c r="E25" s="13">
        <f>+E24</f>
      </c>
      <c r="F25" s="11"/>
      <c r="G25" s="11">
        <f t="shared" si="9"/>
      </c>
      <c r="H25" s="28">
        <v>0</v>
      </c>
      <c r="I25" s="41">
        <f>IF(ISERROR(INDEX('Fuel and Pressure Nov 2003'!$C$1:$D$867,MATCH(G25,'Fuel and Pressure Nov 2003'!$C$1:$C$867,),MATCH("Fuel Ratio (%) Including Pressure",'Fuel and Pressure Nov 2003'!$C$1:$D$1,))),0,(INDEX('Fuel and Pressure Nov 2003'!$C$1:$D$867,MATCH(G25,'Fuel and Pressure Nov 2003'!$C$1:$C$867,),MATCH("Fuel Ratio (%) Including Pressure",'Fuel and Pressure Nov 2003'!$C$1:$D$1,))))</f>
        <v>0</v>
      </c>
      <c r="J25" s="27">
        <f t="shared" si="10"/>
        <v>0</v>
      </c>
      <c r="K25" s="27">
        <f t="shared" si="11"/>
        <v>0</v>
      </c>
      <c r="L25" s="101"/>
    </row>
    <row r="26" spans="1:12" ht="16.5" customHeight="1">
      <c r="A26" s="23"/>
      <c r="B26" s="23"/>
      <c r="C26" s="23"/>
      <c r="D26" s="27">
        <v>21</v>
      </c>
      <c r="E26" s="13">
        <f>+E25</f>
      </c>
      <c r="F26" s="11"/>
      <c r="G26" s="11">
        <f t="shared" si="9"/>
      </c>
      <c r="H26" s="28">
        <v>0</v>
      </c>
      <c r="I26" s="41">
        <f>IF(ISERROR(INDEX('Fuel and Pressure Nov 2003'!$C$1:$D$867,MATCH(G26,'Fuel and Pressure Nov 2003'!$C$1:$C$867,),MATCH("Fuel Ratio (%) Including Pressure",'Fuel and Pressure Nov 2003'!$C$1:$D$1,))),0,(INDEX('Fuel and Pressure Nov 2003'!$C$1:$D$867,MATCH(G26,'Fuel and Pressure Nov 2003'!$C$1:$C$867,),MATCH("Fuel Ratio (%) Including Pressure",'Fuel and Pressure Nov 2003'!$C$1:$D$1,))))</f>
        <v>0</v>
      </c>
      <c r="J26" s="27">
        <f t="shared" si="10"/>
        <v>0</v>
      </c>
      <c r="K26" s="27">
        <f t="shared" si="11"/>
        <v>0</v>
      </c>
      <c r="L26" s="101"/>
    </row>
    <row r="27" spans="1:12" ht="16.5" customHeight="1">
      <c r="A27" s="23"/>
      <c r="B27" s="23"/>
      <c r="C27" s="23"/>
      <c r="D27" s="27">
        <v>22</v>
      </c>
      <c r="E27" s="13">
        <f>+E26</f>
      </c>
      <c r="F27" s="11"/>
      <c r="G27" s="11">
        <f t="shared" si="9"/>
      </c>
      <c r="H27" s="28">
        <v>0</v>
      </c>
      <c r="I27" s="41">
        <f>IF(ISERROR(INDEX('Fuel and Pressure Nov 2003'!$C$1:$D$867,MATCH(G27,'Fuel and Pressure Nov 2003'!$C$1:$C$867,),MATCH("Fuel Ratio (%) Including Pressure",'Fuel and Pressure Nov 2003'!$C$1:$D$1,))),0,(INDEX('Fuel and Pressure Nov 2003'!$C$1:$D$867,MATCH(G27,'Fuel and Pressure Nov 2003'!$C$1:$C$867,),MATCH("Fuel Ratio (%) Including Pressure",'Fuel and Pressure Nov 2003'!$C$1:$D$1,))))</f>
        <v>0</v>
      </c>
      <c r="J27" s="27">
        <f t="shared" si="10"/>
        <v>0</v>
      </c>
      <c r="K27" s="27">
        <f t="shared" si="11"/>
        <v>0</v>
      </c>
      <c r="L27" s="101"/>
    </row>
    <row r="28" spans="1:12" ht="16.5" customHeight="1">
      <c r="A28" s="23"/>
      <c r="B28" s="23"/>
      <c r="C28" s="23"/>
      <c r="D28" s="27">
        <v>23</v>
      </c>
      <c r="E28" s="13">
        <f>+E27</f>
      </c>
      <c r="F28" s="11"/>
      <c r="G28" s="11">
        <f t="shared" si="9"/>
      </c>
      <c r="H28" s="28">
        <v>0</v>
      </c>
      <c r="I28" s="41">
        <f>IF(ISERROR(INDEX('Fuel and Pressure Nov 2003'!$C$1:$D$867,MATCH(G28,'Fuel and Pressure Nov 2003'!$C$1:$C$867,),MATCH("Fuel Ratio (%) Including Pressure",'Fuel and Pressure Nov 2003'!$C$1:$D$1,))),0,(INDEX('Fuel and Pressure Nov 2003'!$C$1:$D$867,MATCH(G28,'Fuel and Pressure Nov 2003'!$C$1:$C$867,),MATCH("Fuel Ratio (%) Including Pressure",'Fuel and Pressure Nov 2003'!$C$1:$D$1,))))</f>
        <v>0</v>
      </c>
      <c r="J28" s="27">
        <f t="shared" si="10"/>
        <v>0</v>
      </c>
      <c r="K28" s="27">
        <f t="shared" si="11"/>
        <v>0</v>
      </c>
      <c r="L28" s="101"/>
    </row>
    <row r="29" spans="1:12" ht="16.5" customHeight="1">
      <c r="A29" s="23"/>
      <c r="B29" s="23"/>
      <c r="C29" s="23"/>
      <c r="D29" s="29">
        <v>24</v>
      </c>
      <c r="E29" s="13">
        <f>+E28</f>
      </c>
      <c r="F29" s="15"/>
      <c r="G29" s="15">
        <f t="shared" si="9"/>
      </c>
      <c r="H29" s="30">
        <v>0</v>
      </c>
      <c r="I29" s="42">
        <f>IF(ISERROR(INDEX('Fuel and Pressure Nov 2003'!$C$1:$D$867,MATCH(G29,'Fuel and Pressure Nov 2003'!$C$1:$C$867,),MATCH("Fuel Ratio (%) Including Pressure",'Fuel and Pressure Nov 2003'!$C$1:$D$1,))),0,(INDEX('Fuel and Pressure Nov 2003'!$C$1:$D$867,MATCH(G29,'Fuel and Pressure Nov 2003'!$C$1:$C$867,),MATCH("Fuel Ratio (%) Including Pressure",'Fuel and Pressure Nov 2003'!$C$1:$D$1,))))</f>
        <v>0</v>
      </c>
      <c r="J29" s="29">
        <f t="shared" si="10"/>
        <v>0</v>
      </c>
      <c r="K29" s="29">
        <f t="shared" si="11"/>
        <v>0</v>
      </c>
      <c r="L29" s="101"/>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01"/>
    </row>
    <row r="31" spans="1:12" ht="16.5" customHeight="1" thickTop="1">
      <c r="A31" s="23"/>
      <c r="B31" s="23"/>
      <c r="C31" s="23"/>
      <c r="E31" s="34" t="s">
        <v>73</v>
      </c>
      <c r="F31" s="34"/>
      <c r="G31" s="34"/>
      <c r="H31" s="34"/>
      <c r="I31" s="34"/>
      <c r="J31" s="34">
        <f>+J30+J23+J16+J9</f>
        <v>0</v>
      </c>
      <c r="K31" s="35"/>
      <c r="L31" s="35" t="s">
        <v>74</v>
      </c>
    </row>
    <row r="32" spans="1:12" ht="16.5" customHeight="1">
      <c r="A32" s="23"/>
      <c r="B32" s="23"/>
      <c r="C32" s="23"/>
      <c r="E32" s="34" t="s">
        <v>75</v>
      </c>
      <c r="F32" s="35"/>
      <c r="G32" s="35"/>
      <c r="H32" s="35"/>
      <c r="I32" s="35"/>
      <c r="J32" s="35"/>
      <c r="K32" s="34">
        <f>SUM(K24:K29)+SUM(K17:K22)+SUM(K10:K15)+SUM(K3:K8)</f>
        <v>0</v>
      </c>
      <c r="L32" s="35" t="s">
        <v>74</v>
      </c>
    </row>
    <row r="33" spans="1:12" ht="16.5" customHeight="1">
      <c r="A33" s="23"/>
      <c r="B33" s="23"/>
      <c r="C33" s="23"/>
      <c r="E33" s="34" t="s">
        <v>76</v>
      </c>
      <c r="F33" s="34"/>
      <c r="G33" s="34"/>
      <c r="H33" s="34">
        <f>SUM(H24:H29)+SUM(H17:H22)+SUM(H10:H15)+SUM(H3:H8)</f>
        <v>0</v>
      </c>
      <c r="I33" s="34"/>
      <c r="J33" s="34"/>
      <c r="K33" s="34"/>
      <c r="L33" s="34"/>
    </row>
    <row r="34" spans="1:3" ht="12.75">
      <c r="A34" s="23"/>
      <c r="B34" s="23"/>
      <c r="C34" s="23"/>
    </row>
    <row r="35" spans="1:3" ht="12.75">
      <c r="A35" s="23"/>
      <c r="B35" s="23"/>
      <c r="C35" s="23"/>
    </row>
    <row r="38" spans="1:2" ht="12.75">
      <c r="A38" s="36" t="s">
        <v>2</v>
      </c>
      <c r="B38" s="36" t="s">
        <v>33</v>
      </c>
    </row>
    <row r="39" spans="1:2" ht="12.75">
      <c r="A39" s="36" t="s">
        <v>3</v>
      </c>
      <c r="B39" s="36" t="s">
        <v>34</v>
      </c>
    </row>
    <row r="40" spans="1:2" ht="12.75">
      <c r="A40" s="36" t="s">
        <v>77</v>
      </c>
      <c r="B40" s="36" t="s">
        <v>35</v>
      </c>
    </row>
    <row r="41" spans="1:2" ht="12.75">
      <c r="A41" s="36" t="s">
        <v>78</v>
      </c>
      <c r="B41" s="36" t="s">
        <v>36</v>
      </c>
    </row>
    <row r="42" spans="1:2" ht="12.75">
      <c r="A42" s="36" t="s">
        <v>9</v>
      </c>
      <c r="B42" s="36" t="s">
        <v>37</v>
      </c>
    </row>
    <row r="43" spans="1:2" ht="12.75">
      <c r="A43" s="36" t="s">
        <v>10</v>
      </c>
      <c r="B43" s="36" t="s">
        <v>38</v>
      </c>
    </row>
    <row r="44" spans="1:2" ht="12.75">
      <c r="A44" s="36" t="s">
        <v>12</v>
      </c>
      <c r="B44" s="36" t="s">
        <v>39</v>
      </c>
    </row>
    <row r="45" spans="1:2" ht="12.75">
      <c r="A45" s="36" t="s">
        <v>13</v>
      </c>
      <c r="B45" s="36" t="s">
        <v>40</v>
      </c>
    </row>
    <row r="46" spans="1:2" ht="12.75">
      <c r="A46" s="36" t="s">
        <v>17</v>
      </c>
      <c r="B46" s="36" t="s">
        <v>4</v>
      </c>
    </row>
    <row r="47" spans="1:2" ht="12.75">
      <c r="A47" s="36" t="s">
        <v>18</v>
      </c>
      <c r="B47" s="36" t="s">
        <v>41</v>
      </c>
    </row>
    <row r="48" spans="1:2" ht="12.75">
      <c r="A48" s="36" t="s">
        <v>19</v>
      </c>
      <c r="B48" s="36" t="s">
        <v>42</v>
      </c>
    </row>
    <row r="49" spans="1:2" ht="12.75">
      <c r="A49" s="36" t="s">
        <v>20</v>
      </c>
      <c r="B49" s="36" t="s">
        <v>43</v>
      </c>
    </row>
    <row r="50" spans="1:2" ht="12.75">
      <c r="A50" s="36" t="s">
        <v>79</v>
      </c>
      <c r="B50" s="36" t="s">
        <v>5</v>
      </c>
    </row>
    <row r="51" spans="1:2" ht="12.75">
      <c r="A51" s="36" t="s">
        <v>80</v>
      </c>
      <c r="B51" s="36" t="s">
        <v>6</v>
      </c>
    </row>
    <row r="52" spans="1:2" ht="12.75">
      <c r="A52" s="36" t="s">
        <v>21</v>
      </c>
      <c r="B52" s="36" t="s">
        <v>7</v>
      </c>
    </row>
    <row r="53" spans="1:2" ht="12.75">
      <c r="A53" s="36" t="s">
        <v>26</v>
      </c>
      <c r="B53" s="36" t="s">
        <v>8</v>
      </c>
    </row>
    <row r="54" spans="1:2" ht="12.75">
      <c r="A54" s="36" t="s">
        <v>27</v>
      </c>
      <c r="B54" s="36" t="s">
        <v>44</v>
      </c>
    </row>
    <row r="55" spans="1:2" ht="12.75">
      <c r="A55" s="36" t="s">
        <v>28</v>
      </c>
      <c r="B55" s="36" t="s">
        <v>45</v>
      </c>
    </row>
    <row r="56" spans="1:2" ht="12.75">
      <c r="A56" s="36" t="s">
        <v>29</v>
      </c>
      <c r="B56" s="36" t="s">
        <v>46</v>
      </c>
    </row>
    <row r="57" spans="1:2" ht="12.75">
      <c r="A57" s="36" t="s">
        <v>30</v>
      </c>
      <c r="B57" s="36" t="s">
        <v>11</v>
      </c>
    </row>
    <row r="58" spans="1:2" ht="12.75">
      <c r="A58" s="37" t="s">
        <v>22</v>
      </c>
      <c r="B58" s="36" t="s">
        <v>47</v>
      </c>
    </row>
    <row r="59" spans="1:2" ht="12.75">
      <c r="A59" s="37" t="s">
        <v>81</v>
      </c>
      <c r="B59" s="36" t="s">
        <v>14</v>
      </c>
    </row>
    <row r="60" spans="1:2" ht="12.75">
      <c r="A60" s="37" t="s">
        <v>24</v>
      </c>
      <c r="B60" s="36" t="s">
        <v>15</v>
      </c>
    </row>
    <row r="61" spans="1:2" ht="12.75">
      <c r="A61" s="37" t="s">
        <v>25</v>
      </c>
      <c r="B61" s="36" t="s">
        <v>16</v>
      </c>
    </row>
    <row r="62" ht="12.75">
      <c r="B62" s="36" t="s">
        <v>48</v>
      </c>
    </row>
    <row r="63" ht="12.75">
      <c r="B63" s="36" t="s">
        <v>20</v>
      </c>
    </row>
    <row r="64" ht="12.75">
      <c r="B64" s="36" t="s">
        <v>49</v>
      </c>
    </row>
    <row r="65" ht="12.75">
      <c r="B65" s="36" t="s">
        <v>51</v>
      </c>
    </row>
    <row r="66" ht="12.75">
      <c r="B66" s="36" t="s">
        <v>50</v>
      </c>
    </row>
    <row r="67" ht="12.75">
      <c r="B67" s="36" t="s">
        <v>52</v>
      </c>
    </row>
    <row r="68" ht="12.75">
      <c r="B68" s="36" t="s">
        <v>53</v>
      </c>
    </row>
    <row r="69" ht="12.75">
      <c r="B69" s="36" t="s">
        <v>54</v>
      </c>
    </row>
    <row r="70" ht="12.75">
      <c r="B70" s="37" t="s">
        <v>30</v>
      </c>
    </row>
    <row r="86" ht="12.75">
      <c r="A86" s="36"/>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A16" sqref="A16"/>
    </sheetView>
  </sheetViews>
  <sheetFormatPr defaultColWidth="9.00390625" defaultRowHeight="12.75"/>
  <cols>
    <col min="1" max="1" width="16.875" style="6" customWidth="1"/>
    <col min="2" max="2" width="14.125" style="6" customWidth="1"/>
    <col min="3" max="3" width="13.375" style="6" hidden="1" customWidth="1"/>
    <col min="4" max="4" width="7.125" style="6" customWidth="1"/>
    <col min="5" max="5" width="18.50390625" style="6" customWidth="1"/>
    <col min="6" max="6" width="15.875" style="6" customWidth="1"/>
    <col min="7" max="7" width="15.00390625" style="6" hidden="1" customWidth="1"/>
    <col min="8" max="10" width="7.125" style="6" customWidth="1"/>
    <col min="11" max="11" width="9.75390625" style="6" customWidth="1"/>
    <col min="12" max="16384" width="7.125" style="6" customWidth="1"/>
  </cols>
  <sheetData>
    <row r="1" spans="1:12" ht="23.25">
      <c r="A1" s="100" t="s">
        <v>82</v>
      </c>
      <c r="B1" s="100"/>
      <c r="C1" s="100"/>
      <c r="D1" s="100"/>
      <c r="E1" s="100"/>
      <c r="F1" s="100"/>
      <c r="G1" s="100"/>
      <c r="H1" s="100"/>
      <c r="I1" s="100"/>
      <c r="J1" s="100"/>
      <c r="K1" s="100"/>
      <c r="L1" s="100"/>
    </row>
    <row r="2" spans="1:11" ht="38.25" customHeight="1">
      <c r="A2" s="106" t="s">
        <v>88</v>
      </c>
      <c r="B2" s="106"/>
      <c r="C2" s="7"/>
      <c r="D2" s="6" t="s">
        <v>60</v>
      </c>
      <c r="E2" s="8" t="s">
        <v>61</v>
      </c>
      <c r="F2" s="8" t="s">
        <v>62</v>
      </c>
      <c r="G2" s="8" t="s">
        <v>63</v>
      </c>
      <c r="H2" s="8" t="s">
        <v>83</v>
      </c>
      <c r="I2" s="9" t="s">
        <v>65</v>
      </c>
      <c r="J2" s="9" t="s">
        <v>66</v>
      </c>
      <c r="K2" s="9" t="s">
        <v>84</v>
      </c>
    </row>
    <row r="3" spans="1:12" ht="16.5" customHeight="1">
      <c r="A3" s="106"/>
      <c r="B3" s="106"/>
      <c r="C3" s="7"/>
      <c r="D3" s="10">
        <v>1</v>
      </c>
      <c r="E3" s="11" t="s">
        <v>9</v>
      </c>
      <c r="F3" s="11" t="s">
        <v>11</v>
      </c>
      <c r="G3" s="11" t="str">
        <f aca="true" t="shared" si="0" ref="G3:G8">E3&amp;F3</f>
        <v>EmpressIroquois</v>
      </c>
      <c r="H3" s="11"/>
      <c r="I3" s="12">
        <f>IF(ISERROR(INDEX('Fuel and Pressure Nov 2003'!$C$1:$D$867,MATCH(G3,'Fuel and Pressure Nov 2003'!$C$1:$C$867,),MATCH("Fuel Ratio (%) Including Pressure",'Fuel and Pressure Nov 2003'!$C$1:$D$1,))),0,(INDEX('Fuel and Pressure Nov 2003'!$C$1:$D$867,MATCH(G3,'Fuel and Pressure Nov 2003'!$C$1:$C$867,),MATCH("Fuel Ratio (%) Including Pressure",'Fuel and Pressure Nov 2003'!$C$1:$D$1,))))</f>
        <v>4.8</v>
      </c>
      <c r="J3" s="10">
        <f aca="true" t="shared" si="1" ref="J3:J8">+H3-K3</f>
        <v>0</v>
      </c>
      <c r="K3" s="10">
        <f aca="true" t="shared" si="2" ref="K3:K8">ROUND(+H3/(1+(I3/100)),0)</f>
        <v>0</v>
      </c>
      <c r="L3" s="103" t="s">
        <v>69</v>
      </c>
    </row>
    <row r="4" spans="1:12" ht="16.5" customHeight="1">
      <c r="A4" s="106"/>
      <c r="B4" s="106"/>
      <c r="C4" s="7"/>
      <c r="D4" s="10">
        <v>2</v>
      </c>
      <c r="E4" s="11" t="str">
        <f>+E3</f>
        <v>Empress</v>
      </c>
      <c r="F4" s="11" t="s">
        <v>68</v>
      </c>
      <c r="G4" s="11" t="str">
        <f t="shared" si="0"/>
        <v>Empress</v>
      </c>
      <c r="H4" s="11">
        <v>0</v>
      </c>
      <c r="I4" s="12">
        <f>IF(ISERROR(INDEX('Fuel and Pressure Nov 2003'!$C$1:$D$867,MATCH(G4,'Fuel and Pressure Nov 2003'!$C$1:$C$867,),MATCH("Fuel Ratio (%) Including Pressure",'Fuel and Pressure Nov 2003'!$C$1:$D$1,))),0,(INDEX('Fuel and Pressure Nov 2003'!$C$1:$D$867,MATCH(G4,'Fuel and Pressure Nov 2003'!$C$1:$C$867,),MATCH("Fuel Ratio (%) Including Pressure",'Fuel and Pressure Nov 2003'!$C$1:$D$1,))))</f>
        <v>0</v>
      </c>
      <c r="J4" s="10">
        <f t="shared" si="1"/>
        <v>0</v>
      </c>
      <c r="K4" s="10">
        <f t="shared" si="2"/>
        <v>0</v>
      </c>
      <c r="L4" s="103"/>
    </row>
    <row r="5" spans="1:12" ht="16.5" customHeight="1">
      <c r="A5" s="106"/>
      <c r="B5" s="106"/>
      <c r="C5" s="7"/>
      <c r="D5" s="10">
        <v>3</v>
      </c>
      <c r="E5" s="11" t="str">
        <f>+E4</f>
        <v>Empress</v>
      </c>
      <c r="F5" s="11" t="s">
        <v>68</v>
      </c>
      <c r="G5" s="11" t="str">
        <f t="shared" si="0"/>
        <v>Empress</v>
      </c>
      <c r="H5" s="11">
        <v>0</v>
      </c>
      <c r="I5" s="12">
        <f>IF(ISERROR(INDEX('Fuel and Pressure Nov 2003'!$C$1:$D$867,MATCH(G5,'Fuel and Pressure Nov 2003'!$C$1:$C$867,),MATCH("Fuel Ratio (%) Including Pressure",'Fuel and Pressure Nov 2003'!$C$1:$D$1,))),0,(INDEX('Fuel and Pressure Nov 2003'!$C$1:$D$867,MATCH(G5,'Fuel and Pressure Nov 2003'!$C$1:$C$867,),MATCH("Fuel Ratio (%) Including Pressure",'Fuel and Pressure Nov 2003'!$C$1:$D$1,))))</f>
        <v>0</v>
      </c>
      <c r="J5" s="10">
        <f t="shared" si="1"/>
        <v>0</v>
      </c>
      <c r="K5" s="10">
        <f t="shared" si="2"/>
        <v>0</v>
      </c>
      <c r="L5" s="103"/>
    </row>
    <row r="6" spans="1:12" ht="16.5" customHeight="1">
      <c r="A6" s="106"/>
      <c r="B6" s="106"/>
      <c r="C6" s="7"/>
      <c r="D6" s="10">
        <v>4</v>
      </c>
      <c r="E6" s="13" t="str">
        <f>+E5</f>
        <v>Empress</v>
      </c>
      <c r="F6" s="11" t="s">
        <v>68</v>
      </c>
      <c r="G6" s="11" t="str">
        <f t="shared" si="0"/>
        <v>Empress</v>
      </c>
      <c r="H6" s="11">
        <v>0</v>
      </c>
      <c r="I6" s="12">
        <f>IF(ISERROR(INDEX('Fuel and Pressure Nov 2003'!$C$1:$D$867,MATCH(G6,'Fuel and Pressure Nov 2003'!$C$1:$C$867,),MATCH("Fuel Ratio (%) Including Pressure",'Fuel and Pressure Nov 2003'!$C$1:$D$1,))),0,(INDEX('Fuel and Pressure Nov 2003'!$C$1:$D$867,MATCH(G6,'Fuel and Pressure Nov 2003'!$C$1:$C$867,),MATCH("Fuel Ratio (%) Including Pressure",'Fuel and Pressure Nov 2003'!$C$1:$D$1,))))</f>
        <v>0</v>
      </c>
      <c r="J6" s="10">
        <f t="shared" si="1"/>
        <v>0</v>
      </c>
      <c r="K6" s="10">
        <f t="shared" si="2"/>
        <v>0</v>
      </c>
      <c r="L6" s="103"/>
    </row>
    <row r="7" spans="1:12" ht="16.5" customHeight="1">
      <c r="A7" s="106"/>
      <c r="B7" s="106"/>
      <c r="C7" s="7"/>
      <c r="D7" s="10">
        <v>5</v>
      </c>
      <c r="E7" s="13" t="str">
        <f>+E6</f>
        <v>Empress</v>
      </c>
      <c r="F7" s="11" t="s">
        <v>68</v>
      </c>
      <c r="G7" s="11" t="str">
        <f t="shared" si="0"/>
        <v>Empress</v>
      </c>
      <c r="H7" s="11">
        <v>0</v>
      </c>
      <c r="I7" s="12">
        <f>IF(ISERROR(INDEX('Fuel and Pressure Nov 2003'!$C$1:$D$867,MATCH(G7,'Fuel and Pressure Nov 2003'!$C$1:$C$867,),MATCH("Fuel Ratio (%) Including Pressure",'Fuel and Pressure Nov 2003'!$C$1:$D$1,))),0,(INDEX('Fuel and Pressure Nov 2003'!$C$1:$D$867,MATCH(G7,'Fuel and Pressure Nov 2003'!$C$1:$C$867,),MATCH("Fuel Ratio (%) Including Pressure",'Fuel and Pressure Nov 2003'!$C$1:$D$1,))))</f>
        <v>0</v>
      </c>
      <c r="J7" s="10">
        <f t="shared" si="1"/>
        <v>0</v>
      </c>
      <c r="K7" s="10">
        <f t="shared" si="2"/>
        <v>0</v>
      </c>
      <c r="L7" s="103"/>
    </row>
    <row r="8" spans="1:12" ht="16.5" customHeight="1">
      <c r="A8" s="14"/>
      <c r="B8" s="14"/>
      <c r="C8" s="14"/>
      <c r="D8" s="10">
        <v>6</v>
      </c>
      <c r="E8" s="13" t="str">
        <f>+E7</f>
        <v>Empress</v>
      </c>
      <c r="F8" s="15" t="s">
        <v>68</v>
      </c>
      <c r="G8" s="15" t="str">
        <f t="shared" si="0"/>
        <v>Empress</v>
      </c>
      <c r="H8" s="15">
        <v>0</v>
      </c>
      <c r="I8" s="12">
        <f>IF(ISERROR(INDEX('Fuel and Pressure Nov 2003'!$C$1:$D$867,MATCH(G8,'Fuel and Pressure Nov 2003'!$C$1:$C$867,),MATCH("Fuel Ratio (%) Including Pressure",'Fuel and Pressure Nov 2003'!$C$1:$D$1,))),0,(INDEX('Fuel and Pressure Nov 2003'!$C$1:$D$867,MATCH(G8,'Fuel and Pressure Nov 2003'!$C$1:$C$867,),MATCH("Fuel Ratio (%) Including Pressure",'Fuel and Pressure Nov 2003'!$C$1:$D$1,))))</f>
        <v>0</v>
      </c>
      <c r="J8" s="38">
        <f t="shared" si="1"/>
        <v>0</v>
      </c>
      <c r="K8" s="38">
        <f t="shared" si="2"/>
        <v>0</v>
      </c>
      <c r="L8" s="103"/>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03"/>
    </row>
    <row r="10" spans="1:12" ht="16.5" customHeight="1" thickTop="1">
      <c r="A10" s="14"/>
      <c r="B10" s="14"/>
      <c r="C10" s="14"/>
      <c r="D10" s="18">
        <v>7</v>
      </c>
      <c r="E10" s="11" t="s">
        <v>68</v>
      </c>
      <c r="F10" s="11" t="s">
        <v>68</v>
      </c>
      <c r="G10" s="11">
        <f aca="true" t="shared" si="3" ref="G10:G15">E10&amp;F10</f>
      </c>
      <c r="H10" s="11">
        <v>0</v>
      </c>
      <c r="I10" s="39">
        <f>IF(ISERROR(INDEX('Fuel and Pressure Nov 2003'!$C$1:$D$867,MATCH(G10,'Fuel and Pressure Nov 2003'!$C$1:$C$867,),MATCH("Fuel Ratio (%) Including Pressure",'Fuel and Pressure Nov 2003'!$C$1:$D$1,))),0,(INDEX('Fuel and Pressure Nov 2003'!$C$1:$D$867,MATCH(G10,'Fuel and Pressure Nov 2003'!$C$1:$C$867,),MATCH("Fuel Ratio (%) Including Pressure",'Fuel and Pressure Nov 2003'!$C$1:$D$1,))))</f>
        <v>0</v>
      </c>
      <c r="J10" s="18">
        <f aca="true" t="shared" si="4" ref="J10:J15">+H10-K10</f>
        <v>0</v>
      </c>
      <c r="K10" s="18">
        <f aca="true" t="shared" si="5" ref="K10:K15">ROUND(+H10/(1+(I10/100)),0)</f>
        <v>0</v>
      </c>
      <c r="L10" s="104" t="s">
        <v>70</v>
      </c>
    </row>
    <row r="11" spans="1:12" ht="16.5" customHeight="1">
      <c r="A11" s="14"/>
      <c r="B11" s="14"/>
      <c r="C11" s="14"/>
      <c r="D11" s="18">
        <v>8</v>
      </c>
      <c r="E11" s="13">
        <f>+E10</f>
      </c>
      <c r="F11" s="11" t="s">
        <v>68</v>
      </c>
      <c r="G11" s="11">
        <f t="shared" si="3"/>
      </c>
      <c r="H11" s="11">
        <v>0</v>
      </c>
      <c r="I11" s="39">
        <f>IF(ISERROR(INDEX('Fuel and Pressure Nov 2003'!$C$1:$D$867,MATCH(G11,'Fuel and Pressure Nov 2003'!$C$1:$C$867,),MATCH("Fuel Ratio (%) Including Pressure",'Fuel and Pressure Nov 2003'!$C$1:$D$1,))),0,(INDEX('Fuel and Pressure Nov 2003'!$C$1:$D$867,MATCH(G11,'Fuel and Pressure Nov 2003'!$C$1:$C$867,),MATCH("Fuel Ratio (%) Including Pressure",'Fuel and Pressure Nov 2003'!$C$1:$D$1,))))</f>
        <v>0</v>
      </c>
      <c r="J11" s="18">
        <f t="shared" si="4"/>
        <v>0</v>
      </c>
      <c r="K11" s="18">
        <f t="shared" si="5"/>
        <v>0</v>
      </c>
      <c r="L11" s="104"/>
    </row>
    <row r="12" spans="1:12" ht="16.5" customHeight="1">
      <c r="A12" s="14"/>
      <c r="B12" s="14"/>
      <c r="C12" s="14"/>
      <c r="D12" s="18">
        <v>9</v>
      </c>
      <c r="E12" s="13">
        <f>+E11</f>
      </c>
      <c r="F12" s="11" t="s">
        <v>68</v>
      </c>
      <c r="G12" s="11">
        <f t="shared" si="3"/>
      </c>
      <c r="H12" s="11">
        <v>0</v>
      </c>
      <c r="I12" s="39">
        <f>IF(ISERROR(INDEX('Fuel and Pressure Nov 2003'!$C$1:$D$867,MATCH(G12,'Fuel and Pressure Nov 2003'!$C$1:$C$867,),MATCH("Fuel Ratio (%) Including Pressure",'Fuel and Pressure Nov 2003'!$C$1:$D$1,))),0,(INDEX('Fuel and Pressure Nov 2003'!$C$1:$D$867,MATCH(G12,'Fuel and Pressure Nov 2003'!$C$1:$C$867,),MATCH("Fuel Ratio (%) Including Pressure",'Fuel and Pressure Nov 2003'!$C$1:$D$1,))))</f>
        <v>0</v>
      </c>
      <c r="J12" s="18">
        <f t="shared" si="4"/>
        <v>0</v>
      </c>
      <c r="K12" s="18">
        <f t="shared" si="5"/>
        <v>0</v>
      </c>
      <c r="L12" s="104"/>
    </row>
    <row r="13" spans="1:12" ht="16.5" customHeight="1">
      <c r="A13" s="14"/>
      <c r="B13" s="14"/>
      <c r="C13" s="14"/>
      <c r="D13" s="18">
        <v>10</v>
      </c>
      <c r="E13" s="13">
        <f>+E12</f>
      </c>
      <c r="F13" s="11" t="s">
        <v>68</v>
      </c>
      <c r="G13" s="11">
        <f t="shared" si="3"/>
      </c>
      <c r="H13" s="11">
        <v>0</v>
      </c>
      <c r="I13" s="39">
        <f>IF(ISERROR(INDEX('Fuel and Pressure Nov 2003'!$C$1:$D$867,MATCH(G13,'Fuel and Pressure Nov 2003'!$C$1:$C$867,),MATCH("Fuel Ratio (%) Including Pressure",'Fuel and Pressure Nov 2003'!$C$1:$D$1,))),0,(INDEX('Fuel and Pressure Nov 2003'!$C$1:$D$867,MATCH(G13,'Fuel and Pressure Nov 2003'!$C$1:$C$867,),MATCH("Fuel Ratio (%) Including Pressure",'Fuel and Pressure Nov 2003'!$C$1:$D$1,))))</f>
        <v>0</v>
      </c>
      <c r="J13" s="18">
        <f t="shared" si="4"/>
        <v>0</v>
      </c>
      <c r="K13" s="18">
        <f t="shared" si="5"/>
        <v>0</v>
      </c>
      <c r="L13" s="104"/>
    </row>
    <row r="14" spans="1:12" ht="16.5" customHeight="1">
      <c r="A14" s="14"/>
      <c r="B14" s="14"/>
      <c r="C14" s="14"/>
      <c r="D14" s="18">
        <v>11</v>
      </c>
      <c r="E14" s="13">
        <f>+E13</f>
      </c>
      <c r="F14" s="11" t="s">
        <v>68</v>
      </c>
      <c r="G14" s="11">
        <f t="shared" si="3"/>
      </c>
      <c r="H14" s="11">
        <v>0</v>
      </c>
      <c r="I14" s="39">
        <f>IF(ISERROR(INDEX('Fuel and Pressure Nov 2003'!$C$1:$D$867,MATCH(G14,'Fuel and Pressure Nov 2003'!$C$1:$C$867,),MATCH("Fuel Ratio (%) Including Pressure",'Fuel and Pressure Nov 2003'!$C$1:$D$1,))),0,(INDEX('Fuel and Pressure Nov 2003'!$C$1:$D$867,MATCH(G14,'Fuel and Pressure Nov 2003'!$C$1:$C$867,),MATCH("Fuel Ratio (%) Including Pressure",'Fuel and Pressure Nov 2003'!$C$1:$D$1,))))</f>
        <v>0</v>
      </c>
      <c r="J14" s="18">
        <f t="shared" si="4"/>
        <v>0</v>
      </c>
      <c r="K14" s="18">
        <f t="shared" si="5"/>
        <v>0</v>
      </c>
      <c r="L14" s="104"/>
    </row>
    <row r="15" spans="1:12" ht="16.5" customHeight="1">
      <c r="A15" s="14"/>
      <c r="B15" s="14"/>
      <c r="C15" s="14"/>
      <c r="D15" s="18">
        <v>12</v>
      </c>
      <c r="E15" s="13">
        <f>+E14</f>
      </c>
      <c r="F15" s="15" t="s">
        <v>68</v>
      </c>
      <c r="G15" s="15">
        <f t="shared" si="3"/>
      </c>
      <c r="H15" s="15">
        <v>0</v>
      </c>
      <c r="I15" s="39">
        <f>IF(ISERROR(INDEX('Fuel and Pressure Nov 2003'!$C$1:$D$867,MATCH(G15,'Fuel and Pressure Nov 2003'!$C$1:$C$867,),MATCH("Fuel Ratio (%) Including Pressure",'Fuel and Pressure Nov 2003'!$C$1:$D$1,))),0,(INDEX('Fuel and Pressure Nov 2003'!$C$1:$D$867,MATCH(G15,'Fuel and Pressure Nov 2003'!$C$1:$C$867,),MATCH("Fuel Ratio (%) Including Pressure",'Fuel and Pressure Nov 2003'!$C$1:$D$1,))))</f>
        <v>0</v>
      </c>
      <c r="J15" s="19">
        <f t="shared" si="4"/>
        <v>0</v>
      </c>
      <c r="K15" s="19">
        <f t="shared" si="5"/>
        <v>0</v>
      </c>
      <c r="L15" s="104"/>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04"/>
    </row>
    <row r="17" spans="1:12" ht="16.5" customHeight="1" thickTop="1">
      <c r="A17" s="102"/>
      <c r="B17" s="102"/>
      <c r="C17" s="102"/>
      <c r="D17" s="22">
        <v>13</v>
      </c>
      <c r="E17" s="11" t="s">
        <v>68</v>
      </c>
      <c r="F17" s="11" t="s">
        <v>68</v>
      </c>
      <c r="G17" s="11">
        <f aca="true" t="shared" si="6" ref="G17:G22">E17&amp;F17</f>
      </c>
      <c r="H17" s="11">
        <v>0</v>
      </c>
      <c r="I17" s="40">
        <f>IF(ISERROR(INDEX('Fuel and Pressure Nov 2003'!$C$1:$D$867,MATCH(G17,'Fuel and Pressure Nov 2003'!$C$1:$C$867,),MATCH("Fuel Ratio (%) Including Pressure",'Fuel and Pressure Nov 2003'!$C$1:$D$1,))),0,(INDEX('Fuel and Pressure Nov 2003'!$C$1:$D$867,MATCH(G17,'Fuel and Pressure Nov 2003'!$C$1:$C$867,),MATCH("Fuel Ratio (%) Including Pressure",'Fuel and Pressure Nov 2003'!$C$1:$D$1,))))</f>
        <v>0</v>
      </c>
      <c r="J17" s="22">
        <f aca="true" t="shared" si="7" ref="J17:J22">+H17-K17</f>
        <v>0</v>
      </c>
      <c r="K17" s="22">
        <f aca="true" t="shared" si="8" ref="K17:K22">ROUND(+H17/(1+(I17/100)),0)</f>
        <v>0</v>
      </c>
      <c r="L17" s="105" t="s">
        <v>71</v>
      </c>
    </row>
    <row r="18" spans="1:12" ht="16.5" customHeight="1">
      <c r="A18" s="23"/>
      <c r="B18" s="23"/>
      <c r="C18" s="23"/>
      <c r="D18" s="22">
        <v>14</v>
      </c>
      <c r="E18" s="13">
        <f>+E17</f>
      </c>
      <c r="F18" s="11"/>
      <c r="G18" s="11">
        <f t="shared" si="6"/>
      </c>
      <c r="H18" s="11">
        <v>0</v>
      </c>
      <c r="I18" s="40">
        <f>IF(ISERROR(INDEX('Fuel and Pressure Nov 2003'!$C$1:$D$867,MATCH(G18,'Fuel and Pressure Nov 2003'!$C$1:$C$867,),MATCH("Fuel Ratio (%) Including Pressure",'Fuel and Pressure Nov 2003'!$C$1:$D$1,))),0,(INDEX('Fuel and Pressure Nov 2003'!$C$1:$D$867,MATCH(G18,'Fuel and Pressure Nov 2003'!$C$1:$C$867,),MATCH("Fuel Ratio (%) Including Pressure",'Fuel and Pressure Nov 2003'!$C$1:$D$1,))))</f>
        <v>0</v>
      </c>
      <c r="J18" s="22">
        <f t="shared" si="7"/>
        <v>0</v>
      </c>
      <c r="K18" s="22">
        <f t="shared" si="8"/>
        <v>0</v>
      </c>
      <c r="L18" s="105"/>
    </row>
    <row r="19" spans="1:12" ht="16.5" customHeight="1">
      <c r="A19" s="23"/>
      <c r="B19" s="23"/>
      <c r="C19" s="23"/>
      <c r="D19" s="22">
        <v>15</v>
      </c>
      <c r="E19" s="13">
        <f>+E18</f>
      </c>
      <c r="F19" s="11"/>
      <c r="G19" s="11">
        <f t="shared" si="6"/>
      </c>
      <c r="H19" s="11">
        <v>0</v>
      </c>
      <c r="I19" s="40">
        <f>IF(ISERROR(INDEX('Fuel and Pressure Nov 2003'!$C$1:$D$867,MATCH(G19,'Fuel and Pressure Nov 2003'!$C$1:$C$867,),MATCH("Fuel Ratio (%) Including Pressure",'Fuel and Pressure Nov 2003'!$C$1:$D$1,))),0,(INDEX('Fuel and Pressure Nov 2003'!$C$1:$D$867,MATCH(G19,'Fuel and Pressure Nov 2003'!$C$1:$C$867,),MATCH("Fuel Ratio (%) Including Pressure",'Fuel and Pressure Nov 2003'!$C$1:$D$1,))))</f>
        <v>0</v>
      </c>
      <c r="J19" s="22">
        <f t="shared" si="7"/>
        <v>0</v>
      </c>
      <c r="K19" s="22">
        <f t="shared" si="8"/>
        <v>0</v>
      </c>
      <c r="L19" s="105"/>
    </row>
    <row r="20" spans="1:12" ht="16.5" customHeight="1">
      <c r="A20" s="23"/>
      <c r="B20" s="23"/>
      <c r="C20" s="23"/>
      <c r="D20" s="22">
        <v>16</v>
      </c>
      <c r="E20" s="13">
        <f>+E19</f>
      </c>
      <c r="F20" s="11"/>
      <c r="G20" s="11">
        <f t="shared" si="6"/>
      </c>
      <c r="H20" s="11">
        <v>0</v>
      </c>
      <c r="I20" s="40">
        <f>IF(ISERROR(INDEX('Fuel and Pressure Nov 2003'!$C$1:$D$867,MATCH(G20,'Fuel and Pressure Nov 2003'!$C$1:$C$867,),MATCH("Fuel Ratio (%) Including Pressure",'Fuel and Pressure Nov 2003'!$C$1:$D$1,))),0,(INDEX('Fuel and Pressure Nov 2003'!$C$1:$D$867,MATCH(G20,'Fuel and Pressure Nov 2003'!$C$1:$C$867,),MATCH("Fuel Ratio (%) Including Pressure",'Fuel and Pressure Nov 2003'!$C$1:$D$1,))))</f>
        <v>0</v>
      </c>
      <c r="J20" s="22">
        <f t="shared" si="7"/>
        <v>0</v>
      </c>
      <c r="K20" s="22">
        <f t="shared" si="8"/>
        <v>0</v>
      </c>
      <c r="L20" s="105"/>
    </row>
    <row r="21" spans="1:12" ht="16.5" customHeight="1">
      <c r="A21" s="23"/>
      <c r="B21" s="23"/>
      <c r="C21" s="23"/>
      <c r="D21" s="22">
        <v>17</v>
      </c>
      <c r="E21" s="13">
        <f>+E20</f>
      </c>
      <c r="F21" s="11"/>
      <c r="G21" s="11">
        <f t="shared" si="6"/>
      </c>
      <c r="H21" s="11">
        <v>0</v>
      </c>
      <c r="I21" s="40">
        <f>IF(ISERROR(INDEX('Fuel and Pressure Nov 2003'!$C$1:$D$867,MATCH(G21,'Fuel and Pressure Nov 2003'!$C$1:$C$867,),MATCH("Fuel Ratio (%) Including Pressure",'Fuel and Pressure Nov 2003'!$C$1:$D$1,))),0,(INDEX('Fuel and Pressure Nov 2003'!$C$1:$D$867,MATCH(G21,'Fuel and Pressure Nov 2003'!$C$1:$C$867,),MATCH("Fuel Ratio (%) Including Pressure",'Fuel and Pressure Nov 2003'!$C$1:$D$1,))))</f>
        <v>0</v>
      </c>
      <c r="J21" s="22">
        <f t="shared" si="7"/>
        <v>0</v>
      </c>
      <c r="K21" s="22">
        <f t="shared" si="8"/>
        <v>0</v>
      </c>
      <c r="L21" s="105"/>
    </row>
    <row r="22" spans="1:12" ht="16.5" customHeight="1">
      <c r="A22" s="23"/>
      <c r="B22" s="23"/>
      <c r="C22" s="23"/>
      <c r="D22" s="22">
        <v>18</v>
      </c>
      <c r="E22" s="13">
        <f>+E21</f>
      </c>
      <c r="F22" s="15"/>
      <c r="G22" s="15">
        <f t="shared" si="6"/>
      </c>
      <c r="H22" s="15">
        <v>0</v>
      </c>
      <c r="I22" s="40">
        <f>IF(ISERROR(INDEX('Fuel and Pressure Nov 2003'!$C$1:$D$867,MATCH(G22,'Fuel and Pressure Nov 2003'!$C$1:$C$867,),MATCH("Fuel Ratio (%) Including Pressure",'Fuel and Pressure Nov 2003'!$C$1:$D$1,))),0,(INDEX('Fuel and Pressure Nov 2003'!$C$1:$D$867,MATCH(G22,'Fuel and Pressure Nov 2003'!$C$1:$C$867,),MATCH("Fuel Ratio (%) Including Pressure",'Fuel and Pressure Nov 2003'!$C$1:$D$1,))))</f>
        <v>0</v>
      </c>
      <c r="J22" s="24">
        <f t="shared" si="7"/>
        <v>0</v>
      </c>
      <c r="K22" s="24">
        <f t="shared" si="8"/>
        <v>0</v>
      </c>
      <c r="L22" s="105"/>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05"/>
    </row>
    <row r="24" spans="1:12" ht="16.5" customHeight="1" thickTop="1">
      <c r="A24" s="23"/>
      <c r="B24" s="23"/>
      <c r="C24" s="23"/>
      <c r="D24" s="27">
        <v>19</v>
      </c>
      <c r="E24" s="11" t="s">
        <v>68</v>
      </c>
      <c r="F24" s="11" t="s">
        <v>68</v>
      </c>
      <c r="G24" s="11">
        <f aca="true" t="shared" si="9" ref="G24:G29">E24&amp;F24</f>
      </c>
      <c r="H24" s="11">
        <v>0</v>
      </c>
      <c r="I24" s="41">
        <f>IF(ISERROR(INDEX('Fuel and Pressure Nov 2003'!$C$1:$D$867,MATCH(G24,'Fuel and Pressure Nov 2003'!$C$1:$C$867,),MATCH("Fuel Ratio (%) Including Pressure",'Fuel and Pressure Nov 2003'!$C$1:$D$1,))),0,(INDEX('Fuel and Pressure Nov 2003'!$C$1:$D$867,MATCH(G24,'Fuel and Pressure Nov 2003'!$C$1:$C$867,),MATCH("Fuel Ratio (%) Including Pressure",'Fuel and Pressure Nov 2003'!$C$1:$D$1,))))</f>
        <v>0</v>
      </c>
      <c r="J24" s="27">
        <f aca="true" t="shared" si="10" ref="J24:J29">+H24-K24</f>
        <v>0</v>
      </c>
      <c r="K24" s="27">
        <f aca="true" t="shared" si="11" ref="K24:K29">ROUND(+H24/(1+(I24/100)),0)</f>
        <v>0</v>
      </c>
      <c r="L24" s="101" t="s">
        <v>72</v>
      </c>
    </row>
    <row r="25" spans="1:12" ht="16.5" customHeight="1">
      <c r="A25" s="23"/>
      <c r="B25" s="23"/>
      <c r="C25" s="23"/>
      <c r="D25" s="27">
        <v>20</v>
      </c>
      <c r="E25" s="13">
        <f>+E24</f>
      </c>
      <c r="F25" s="11"/>
      <c r="G25" s="11">
        <f t="shared" si="9"/>
      </c>
      <c r="H25" s="11">
        <v>0</v>
      </c>
      <c r="I25" s="41">
        <f>IF(ISERROR(INDEX('Fuel and Pressure Nov 2003'!$C$1:$D$867,MATCH(G25,'Fuel and Pressure Nov 2003'!$C$1:$C$867,),MATCH("Fuel Ratio (%) Including Pressure",'Fuel and Pressure Nov 2003'!$C$1:$D$1,))),0,(INDEX('Fuel and Pressure Nov 2003'!$C$1:$D$867,MATCH(G25,'Fuel and Pressure Nov 2003'!$C$1:$C$867,),MATCH("Fuel Ratio (%) Including Pressure",'Fuel and Pressure Nov 2003'!$C$1:$D$1,))))</f>
        <v>0</v>
      </c>
      <c r="J25" s="27">
        <f t="shared" si="10"/>
        <v>0</v>
      </c>
      <c r="K25" s="27">
        <f t="shared" si="11"/>
        <v>0</v>
      </c>
      <c r="L25" s="101"/>
    </row>
    <row r="26" spans="1:12" ht="16.5" customHeight="1">
      <c r="A26" s="23"/>
      <c r="B26" s="23"/>
      <c r="C26" s="23"/>
      <c r="D26" s="27">
        <v>21</v>
      </c>
      <c r="E26" s="13">
        <f>+E25</f>
      </c>
      <c r="F26" s="11"/>
      <c r="G26" s="11">
        <f t="shared" si="9"/>
      </c>
      <c r="H26" s="11">
        <v>0</v>
      </c>
      <c r="I26" s="41">
        <f>IF(ISERROR(INDEX('Fuel and Pressure Nov 2003'!$C$1:$D$867,MATCH(G26,'Fuel and Pressure Nov 2003'!$C$1:$C$867,),MATCH("Fuel Ratio (%) Including Pressure",'Fuel and Pressure Nov 2003'!$C$1:$D$1,))),0,(INDEX('Fuel and Pressure Nov 2003'!$C$1:$D$867,MATCH(G26,'Fuel and Pressure Nov 2003'!$C$1:$C$867,),MATCH("Fuel Ratio (%) Including Pressure",'Fuel and Pressure Nov 2003'!$C$1:$D$1,))))</f>
        <v>0</v>
      </c>
      <c r="J26" s="27">
        <f t="shared" si="10"/>
        <v>0</v>
      </c>
      <c r="K26" s="27">
        <f t="shared" si="11"/>
        <v>0</v>
      </c>
      <c r="L26" s="101"/>
    </row>
    <row r="27" spans="1:12" ht="16.5" customHeight="1">
      <c r="A27" s="23"/>
      <c r="B27" s="23"/>
      <c r="C27" s="23"/>
      <c r="D27" s="27">
        <v>22</v>
      </c>
      <c r="E27" s="13">
        <f>+E26</f>
      </c>
      <c r="F27" s="11"/>
      <c r="G27" s="11">
        <f t="shared" si="9"/>
      </c>
      <c r="H27" s="11">
        <v>0</v>
      </c>
      <c r="I27" s="41">
        <f>IF(ISERROR(INDEX('Fuel and Pressure Nov 2003'!$C$1:$D$867,MATCH(G27,'Fuel and Pressure Nov 2003'!$C$1:$C$867,),MATCH("Fuel Ratio (%) Including Pressure",'Fuel and Pressure Nov 2003'!$C$1:$D$1,))),0,(INDEX('Fuel and Pressure Nov 2003'!$C$1:$D$867,MATCH(G27,'Fuel and Pressure Nov 2003'!$C$1:$C$867,),MATCH("Fuel Ratio (%) Including Pressure",'Fuel and Pressure Nov 2003'!$C$1:$D$1,))))</f>
        <v>0</v>
      </c>
      <c r="J27" s="27">
        <f t="shared" si="10"/>
        <v>0</v>
      </c>
      <c r="K27" s="27">
        <f t="shared" si="11"/>
        <v>0</v>
      </c>
      <c r="L27" s="101"/>
    </row>
    <row r="28" spans="1:12" ht="16.5" customHeight="1">
      <c r="A28" s="23"/>
      <c r="B28" s="23"/>
      <c r="C28" s="23"/>
      <c r="D28" s="27">
        <v>23</v>
      </c>
      <c r="E28" s="13">
        <f>+E27</f>
      </c>
      <c r="F28" s="11"/>
      <c r="G28" s="11">
        <f t="shared" si="9"/>
      </c>
      <c r="H28" s="11">
        <v>0</v>
      </c>
      <c r="I28" s="41">
        <f>IF(ISERROR(INDEX('Fuel and Pressure Nov 2003'!$C$1:$D$867,MATCH(G28,'Fuel and Pressure Nov 2003'!$C$1:$C$867,),MATCH("Fuel Ratio (%) Including Pressure",'Fuel and Pressure Nov 2003'!$C$1:$D$1,))),0,(INDEX('Fuel and Pressure Nov 2003'!$C$1:$D$867,MATCH(G28,'Fuel and Pressure Nov 2003'!$C$1:$C$867,),MATCH("Fuel Ratio (%) Including Pressure",'Fuel and Pressure Nov 2003'!$C$1:$D$1,))))</f>
        <v>0</v>
      </c>
      <c r="J28" s="27">
        <f t="shared" si="10"/>
        <v>0</v>
      </c>
      <c r="K28" s="27">
        <f t="shared" si="11"/>
        <v>0</v>
      </c>
      <c r="L28" s="101"/>
    </row>
    <row r="29" spans="1:12" ht="16.5" customHeight="1">
      <c r="A29" s="23"/>
      <c r="B29" s="23"/>
      <c r="C29" s="23"/>
      <c r="D29" s="29">
        <v>24</v>
      </c>
      <c r="E29" s="13">
        <f>+E28</f>
      </c>
      <c r="F29" s="15"/>
      <c r="G29" s="15">
        <f t="shared" si="9"/>
      </c>
      <c r="H29" s="15">
        <v>0</v>
      </c>
      <c r="I29" s="42">
        <f>IF(ISERROR(INDEX('Fuel and Pressure Nov 2003'!$C$1:$D$867,MATCH(G29,'Fuel and Pressure Nov 2003'!$C$1:$C$867,),MATCH("Fuel Ratio (%) Including Pressure",'Fuel and Pressure Nov 2003'!$C$1:$D$1,))),0,(INDEX('Fuel and Pressure Nov 2003'!$C$1:$D$867,MATCH(G29,'Fuel and Pressure Nov 2003'!$C$1:$C$867,),MATCH("Fuel Ratio (%) Including Pressure",'Fuel and Pressure Nov 2003'!$C$1:$D$1,))))</f>
        <v>0</v>
      </c>
      <c r="J29" s="29">
        <f t="shared" si="10"/>
        <v>0</v>
      </c>
      <c r="K29" s="29">
        <f t="shared" si="11"/>
        <v>0</v>
      </c>
      <c r="L29" s="101"/>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01"/>
    </row>
    <row r="31" spans="1:12" ht="16.5" customHeight="1" thickTop="1">
      <c r="A31" s="23"/>
      <c r="B31" s="23"/>
      <c r="C31" s="23"/>
      <c r="E31" s="34" t="s">
        <v>73</v>
      </c>
      <c r="F31" s="34"/>
      <c r="G31" s="34"/>
      <c r="H31" s="34"/>
      <c r="I31" s="34"/>
      <c r="J31" s="34">
        <f>+J30+J23+J16+J9</f>
        <v>0</v>
      </c>
      <c r="K31" s="35"/>
      <c r="L31" s="35" t="s">
        <v>74</v>
      </c>
    </row>
    <row r="32" spans="1:12" ht="16.5" customHeight="1">
      <c r="A32" s="23"/>
      <c r="B32" s="23"/>
      <c r="C32" s="23"/>
      <c r="E32" s="34" t="s">
        <v>76</v>
      </c>
      <c r="F32" s="35"/>
      <c r="G32" s="35"/>
      <c r="H32" s="35"/>
      <c r="I32" s="35"/>
      <c r="J32" s="35"/>
      <c r="K32" s="34">
        <f>SUM(K24:K29)+SUM(K17:K22)+SUM(K10:K15)+SUM(K3:K8)</f>
        <v>0</v>
      </c>
      <c r="L32" s="35" t="s">
        <v>74</v>
      </c>
    </row>
    <row r="33" spans="1:12" ht="16.5" customHeight="1">
      <c r="A33" s="23"/>
      <c r="B33" s="23"/>
      <c r="C33" s="23"/>
      <c r="E33" s="34" t="s">
        <v>85</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2</v>
      </c>
      <c r="B38" s="36" t="s">
        <v>33</v>
      </c>
    </row>
    <row r="39" spans="1:2" ht="12.75" hidden="1">
      <c r="A39" s="36" t="s">
        <v>3</v>
      </c>
      <c r="B39" s="36" t="s">
        <v>34</v>
      </c>
    </row>
    <row r="40" spans="1:2" ht="12.75" hidden="1">
      <c r="A40" s="36" t="s">
        <v>77</v>
      </c>
      <c r="B40" s="36" t="s">
        <v>35</v>
      </c>
    </row>
    <row r="41" spans="1:2" ht="12.75" hidden="1">
      <c r="A41" s="36" t="s">
        <v>78</v>
      </c>
      <c r="B41" s="36" t="s">
        <v>36</v>
      </c>
    </row>
    <row r="42" spans="1:2" ht="12.75" hidden="1">
      <c r="A42" s="36" t="s">
        <v>9</v>
      </c>
      <c r="B42" s="36" t="s">
        <v>37</v>
      </c>
    </row>
    <row r="43" spans="1:2" ht="12.75" hidden="1">
      <c r="A43" s="36" t="s">
        <v>10</v>
      </c>
      <c r="B43" s="36" t="s">
        <v>38</v>
      </c>
    </row>
    <row r="44" spans="1:2" ht="12.75" hidden="1">
      <c r="A44" s="36" t="s">
        <v>12</v>
      </c>
      <c r="B44" s="36" t="s">
        <v>39</v>
      </c>
    </row>
    <row r="45" spans="1:2" ht="12.75" hidden="1">
      <c r="A45" s="36" t="s">
        <v>13</v>
      </c>
      <c r="B45" s="36" t="s">
        <v>40</v>
      </c>
    </row>
    <row r="46" spans="1:2" ht="12.75" hidden="1">
      <c r="A46" s="36" t="s">
        <v>17</v>
      </c>
      <c r="B46" s="36" t="s">
        <v>4</v>
      </c>
    </row>
    <row r="47" spans="1:2" ht="12.75" hidden="1">
      <c r="A47" s="36" t="s">
        <v>18</v>
      </c>
      <c r="B47" s="36" t="s">
        <v>41</v>
      </c>
    </row>
    <row r="48" spans="1:2" ht="12.75" hidden="1">
      <c r="A48" s="36" t="s">
        <v>19</v>
      </c>
      <c r="B48" s="36" t="s">
        <v>42</v>
      </c>
    </row>
    <row r="49" spans="1:2" ht="12.75" hidden="1">
      <c r="A49" s="36" t="s">
        <v>20</v>
      </c>
      <c r="B49" s="36" t="s">
        <v>43</v>
      </c>
    </row>
    <row r="50" spans="1:2" ht="12.75" hidden="1">
      <c r="A50" s="36" t="s">
        <v>79</v>
      </c>
      <c r="B50" s="36" t="s">
        <v>5</v>
      </c>
    </row>
    <row r="51" spans="1:2" ht="12.75" hidden="1">
      <c r="A51" s="36" t="s">
        <v>80</v>
      </c>
      <c r="B51" s="36" t="s">
        <v>6</v>
      </c>
    </row>
    <row r="52" spans="1:2" ht="12.75" hidden="1">
      <c r="A52" s="36" t="s">
        <v>21</v>
      </c>
      <c r="B52" s="36" t="s">
        <v>7</v>
      </c>
    </row>
    <row r="53" spans="1:2" ht="12.75" hidden="1">
      <c r="A53" s="36" t="s">
        <v>26</v>
      </c>
      <c r="B53" s="36" t="s">
        <v>8</v>
      </c>
    </row>
    <row r="54" spans="1:2" ht="12.75" hidden="1">
      <c r="A54" s="36" t="s">
        <v>27</v>
      </c>
      <c r="B54" s="36" t="s">
        <v>44</v>
      </c>
    </row>
    <row r="55" spans="1:2" ht="12.75" hidden="1">
      <c r="A55" s="36" t="s">
        <v>28</v>
      </c>
      <c r="B55" s="36" t="s">
        <v>45</v>
      </c>
    </row>
    <row r="56" spans="1:2" ht="12.75" hidden="1">
      <c r="A56" s="36" t="s">
        <v>29</v>
      </c>
      <c r="B56" s="36" t="s">
        <v>46</v>
      </c>
    </row>
    <row r="57" spans="1:2" ht="12.75" hidden="1">
      <c r="A57" s="36" t="s">
        <v>30</v>
      </c>
      <c r="B57" s="36" t="s">
        <v>11</v>
      </c>
    </row>
    <row r="58" spans="1:2" ht="12.75" hidden="1">
      <c r="A58" s="43" t="s">
        <v>22</v>
      </c>
      <c r="B58" s="36" t="s">
        <v>47</v>
      </c>
    </row>
    <row r="59" spans="1:2" ht="12.75" hidden="1">
      <c r="A59" s="43" t="s">
        <v>81</v>
      </c>
      <c r="B59" s="36" t="s">
        <v>14</v>
      </c>
    </row>
    <row r="60" spans="1:2" ht="12.75" hidden="1">
      <c r="A60" s="43" t="s">
        <v>24</v>
      </c>
      <c r="B60" s="36" t="s">
        <v>15</v>
      </c>
    </row>
    <row r="61" spans="1:2" ht="12.75" hidden="1">
      <c r="A61" s="43" t="s">
        <v>25</v>
      </c>
      <c r="B61" s="36" t="s">
        <v>16</v>
      </c>
    </row>
    <row r="62" ht="12.75" hidden="1">
      <c r="B62" s="36" t="s">
        <v>48</v>
      </c>
    </row>
    <row r="63" ht="12.75" hidden="1">
      <c r="B63" s="36" t="s">
        <v>20</v>
      </c>
    </row>
    <row r="64" ht="12.75" hidden="1">
      <c r="B64" s="36" t="s">
        <v>49</v>
      </c>
    </row>
    <row r="65" ht="12.75" hidden="1">
      <c r="B65" s="36" t="s">
        <v>51</v>
      </c>
    </row>
    <row r="66" ht="12.75" hidden="1">
      <c r="B66" s="36" t="s">
        <v>50</v>
      </c>
    </row>
    <row r="67" ht="12.75" hidden="1">
      <c r="B67" s="36" t="s">
        <v>52</v>
      </c>
    </row>
    <row r="68" ht="12.75" hidden="1">
      <c r="B68" s="36" t="s">
        <v>53</v>
      </c>
    </row>
    <row r="69" ht="12.75" hidden="1">
      <c r="B69" s="36" t="s">
        <v>54</v>
      </c>
    </row>
    <row r="85" ht="12.75">
      <c r="A85" s="36"/>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G911"/>
  <sheetViews>
    <sheetView zoomScale="75" zoomScaleNormal="75" workbookViewId="0" topLeftCell="A1">
      <selection activeCell="D894" sqref="D894"/>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0</v>
      </c>
      <c r="B1" t="s">
        <v>1</v>
      </c>
      <c r="C1" t="s">
        <v>63</v>
      </c>
      <c r="D1" t="s">
        <v>86</v>
      </c>
      <c r="E1" t="s">
        <v>57</v>
      </c>
      <c r="F1" t="s">
        <v>58</v>
      </c>
    </row>
    <row r="2" spans="1:6" ht="12.75">
      <c r="A2" s="1" t="s">
        <v>2</v>
      </c>
      <c r="B2" s="1" t="s">
        <v>33</v>
      </c>
      <c r="C2" s="61" t="str">
        <f>CONCATENATE(A2,B2)</f>
        <v>Bayhurst 1Centram MDA</v>
      </c>
      <c r="D2" s="62">
        <v>0.96</v>
      </c>
      <c r="E2" s="5">
        <v>37926.375</v>
      </c>
      <c r="F2" s="5">
        <v>37956.375</v>
      </c>
    </row>
    <row r="3" spans="1:6" ht="12.75">
      <c r="A3" s="1" t="s">
        <v>2</v>
      </c>
      <c r="B3" t="s">
        <v>34</v>
      </c>
      <c r="C3" s="61" t="str">
        <f aca="true" t="shared" si="0" ref="C3:C66">CONCATENATE(A3,B3)</f>
        <v>Bayhurst 1Centram SSDA</v>
      </c>
      <c r="D3" s="62">
        <v>0.47</v>
      </c>
      <c r="E3" s="5">
        <v>37926.375</v>
      </c>
      <c r="F3" s="5">
        <v>37956.375</v>
      </c>
    </row>
    <row r="4" spans="1:6" ht="12.75">
      <c r="A4" s="1" t="s">
        <v>2</v>
      </c>
      <c r="B4" s="1" t="s">
        <v>92</v>
      </c>
      <c r="C4" s="61" t="str">
        <f t="shared" si="0"/>
        <v>Bayhurst 1Union NCDA</v>
      </c>
      <c r="D4" s="62">
        <v>4.21</v>
      </c>
      <c r="E4" s="5">
        <v>37926.375</v>
      </c>
      <c r="F4" s="5">
        <v>37956.375</v>
      </c>
    </row>
    <row r="5" spans="1:6" ht="12.75">
      <c r="A5" s="1" t="s">
        <v>2</v>
      </c>
      <c r="B5" s="1" t="s">
        <v>91</v>
      </c>
      <c r="C5" s="61" t="str">
        <f t="shared" si="0"/>
        <v>Bayhurst 1Union EDA</v>
      </c>
      <c r="D5" s="62">
        <v>4.21</v>
      </c>
      <c r="E5" s="5">
        <v>37926.375</v>
      </c>
      <c r="F5" s="5">
        <v>37956.375</v>
      </c>
    </row>
    <row r="6" spans="1:6" ht="12.75">
      <c r="A6" s="1" t="s">
        <v>2</v>
      </c>
      <c r="B6" s="1" t="s">
        <v>93</v>
      </c>
      <c r="C6" s="61" t="str">
        <f t="shared" si="0"/>
        <v>Bayhurst 1Union NDA</v>
      </c>
      <c r="D6" s="62">
        <v>3.19</v>
      </c>
      <c r="E6" s="5">
        <v>37926.375</v>
      </c>
      <c r="F6" s="5">
        <v>37956.375</v>
      </c>
    </row>
    <row r="7" spans="1:6" ht="12.75">
      <c r="A7" s="1" t="s">
        <v>2</v>
      </c>
      <c r="B7" s="1" t="s">
        <v>94</v>
      </c>
      <c r="C7" s="61" t="str">
        <f t="shared" si="0"/>
        <v>Bayhurst 1Union SSMDA</v>
      </c>
      <c r="D7" s="62">
        <v>3.19</v>
      </c>
      <c r="E7" s="5">
        <v>37926.375</v>
      </c>
      <c r="F7" s="5">
        <v>37956.375</v>
      </c>
    </row>
    <row r="8" spans="1:6" ht="12.75">
      <c r="A8" s="1" t="s">
        <v>2</v>
      </c>
      <c r="B8" s="1" t="s">
        <v>95</v>
      </c>
      <c r="C8" s="61" t="str">
        <f t="shared" si="0"/>
        <v>Bayhurst 1Union WDA</v>
      </c>
      <c r="D8" s="62">
        <v>1.92</v>
      </c>
      <c r="E8" s="5">
        <v>37926.375</v>
      </c>
      <c r="F8" s="5">
        <v>37956.375</v>
      </c>
    </row>
    <row r="9" spans="1:6" ht="12.75">
      <c r="A9" s="1" t="s">
        <v>2</v>
      </c>
      <c r="B9" s="1" t="s">
        <v>40</v>
      </c>
      <c r="C9" s="61" t="str">
        <f t="shared" si="0"/>
        <v>Bayhurst 1Centrat MDA</v>
      </c>
      <c r="D9" s="62">
        <v>0.96</v>
      </c>
      <c r="E9" s="5">
        <v>37926.375</v>
      </c>
      <c r="F9" s="5">
        <v>37956.375</v>
      </c>
    </row>
    <row r="10" spans="1:6" ht="12.75">
      <c r="A10" s="1" t="s">
        <v>2</v>
      </c>
      <c r="B10" s="1" t="s">
        <v>4</v>
      </c>
      <c r="C10" s="61" t="str">
        <f t="shared" si="0"/>
        <v>Bayhurst 1Chippawa</v>
      </c>
      <c r="D10" s="62">
        <v>4.71</v>
      </c>
      <c r="E10" s="5">
        <v>37926.375</v>
      </c>
      <c r="F10" s="5">
        <v>37956.375</v>
      </c>
    </row>
    <row r="11" spans="1:6" ht="12.75">
      <c r="A11" s="1" t="s">
        <v>2</v>
      </c>
      <c r="B11" s="1" t="s">
        <v>41</v>
      </c>
      <c r="C11" s="61" t="str">
        <f t="shared" si="0"/>
        <v>Bayhurst 1Consumers CDA</v>
      </c>
      <c r="D11" s="62">
        <v>4.21</v>
      </c>
      <c r="E11" s="5">
        <v>37926.375</v>
      </c>
      <c r="F11" s="5">
        <v>37956.375</v>
      </c>
    </row>
    <row r="12" spans="1:6" ht="12.75">
      <c r="A12" s="1" t="s">
        <v>2</v>
      </c>
      <c r="B12" s="1" t="s">
        <v>42</v>
      </c>
      <c r="C12" s="61" t="str">
        <f t="shared" si="0"/>
        <v>Bayhurst 1Consumers EDA</v>
      </c>
      <c r="D12" s="62">
        <v>4.21</v>
      </c>
      <c r="E12" s="5">
        <v>37926.375</v>
      </c>
      <c r="F12" s="5">
        <v>37956.375</v>
      </c>
    </row>
    <row r="13" spans="1:6" ht="12.75">
      <c r="A13" s="1" t="s">
        <v>2</v>
      </c>
      <c r="B13" s="1" t="s">
        <v>43</v>
      </c>
      <c r="C13" s="61" t="str">
        <f t="shared" si="0"/>
        <v>Bayhurst 1Consumers SWDA</v>
      </c>
      <c r="D13" s="62">
        <v>3.58</v>
      </c>
      <c r="E13" s="5">
        <v>37926.375</v>
      </c>
      <c r="F13" s="5">
        <v>37956.375</v>
      </c>
    </row>
    <row r="14" spans="1:6" ht="12.75">
      <c r="A14" s="1" t="s">
        <v>2</v>
      </c>
      <c r="B14" s="1" t="s">
        <v>5</v>
      </c>
      <c r="C14" s="61" t="str">
        <f t="shared" si="0"/>
        <v>Bayhurst 1Cornwall</v>
      </c>
      <c r="D14" s="62">
        <v>4.32</v>
      </c>
      <c r="E14" s="5">
        <v>37926.375</v>
      </c>
      <c r="F14" s="5">
        <v>37956.375</v>
      </c>
    </row>
    <row r="15" spans="1:6" ht="12.75">
      <c r="A15" s="1" t="s">
        <v>2</v>
      </c>
      <c r="B15" s="1" t="s">
        <v>6</v>
      </c>
      <c r="C15" s="61" t="str">
        <f t="shared" si="0"/>
        <v>Bayhurst 1East Hereford</v>
      </c>
      <c r="D15" s="62">
        <v>4.86</v>
      </c>
      <c r="E15" s="5">
        <v>37926.375</v>
      </c>
      <c r="F15" s="5">
        <v>37956.375</v>
      </c>
    </row>
    <row r="16" spans="1:6" ht="12.75">
      <c r="A16" s="1" t="s">
        <v>2</v>
      </c>
      <c r="B16" s="1" t="s">
        <v>7</v>
      </c>
      <c r="C16" s="61" t="str">
        <f t="shared" si="0"/>
        <v>Bayhurst 1Emerson 1</v>
      </c>
      <c r="D16" s="62">
        <v>1.35</v>
      </c>
      <c r="E16" s="5">
        <v>37926.375</v>
      </c>
      <c r="F16" s="5">
        <v>37956.375</v>
      </c>
    </row>
    <row r="17" spans="1:6" ht="12.75">
      <c r="A17" s="1" t="s">
        <v>2</v>
      </c>
      <c r="B17" s="1" t="s">
        <v>8</v>
      </c>
      <c r="C17" s="61" t="str">
        <f t="shared" si="0"/>
        <v>Bayhurst 1Emerson 2</v>
      </c>
      <c r="D17" s="62">
        <v>1.35</v>
      </c>
      <c r="E17" s="5">
        <v>37926.375</v>
      </c>
      <c r="F17" s="5">
        <v>37956.375</v>
      </c>
    </row>
    <row r="18" spans="1:6" ht="12.75">
      <c r="A18" s="1" t="s">
        <v>2</v>
      </c>
      <c r="B18" s="1" t="s">
        <v>44</v>
      </c>
      <c r="C18" s="61" t="str">
        <f t="shared" si="0"/>
        <v>Bayhurst 1Gladstone MDA</v>
      </c>
      <c r="D18" s="62">
        <v>0.96</v>
      </c>
      <c r="E18" s="5">
        <v>37926.375</v>
      </c>
      <c r="F18" s="5">
        <v>37956.375</v>
      </c>
    </row>
    <row r="19" spans="1:6" ht="12.75">
      <c r="A19" s="1" t="s">
        <v>2</v>
      </c>
      <c r="B19" s="1" t="s">
        <v>45</v>
      </c>
      <c r="C19" s="61" t="str">
        <f t="shared" si="0"/>
        <v>Bayhurst 1GMIT EDA</v>
      </c>
      <c r="D19" s="62">
        <v>4.21</v>
      </c>
      <c r="E19" s="5">
        <v>37926.375</v>
      </c>
      <c r="F19" s="5">
        <v>37956.375</v>
      </c>
    </row>
    <row r="20" spans="1:6" ht="12.75">
      <c r="A20" s="63" t="s">
        <v>2</v>
      </c>
      <c r="B20" s="1" t="s">
        <v>46</v>
      </c>
      <c r="C20" s="61" t="str">
        <f t="shared" si="0"/>
        <v>Bayhurst 1GMIT NDA</v>
      </c>
      <c r="D20" s="62">
        <v>3.19</v>
      </c>
      <c r="E20" s="5">
        <v>37926.375</v>
      </c>
      <c r="F20" s="5">
        <v>37956.375</v>
      </c>
    </row>
    <row r="21" spans="1:6" ht="12.75">
      <c r="A21" s="63" t="s">
        <v>2</v>
      </c>
      <c r="B21" s="1" t="s">
        <v>10</v>
      </c>
      <c r="C21" s="61" t="str">
        <f t="shared" si="0"/>
        <v>Bayhurst 1Herbert</v>
      </c>
      <c r="D21" s="62">
        <v>0.47</v>
      </c>
      <c r="E21" s="5">
        <v>37926.375</v>
      </c>
      <c r="F21" s="5">
        <v>37956.375</v>
      </c>
    </row>
    <row r="22" spans="1:6" ht="12.75">
      <c r="A22" s="63" t="s">
        <v>2</v>
      </c>
      <c r="B22" s="1" t="s">
        <v>11</v>
      </c>
      <c r="C22" s="61" t="str">
        <f t="shared" si="0"/>
        <v>Bayhurst 1Iroquois</v>
      </c>
      <c r="D22" s="62">
        <v>4.76</v>
      </c>
      <c r="E22" s="5">
        <v>37926.375</v>
      </c>
      <c r="F22" s="5">
        <v>37956.375</v>
      </c>
    </row>
    <row r="23" spans="1:6" ht="12.75">
      <c r="A23" s="1" t="s">
        <v>2</v>
      </c>
      <c r="B23" s="1" t="s">
        <v>47</v>
      </c>
      <c r="C23" s="61" t="str">
        <f t="shared" si="0"/>
        <v>Bayhurst 1KPUC EDA</v>
      </c>
      <c r="D23" s="62">
        <v>4.21</v>
      </c>
      <c r="E23" s="5">
        <v>37926.375</v>
      </c>
      <c r="F23" s="5">
        <v>37956.375</v>
      </c>
    </row>
    <row r="24" spans="1:6" ht="12.75">
      <c r="A24" s="1" t="s">
        <v>2</v>
      </c>
      <c r="B24" s="1" t="s">
        <v>14</v>
      </c>
      <c r="C24" s="61" t="str">
        <f t="shared" si="0"/>
        <v>Bayhurst 1Napierville</v>
      </c>
      <c r="D24" s="62">
        <v>4.55</v>
      </c>
      <c r="E24" s="5">
        <v>37926.375</v>
      </c>
      <c r="F24" s="5">
        <v>37956.375</v>
      </c>
    </row>
    <row r="25" spans="1:6" ht="12.75">
      <c r="A25" s="63" t="s">
        <v>2</v>
      </c>
      <c r="B25" s="1" t="s">
        <v>15</v>
      </c>
      <c r="C25" s="61" t="str">
        <f t="shared" si="0"/>
        <v>Bayhurst 1Niagara Falls</v>
      </c>
      <c r="D25" s="62">
        <v>4.21</v>
      </c>
      <c r="E25" s="5">
        <v>37926.375</v>
      </c>
      <c r="F25" s="5">
        <v>37956.375</v>
      </c>
    </row>
    <row r="26" spans="1:6" ht="12.75">
      <c r="A26" s="63" t="s">
        <v>2</v>
      </c>
      <c r="B26" s="1" t="s">
        <v>16</v>
      </c>
      <c r="C26" s="61" t="str">
        <f t="shared" si="0"/>
        <v>Bayhurst 1Philipsburg</v>
      </c>
      <c r="D26" s="62">
        <v>4.58</v>
      </c>
      <c r="E26" s="5">
        <v>37926.375</v>
      </c>
      <c r="F26" s="5">
        <v>37956.375</v>
      </c>
    </row>
    <row r="27" spans="1:6" ht="12.75">
      <c r="A27" s="63" t="s">
        <v>2</v>
      </c>
      <c r="B27" s="1" t="s">
        <v>48</v>
      </c>
      <c r="C27" s="61" t="str">
        <f t="shared" si="0"/>
        <v>Bayhurst 1Spruce</v>
      </c>
      <c r="D27" s="62">
        <v>1.14</v>
      </c>
      <c r="E27" s="5">
        <v>37926.375</v>
      </c>
      <c r="F27" s="5">
        <v>37956.375</v>
      </c>
    </row>
    <row r="28" spans="1:6" ht="12.75">
      <c r="A28" s="63" t="s">
        <v>2</v>
      </c>
      <c r="B28" s="1" t="s">
        <v>20</v>
      </c>
      <c r="C28" s="61" t="str">
        <f t="shared" si="0"/>
        <v>Bayhurst 1St. Clair</v>
      </c>
      <c r="D28" s="62">
        <v>3.55</v>
      </c>
      <c r="E28" s="5">
        <v>37926.375</v>
      </c>
      <c r="F28" s="5">
        <v>37956.375</v>
      </c>
    </row>
    <row r="29" spans="1:6" ht="12.75">
      <c r="A29" s="1" t="s">
        <v>2</v>
      </c>
      <c r="B29" s="1" t="s">
        <v>52</v>
      </c>
      <c r="C29" s="61" t="str">
        <f t="shared" si="0"/>
        <v>Bayhurst 1Transgas SSDA</v>
      </c>
      <c r="D29" s="62">
        <v>0.47</v>
      </c>
      <c r="E29" s="5">
        <v>37926.375</v>
      </c>
      <c r="F29" s="5">
        <v>37956.375</v>
      </c>
    </row>
    <row r="30" spans="1:6" ht="12.75">
      <c r="A30" s="63" t="s">
        <v>2</v>
      </c>
      <c r="B30" s="1" t="s">
        <v>49</v>
      </c>
      <c r="C30" s="61" t="str">
        <f t="shared" si="0"/>
        <v>Bayhurst 1TCPL NDA</v>
      </c>
      <c r="D30" s="62">
        <v>3.19</v>
      </c>
      <c r="E30" s="5">
        <v>37926.375</v>
      </c>
      <c r="F30" s="5">
        <v>37956.375</v>
      </c>
    </row>
    <row r="31" spans="1:6" ht="12.75">
      <c r="A31" s="1" t="s">
        <v>2</v>
      </c>
      <c r="B31" s="1" t="s">
        <v>50</v>
      </c>
      <c r="C31" s="61" t="str">
        <f t="shared" si="0"/>
        <v>Bayhurst 1TCPL WDA</v>
      </c>
      <c r="D31" s="62">
        <v>1.92</v>
      </c>
      <c r="E31" s="5">
        <v>37926.375</v>
      </c>
      <c r="F31" s="5">
        <v>37956.375</v>
      </c>
    </row>
    <row r="32" spans="1:6" ht="12.75">
      <c r="A32" s="1" t="s">
        <v>2</v>
      </c>
      <c r="B32" s="1" t="s">
        <v>51</v>
      </c>
      <c r="C32" s="61" t="str">
        <f t="shared" si="0"/>
        <v>Bayhurst 1TPLP NDA</v>
      </c>
      <c r="D32" s="62">
        <v>3.19</v>
      </c>
      <c r="E32" s="5">
        <v>37926.375</v>
      </c>
      <c r="F32" s="5">
        <v>37956.375</v>
      </c>
    </row>
    <row r="33" spans="1:6" ht="12.75">
      <c r="A33" s="1" t="s">
        <v>2</v>
      </c>
      <c r="B33" s="1" t="s">
        <v>53</v>
      </c>
      <c r="C33" s="61" t="str">
        <f t="shared" si="0"/>
        <v>Bayhurst 1Union CDA</v>
      </c>
      <c r="D33" s="62">
        <v>4.21</v>
      </c>
      <c r="E33" s="5">
        <v>37926.375</v>
      </c>
      <c r="F33" s="5">
        <v>37956.375</v>
      </c>
    </row>
    <row r="34" spans="1:6" ht="12.75">
      <c r="A34" s="63" t="s">
        <v>2</v>
      </c>
      <c r="B34" s="1" t="s">
        <v>54</v>
      </c>
      <c r="C34" s="61" t="str">
        <f t="shared" si="0"/>
        <v>Bayhurst 1Union SWDA</v>
      </c>
      <c r="D34" s="62">
        <v>3.58</v>
      </c>
      <c r="E34" s="5">
        <v>37926.375</v>
      </c>
      <c r="F34" s="5">
        <v>37956.375</v>
      </c>
    </row>
    <row r="35" spans="1:6" ht="12.75">
      <c r="A35" s="63" t="s">
        <v>2</v>
      </c>
      <c r="B35" s="1" t="s">
        <v>30</v>
      </c>
      <c r="C35" s="61" t="str">
        <f t="shared" si="0"/>
        <v>Bayhurst 1Welwyn</v>
      </c>
      <c r="D35" s="62">
        <v>0.47</v>
      </c>
      <c r="E35" s="5">
        <v>37926.375</v>
      </c>
      <c r="F35" s="5">
        <v>37956.375</v>
      </c>
    </row>
    <row r="36" spans="1:6" ht="12.75">
      <c r="A36" s="1" t="s">
        <v>3</v>
      </c>
      <c r="B36" s="1" t="s">
        <v>33</v>
      </c>
      <c r="C36" s="61" t="str">
        <f t="shared" si="0"/>
        <v>Bayhurst 2Centram MDA</v>
      </c>
      <c r="D36" s="62">
        <v>0.96</v>
      </c>
      <c r="E36" s="5">
        <v>37926.375</v>
      </c>
      <c r="F36" s="5">
        <v>37956.375</v>
      </c>
    </row>
    <row r="37" spans="1:6" ht="12.75">
      <c r="A37" s="1" t="s">
        <v>3</v>
      </c>
      <c r="B37" s="1" t="s">
        <v>34</v>
      </c>
      <c r="C37" s="61" t="str">
        <f t="shared" si="0"/>
        <v>Bayhurst 2Centram SSDA</v>
      </c>
      <c r="D37" s="62">
        <v>0.47</v>
      </c>
      <c r="E37" s="5">
        <v>37926.375</v>
      </c>
      <c r="F37" s="5">
        <v>37956.375</v>
      </c>
    </row>
    <row r="38" spans="1:6" ht="12.75">
      <c r="A38" s="1" t="s">
        <v>3</v>
      </c>
      <c r="B38" s="1" t="s">
        <v>92</v>
      </c>
      <c r="C38" s="61" t="str">
        <f t="shared" si="0"/>
        <v>Bayhurst 2Union NCDA</v>
      </c>
      <c r="D38" s="62">
        <v>4.21</v>
      </c>
      <c r="E38" s="5">
        <v>37926.375</v>
      </c>
      <c r="F38" s="5">
        <v>37956.375</v>
      </c>
    </row>
    <row r="39" spans="1:6" ht="12.75">
      <c r="A39" s="1" t="s">
        <v>3</v>
      </c>
      <c r="B39" s="1" t="s">
        <v>91</v>
      </c>
      <c r="C39" s="61" t="str">
        <f t="shared" si="0"/>
        <v>Bayhurst 2Union EDA</v>
      </c>
      <c r="D39" s="62">
        <v>4.21</v>
      </c>
      <c r="E39" s="5">
        <v>37926.375</v>
      </c>
      <c r="F39" s="5">
        <v>37956.375</v>
      </c>
    </row>
    <row r="40" spans="1:6" ht="12.75">
      <c r="A40" s="1" t="s">
        <v>3</v>
      </c>
      <c r="B40" s="1" t="s">
        <v>93</v>
      </c>
      <c r="C40" s="61" t="str">
        <f t="shared" si="0"/>
        <v>Bayhurst 2Union NDA</v>
      </c>
      <c r="D40" s="62">
        <v>3.19</v>
      </c>
      <c r="E40" s="5">
        <v>37926.375</v>
      </c>
      <c r="F40" s="5">
        <v>37956.375</v>
      </c>
    </row>
    <row r="41" spans="1:6" ht="12.75">
      <c r="A41" s="1" t="s">
        <v>3</v>
      </c>
      <c r="B41" s="1" t="s">
        <v>94</v>
      </c>
      <c r="C41" s="61" t="str">
        <f t="shared" si="0"/>
        <v>Bayhurst 2Union SSMDA</v>
      </c>
      <c r="D41" s="62">
        <v>3.19</v>
      </c>
      <c r="E41" s="5">
        <v>37926.375</v>
      </c>
      <c r="F41" s="5">
        <v>37956.375</v>
      </c>
    </row>
    <row r="42" spans="1:6" ht="12.75">
      <c r="A42" s="1" t="s">
        <v>3</v>
      </c>
      <c r="B42" s="1" t="s">
        <v>95</v>
      </c>
      <c r="C42" s="61" t="str">
        <f t="shared" si="0"/>
        <v>Bayhurst 2Union WDA</v>
      </c>
      <c r="D42" s="62">
        <v>1.92</v>
      </c>
      <c r="E42" s="5">
        <v>37926.375</v>
      </c>
      <c r="F42" s="5">
        <v>37956.375</v>
      </c>
    </row>
    <row r="43" spans="1:6" ht="12.75">
      <c r="A43" s="1" t="s">
        <v>3</v>
      </c>
      <c r="B43" s="59" t="s">
        <v>40</v>
      </c>
      <c r="C43" s="61" t="str">
        <f t="shared" si="0"/>
        <v>Bayhurst 2Centrat MDA</v>
      </c>
      <c r="D43" s="62">
        <v>0.96</v>
      </c>
      <c r="E43" s="5">
        <v>37926.375</v>
      </c>
      <c r="F43" s="5">
        <v>37956.375</v>
      </c>
    </row>
    <row r="44" spans="1:6" ht="12.75">
      <c r="A44" s="1" t="s">
        <v>3</v>
      </c>
      <c r="B44" s="1" t="s">
        <v>4</v>
      </c>
      <c r="C44" s="61" t="str">
        <f t="shared" si="0"/>
        <v>Bayhurst 2Chippawa</v>
      </c>
      <c r="D44" s="62">
        <v>4.71</v>
      </c>
      <c r="E44" s="5">
        <v>37926.375</v>
      </c>
      <c r="F44" s="5">
        <v>37956.375</v>
      </c>
    </row>
    <row r="45" spans="1:6" ht="12.75">
      <c r="A45" s="1" t="s">
        <v>3</v>
      </c>
      <c r="B45" s="1" t="s">
        <v>41</v>
      </c>
      <c r="C45" s="61" t="str">
        <f t="shared" si="0"/>
        <v>Bayhurst 2Consumers CDA</v>
      </c>
      <c r="D45" s="62">
        <v>4.21</v>
      </c>
      <c r="E45" s="5">
        <v>37926.375</v>
      </c>
      <c r="F45" s="5">
        <v>37956.375</v>
      </c>
    </row>
    <row r="46" spans="1:6" ht="12.75">
      <c r="A46" s="1" t="s">
        <v>3</v>
      </c>
      <c r="B46" s="1" t="s">
        <v>42</v>
      </c>
      <c r="C46" s="61" t="str">
        <f t="shared" si="0"/>
        <v>Bayhurst 2Consumers EDA</v>
      </c>
      <c r="D46" s="62">
        <v>4.21</v>
      </c>
      <c r="E46" s="5">
        <v>37926.375</v>
      </c>
      <c r="F46" s="5">
        <v>37956.375</v>
      </c>
    </row>
    <row r="47" spans="1:6" ht="12.75">
      <c r="A47" s="1" t="s">
        <v>3</v>
      </c>
      <c r="B47" s="1" t="s">
        <v>43</v>
      </c>
      <c r="C47" s="61" t="str">
        <f t="shared" si="0"/>
        <v>Bayhurst 2Consumers SWDA</v>
      </c>
      <c r="D47" s="62">
        <v>3.58</v>
      </c>
      <c r="E47" s="5">
        <v>37926.375</v>
      </c>
      <c r="F47" s="5">
        <v>37956.375</v>
      </c>
    </row>
    <row r="48" spans="1:6" ht="12.75">
      <c r="A48" s="1" t="s">
        <v>3</v>
      </c>
      <c r="B48" s="1" t="s">
        <v>5</v>
      </c>
      <c r="C48" s="61" t="str">
        <f t="shared" si="0"/>
        <v>Bayhurst 2Cornwall</v>
      </c>
      <c r="D48" s="62">
        <v>4.32</v>
      </c>
      <c r="E48" s="5">
        <v>37926.375</v>
      </c>
      <c r="F48" s="5">
        <v>37956.375</v>
      </c>
    </row>
    <row r="49" spans="1:6" ht="12.75">
      <c r="A49" s="1" t="s">
        <v>3</v>
      </c>
      <c r="B49" s="1" t="s">
        <v>6</v>
      </c>
      <c r="C49" s="61" t="str">
        <f t="shared" si="0"/>
        <v>Bayhurst 2East Hereford</v>
      </c>
      <c r="D49" s="62">
        <v>4.86</v>
      </c>
      <c r="E49" s="5">
        <v>37926.375</v>
      </c>
      <c r="F49" s="5">
        <v>37956.375</v>
      </c>
    </row>
    <row r="50" spans="1:6" ht="12.75">
      <c r="A50" s="1" t="s">
        <v>3</v>
      </c>
      <c r="B50" s="1" t="s">
        <v>7</v>
      </c>
      <c r="C50" s="61" t="str">
        <f t="shared" si="0"/>
        <v>Bayhurst 2Emerson 1</v>
      </c>
      <c r="D50" s="62">
        <v>1.35</v>
      </c>
      <c r="E50" s="5">
        <v>37926.375</v>
      </c>
      <c r="F50" s="5">
        <v>37956.375</v>
      </c>
    </row>
    <row r="51" spans="1:6" ht="12.75">
      <c r="A51" s="1" t="s">
        <v>3</v>
      </c>
      <c r="B51" s="1" t="s">
        <v>8</v>
      </c>
      <c r="C51" s="61" t="str">
        <f t="shared" si="0"/>
        <v>Bayhurst 2Emerson 2</v>
      </c>
      <c r="D51" s="62">
        <v>1.35</v>
      </c>
      <c r="E51" s="5">
        <v>37926.375</v>
      </c>
      <c r="F51" s="5">
        <v>37956.375</v>
      </c>
    </row>
    <row r="52" spans="1:6" ht="12.75">
      <c r="A52" s="1" t="s">
        <v>3</v>
      </c>
      <c r="B52" s="59" t="s">
        <v>44</v>
      </c>
      <c r="C52" s="61" t="str">
        <f t="shared" si="0"/>
        <v>Bayhurst 2Gladstone MDA</v>
      </c>
      <c r="D52" s="62">
        <v>0.96</v>
      </c>
      <c r="E52" s="5">
        <v>37926.375</v>
      </c>
      <c r="F52" s="5">
        <v>37956.375</v>
      </c>
    </row>
    <row r="53" spans="1:6" ht="12.75">
      <c r="A53" s="1" t="s">
        <v>3</v>
      </c>
      <c r="B53" s="1" t="s">
        <v>45</v>
      </c>
      <c r="C53" s="61" t="str">
        <f t="shared" si="0"/>
        <v>Bayhurst 2GMIT EDA</v>
      </c>
      <c r="D53" s="62">
        <v>4.21</v>
      </c>
      <c r="E53" s="5">
        <v>37926.375</v>
      </c>
      <c r="F53" s="5">
        <v>37956.375</v>
      </c>
    </row>
    <row r="54" spans="1:6" ht="12.75">
      <c r="A54" s="1" t="s">
        <v>3</v>
      </c>
      <c r="B54" s="1" t="s">
        <v>46</v>
      </c>
      <c r="C54" s="61" t="str">
        <f t="shared" si="0"/>
        <v>Bayhurst 2GMIT NDA</v>
      </c>
      <c r="D54" s="62">
        <v>3.19</v>
      </c>
      <c r="E54" s="5">
        <v>37926.375</v>
      </c>
      <c r="F54" s="5">
        <v>37956.375</v>
      </c>
    </row>
    <row r="55" spans="1:6" ht="12.75">
      <c r="A55" s="1" t="s">
        <v>3</v>
      </c>
      <c r="B55" s="1" t="s">
        <v>10</v>
      </c>
      <c r="C55" s="61" t="str">
        <f t="shared" si="0"/>
        <v>Bayhurst 2Herbert</v>
      </c>
      <c r="D55" s="62">
        <v>0.47</v>
      </c>
      <c r="E55" s="5">
        <v>37926.375</v>
      </c>
      <c r="F55" s="5">
        <v>37956.375</v>
      </c>
    </row>
    <row r="56" spans="1:6" ht="12.75">
      <c r="A56" s="63" t="s">
        <v>3</v>
      </c>
      <c r="B56" s="1" t="s">
        <v>11</v>
      </c>
      <c r="C56" s="61" t="str">
        <f t="shared" si="0"/>
        <v>Bayhurst 2Iroquois</v>
      </c>
      <c r="D56" s="62">
        <v>4.76</v>
      </c>
      <c r="E56" s="5">
        <v>37926.375</v>
      </c>
      <c r="F56" s="5">
        <v>37956.375</v>
      </c>
    </row>
    <row r="57" spans="1:6" ht="12.75">
      <c r="A57" s="1" t="s">
        <v>3</v>
      </c>
      <c r="B57" s="1" t="s">
        <v>47</v>
      </c>
      <c r="C57" s="61" t="str">
        <f t="shared" si="0"/>
        <v>Bayhurst 2KPUC EDA</v>
      </c>
      <c r="D57" s="62">
        <v>4.21</v>
      </c>
      <c r="E57" s="5">
        <v>37926.375</v>
      </c>
      <c r="F57" s="5">
        <v>37956.375</v>
      </c>
    </row>
    <row r="58" spans="1:6" ht="12.75">
      <c r="A58" s="1" t="s">
        <v>3</v>
      </c>
      <c r="B58" s="1" t="s">
        <v>14</v>
      </c>
      <c r="C58" s="61" t="str">
        <f t="shared" si="0"/>
        <v>Bayhurst 2Napierville</v>
      </c>
      <c r="D58" s="62">
        <v>4.55</v>
      </c>
      <c r="E58" s="5">
        <v>37926.375</v>
      </c>
      <c r="F58" s="5">
        <v>37956.375</v>
      </c>
    </row>
    <row r="59" spans="1:6" ht="12.75">
      <c r="A59" s="63" t="s">
        <v>3</v>
      </c>
      <c r="B59" s="1" t="s">
        <v>15</v>
      </c>
      <c r="C59" s="61" t="str">
        <f t="shared" si="0"/>
        <v>Bayhurst 2Niagara Falls</v>
      </c>
      <c r="D59" s="62">
        <v>4.21</v>
      </c>
      <c r="E59" s="5">
        <v>37926.375</v>
      </c>
      <c r="F59" s="5">
        <v>37956.375</v>
      </c>
    </row>
    <row r="60" spans="1:6" ht="12.75">
      <c r="A60" s="63" t="s">
        <v>3</v>
      </c>
      <c r="B60" s="1" t="s">
        <v>16</v>
      </c>
      <c r="C60" s="61" t="str">
        <f t="shared" si="0"/>
        <v>Bayhurst 2Philipsburg</v>
      </c>
      <c r="D60" s="62">
        <v>4.58</v>
      </c>
      <c r="E60" s="5">
        <v>37926.375</v>
      </c>
      <c r="F60" s="5">
        <v>37956.375</v>
      </c>
    </row>
    <row r="61" spans="1:6" ht="12.75">
      <c r="A61" s="63" t="s">
        <v>3</v>
      </c>
      <c r="B61" s="1" t="s">
        <v>48</v>
      </c>
      <c r="C61" s="61" t="str">
        <f t="shared" si="0"/>
        <v>Bayhurst 2Spruce</v>
      </c>
      <c r="D61" s="62">
        <v>1.14</v>
      </c>
      <c r="E61" s="5">
        <v>37926.375</v>
      </c>
      <c r="F61" s="5">
        <v>37956.375</v>
      </c>
    </row>
    <row r="62" spans="1:6" ht="12.75">
      <c r="A62" s="63" t="s">
        <v>3</v>
      </c>
      <c r="B62" s="1" t="s">
        <v>20</v>
      </c>
      <c r="C62" s="61" t="str">
        <f t="shared" si="0"/>
        <v>Bayhurst 2St. Clair</v>
      </c>
      <c r="D62" s="62">
        <v>3.55</v>
      </c>
      <c r="E62" s="5">
        <v>37926.375</v>
      </c>
      <c r="F62" s="5">
        <v>37956.375</v>
      </c>
    </row>
    <row r="63" spans="1:6" ht="12.75">
      <c r="A63" s="1" t="s">
        <v>3</v>
      </c>
      <c r="B63" s="1" t="s">
        <v>52</v>
      </c>
      <c r="C63" s="61" t="str">
        <f t="shared" si="0"/>
        <v>Bayhurst 2Transgas SSDA</v>
      </c>
      <c r="D63" s="62">
        <v>0.47</v>
      </c>
      <c r="E63" s="5">
        <v>37926.375</v>
      </c>
      <c r="F63" s="5">
        <v>37956.375</v>
      </c>
    </row>
    <row r="64" spans="1:6" ht="12.75">
      <c r="A64" s="63" t="s">
        <v>3</v>
      </c>
      <c r="B64" s="1" t="s">
        <v>49</v>
      </c>
      <c r="C64" s="61" t="str">
        <f t="shared" si="0"/>
        <v>Bayhurst 2TCPL NDA</v>
      </c>
      <c r="D64" s="62">
        <v>3.19</v>
      </c>
      <c r="E64" s="5">
        <v>37926.375</v>
      </c>
      <c r="F64" s="5">
        <v>37956.375</v>
      </c>
    </row>
    <row r="65" spans="1:6" ht="12.75">
      <c r="A65" s="1" t="s">
        <v>3</v>
      </c>
      <c r="B65" s="1" t="s">
        <v>50</v>
      </c>
      <c r="C65" s="61" t="str">
        <f t="shared" si="0"/>
        <v>Bayhurst 2TCPL WDA</v>
      </c>
      <c r="D65" s="62">
        <v>1.92</v>
      </c>
      <c r="E65" s="5">
        <v>37926.375</v>
      </c>
      <c r="F65" s="5">
        <v>37956.375</v>
      </c>
    </row>
    <row r="66" spans="1:6" ht="12.75">
      <c r="A66" s="1" t="s">
        <v>3</v>
      </c>
      <c r="B66" s="1" t="s">
        <v>51</v>
      </c>
      <c r="C66" s="61" t="str">
        <f t="shared" si="0"/>
        <v>Bayhurst 2TPLP NDA</v>
      </c>
      <c r="D66" s="62">
        <v>3.19</v>
      </c>
      <c r="E66" s="5">
        <v>37926.375</v>
      </c>
      <c r="F66" s="5">
        <v>37956.375</v>
      </c>
    </row>
    <row r="67" spans="1:6" ht="12.75">
      <c r="A67" s="1" t="s">
        <v>3</v>
      </c>
      <c r="B67" s="1" t="s">
        <v>53</v>
      </c>
      <c r="C67" s="61" t="str">
        <f aca="true" t="shared" si="1" ref="C67:C130">CONCATENATE(A67,B67)</f>
        <v>Bayhurst 2Union CDA</v>
      </c>
      <c r="D67" s="62">
        <v>4.21</v>
      </c>
      <c r="E67" s="5">
        <v>37926.375</v>
      </c>
      <c r="F67" s="5">
        <v>37956.375</v>
      </c>
    </row>
    <row r="68" spans="1:6" ht="12.75">
      <c r="A68" s="1" t="s">
        <v>3</v>
      </c>
      <c r="B68" s="1" t="s">
        <v>30</v>
      </c>
      <c r="C68" s="61" t="str">
        <f t="shared" si="1"/>
        <v>Bayhurst 2Welwyn</v>
      </c>
      <c r="D68" s="62">
        <v>0.47</v>
      </c>
      <c r="E68" s="5">
        <v>37926.375</v>
      </c>
      <c r="F68" s="5">
        <v>37956.375</v>
      </c>
    </row>
    <row r="69" spans="1:6" ht="12.75">
      <c r="A69" s="63" t="s">
        <v>3</v>
      </c>
      <c r="B69" s="1" t="s">
        <v>54</v>
      </c>
      <c r="C69" s="61" t="str">
        <f t="shared" si="1"/>
        <v>Bayhurst 2Union SWDA</v>
      </c>
      <c r="D69" s="62">
        <v>3.58</v>
      </c>
      <c r="E69" s="5">
        <v>37926.375</v>
      </c>
      <c r="F69" s="5">
        <v>37956.375</v>
      </c>
    </row>
    <row r="70" spans="1:6" ht="12.75">
      <c r="A70" s="63" t="s">
        <v>4</v>
      </c>
      <c r="B70" s="1" t="s">
        <v>40</v>
      </c>
      <c r="C70" s="61" t="str">
        <f t="shared" si="1"/>
        <v>ChippawaCentrat MDA</v>
      </c>
      <c r="D70" s="62">
        <v>2.75</v>
      </c>
      <c r="E70" s="5">
        <v>37926.375</v>
      </c>
      <c r="F70" s="5">
        <v>37956.375</v>
      </c>
    </row>
    <row r="71" spans="1:6" ht="12.75">
      <c r="A71" s="64" t="s">
        <v>4</v>
      </c>
      <c r="B71" s="1" t="s">
        <v>92</v>
      </c>
      <c r="C71" s="61" t="str">
        <f t="shared" si="1"/>
        <v>ChippawaUnion NCDA</v>
      </c>
      <c r="D71" s="62">
        <v>0.15</v>
      </c>
      <c r="E71" s="5">
        <v>37926.375</v>
      </c>
      <c r="F71" s="5">
        <v>37956.375</v>
      </c>
    </row>
    <row r="72" spans="1:6" ht="12.75">
      <c r="A72" s="64" t="s">
        <v>4</v>
      </c>
      <c r="B72" s="1" t="s">
        <v>91</v>
      </c>
      <c r="C72" s="61" t="str">
        <f t="shared" si="1"/>
        <v>ChippawaUnion EDA</v>
      </c>
      <c r="D72" s="62">
        <v>0.35</v>
      </c>
      <c r="E72" s="5">
        <v>37926.375</v>
      </c>
      <c r="F72" s="5">
        <v>37956.375</v>
      </c>
    </row>
    <row r="73" spans="1:6" ht="12.75">
      <c r="A73" s="64" t="s">
        <v>4</v>
      </c>
      <c r="B73" s="1" t="s">
        <v>93</v>
      </c>
      <c r="C73" s="61" t="str">
        <f t="shared" si="1"/>
        <v>ChippawaUnion NDA</v>
      </c>
      <c r="D73" s="62">
        <v>0.7</v>
      </c>
      <c r="E73" s="5">
        <v>37926.375</v>
      </c>
      <c r="F73" s="5">
        <v>37956.375</v>
      </c>
    </row>
    <row r="74" spans="1:6" ht="12.75">
      <c r="A74" s="64" t="s">
        <v>4</v>
      </c>
      <c r="B74" s="1" t="s">
        <v>94</v>
      </c>
      <c r="C74" s="61" t="str">
        <f t="shared" si="1"/>
        <v>ChippawaUnion SSMDA</v>
      </c>
      <c r="D74" s="62">
        <v>1.05</v>
      </c>
      <c r="E74" s="5">
        <v>37926.375</v>
      </c>
      <c r="F74" s="5">
        <v>37956.375</v>
      </c>
    </row>
    <row r="75" spans="1:6" ht="12.75">
      <c r="A75" s="64" t="s">
        <v>4</v>
      </c>
      <c r="B75" s="1" t="s">
        <v>95</v>
      </c>
      <c r="C75" s="61" t="str">
        <f t="shared" si="1"/>
        <v>ChippawaUnion WDA</v>
      </c>
      <c r="D75" s="62">
        <v>2.11</v>
      </c>
      <c r="E75" s="5">
        <v>37926.375</v>
      </c>
      <c r="F75" s="5">
        <v>37956.375</v>
      </c>
    </row>
    <row r="76" spans="1:6" ht="12.75">
      <c r="A76" s="1" t="s">
        <v>4</v>
      </c>
      <c r="B76" s="1" t="s">
        <v>41</v>
      </c>
      <c r="C76" s="61" t="str">
        <f t="shared" si="1"/>
        <v>ChippawaConsumers CDA</v>
      </c>
      <c r="D76" s="62">
        <v>0</v>
      </c>
      <c r="E76" s="5">
        <v>37926.375</v>
      </c>
      <c r="F76" s="5">
        <v>37956.375</v>
      </c>
    </row>
    <row r="77" spans="1:6" ht="12.75">
      <c r="A77" s="64" t="s">
        <v>4</v>
      </c>
      <c r="B77" s="1" t="s">
        <v>42</v>
      </c>
      <c r="C77" s="61" t="str">
        <f t="shared" si="1"/>
        <v>ChippawaConsumers EDA</v>
      </c>
      <c r="D77" s="62">
        <v>0.58</v>
      </c>
      <c r="E77" s="5">
        <v>37926.375</v>
      </c>
      <c r="F77" s="5">
        <v>37956.375</v>
      </c>
    </row>
    <row r="78" spans="1:6" ht="12.75">
      <c r="A78" s="64" t="s">
        <v>4</v>
      </c>
      <c r="B78" s="1" t="s">
        <v>5</v>
      </c>
      <c r="C78" s="61" t="str">
        <f t="shared" si="1"/>
        <v>ChippawaCornwall</v>
      </c>
      <c r="D78" s="62">
        <v>0.57</v>
      </c>
      <c r="E78" s="5">
        <v>37926.375</v>
      </c>
      <c r="F78" s="5">
        <v>37956.375</v>
      </c>
    </row>
    <row r="79" spans="1:6" ht="12.75">
      <c r="A79" s="1" t="s">
        <v>4</v>
      </c>
      <c r="B79" s="1" t="s">
        <v>6</v>
      </c>
      <c r="C79" s="61" t="str">
        <f t="shared" si="1"/>
        <v>ChippawaEast Hereford</v>
      </c>
      <c r="D79" s="62">
        <v>1.12</v>
      </c>
      <c r="E79" s="5">
        <v>37926.375</v>
      </c>
      <c r="F79" s="5">
        <v>37956.375</v>
      </c>
    </row>
    <row r="80" spans="1:6" ht="12.75">
      <c r="A80" s="64" t="s">
        <v>4</v>
      </c>
      <c r="B80" s="1" t="s">
        <v>45</v>
      </c>
      <c r="C80" s="61" t="str">
        <f t="shared" si="1"/>
        <v>ChippawaGMIT EDA</v>
      </c>
      <c r="D80" s="62">
        <v>0.72</v>
      </c>
      <c r="E80" s="5">
        <v>37926.375</v>
      </c>
      <c r="F80" s="5">
        <v>37956.375</v>
      </c>
    </row>
    <row r="81" spans="1:6" ht="12.75">
      <c r="A81" s="64" t="s">
        <v>4</v>
      </c>
      <c r="B81" s="1" t="s">
        <v>46</v>
      </c>
      <c r="C81" s="61" t="str">
        <f t="shared" si="1"/>
        <v>ChippawaGMIT NDA</v>
      </c>
      <c r="D81" s="62">
        <v>0.61</v>
      </c>
      <c r="E81" s="5">
        <v>37926.375</v>
      </c>
      <c r="F81" s="5">
        <v>37956.375</v>
      </c>
    </row>
    <row r="82" spans="1:6" ht="12.75">
      <c r="A82" s="64" t="s">
        <v>4</v>
      </c>
      <c r="B82" s="1" t="s">
        <v>11</v>
      </c>
      <c r="C82" s="61" t="str">
        <f t="shared" si="1"/>
        <v>ChippawaIroquois</v>
      </c>
      <c r="D82" s="62">
        <v>1.06</v>
      </c>
      <c r="E82" s="5">
        <v>37926.375</v>
      </c>
      <c r="F82" s="5">
        <v>37956.375</v>
      </c>
    </row>
    <row r="83" spans="1:6" ht="12.75">
      <c r="A83" s="64" t="s">
        <v>4</v>
      </c>
      <c r="B83" s="1" t="s">
        <v>47</v>
      </c>
      <c r="C83" s="61" t="str">
        <f t="shared" si="1"/>
        <v>ChippawaKPUC EDA</v>
      </c>
      <c r="D83" s="62">
        <v>0.33</v>
      </c>
      <c r="E83" s="5">
        <v>37926.375</v>
      </c>
      <c r="F83" s="5">
        <v>37956.375</v>
      </c>
    </row>
    <row r="84" spans="1:6" ht="12.75">
      <c r="A84" s="64" t="s">
        <v>4</v>
      </c>
      <c r="B84" s="1" t="s">
        <v>14</v>
      </c>
      <c r="C84" s="61" t="str">
        <f t="shared" si="1"/>
        <v>ChippawaNapierville</v>
      </c>
      <c r="D84" s="62">
        <v>0.81</v>
      </c>
      <c r="E84" s="5">
        <v>37926.375</v>
      </c>
      <c r="F84" s="5">
        <v>37956.375</v>
      </c>
    </row>
    <row r="85" spans="1:6" ht="12.75">
      <c r="A85" s="63" t="s">
        <v>4</v>
      </c>
      <c r="B85" s="1" t="s">
        <v>15</v>
      </c>
      <c r="C85" s="61" t="str">
        <f t="shared" si="1"/>
        <v>ChippawaNiagara Falls</v>
      </c>
      <c r="D85" s="62">
        <v>0</v>
      </c>
      <c r="E85" s="5">
        <v>37926.375</v>
      </c>
      <c r="F85" s="5">
        <v>37956.375</v>
      </c>
    </row>
    <row r="86" spans="1:6" ht="12.75">
      <c r="A86" s="64" t="s">
        <v>4</v>
      </c>
      <c r="B86" s="1" t="s">
        <v>16</v>
      </c>
      <c r="C86" s="61" t="str">
        <f t="shared" si="1"/>
        <v>ChippawaPhilipsburg</v>
      </c>
      <c r="D86" s="62">
        <v>0.84</v>
      </c>
      <c r="E86" s="5">
        <v>37926.375</v>
      </c>
      <c r="F86" s="5">
        <v>37956.375</v>
      </c>
    </row>
    <row r="87" spans="1:6" ht="12.75">
      <c r="A87" s="64" t="s">
        <v>4</v>
      </c>
      <c r="B87" s="1" t="s">
        <v>48</v>
      </c>
      <c r="C87" s="61" t="str">
        <f t="shared" si="1"/>
        <v>ChippawaSpruce</v>
      </c>
      <c r="D87" s="62">
        <v>2.75</v>
      </c>
      <c r="E87" s="5">
        <v>37926.375</v>
      </c>
      <c r="F87" s="5">
        <v>37956.375</v>
      </c>
    </row>
    <row r="88" spans="1:6" ht="12.75">
      <c r="A88" s="64" t="s">
        <v>4</v>
      </c>
      <c r="B88" s="1" t="s">
        <v>49</v>
      </c>
      <c r="C88" s="61" t="str">
        <f t="shared" si="1"/>
        <v>ChippawaTCPL NDA</v>
      </c>
      <c r="D88" s="62">
        <v>0.92</v>
      </c>
      <c r="E88" s="5">
        <v>37926.375</v>
      </c>
      <c r="F88" s="5">
        <v>37956.375</v>
      </c>
    </row>
    <row r="89" spans="1:6" ht="12.75">
      <c r="A89" s="64" t="s">
        <v>4</v>
      </c>
      <c r="B89" s="1" t="s">
        <v>50</v>
      </c>
      <c r="C89" s="61" t="str">
        <f t="shared" si="1"/>
        <v>ChippawaTCPL WDA</v>
      </c>
      <c r="D89" s="62">
        <v>1.82</v>
      </c>
      <c r="E89" s="5">
        <v>37926.375</v>
      </c>
      <c r="F89" s="5">
        <v>37956.375</v>
      </c>
    </row>
    <row r="90" spans="1:6" ht="12.75">
      <c r="A90" s="64" t="s">
        <v>4</v>
      </c>
      <c r="B90" s="1" t="s">
        <v>51</v>
      </c>
      <c r="C90" s="61" t="str">
        <f t="shared" si="1"/>
        <v>ChippawaTPLP NDA</v>
      </c>
      <c r="D90" s="62">
        <v>1.32</v>
      </c>
      <c r="E90" s="5">
        <v>37926.375</v>
      </c>
      <c r="F90" s="5">
        <v>37956.375</v>
      </c>
    </row>
    <row r="91" spans="1:6" ht="12.75">
      <c r="A91" s="1" t="s">
        <v>4</v>
      </c>
      <c r="B91" s="1" t="s">
        <v>53</v>
      </c>
      <c r="C91" s="61" t="str">
        <f t="shared" si="1"/>
        <v>ChippawaUnion CDA</v>
      </c>
      <c r="D91" s="62">
        <v>0</v>
      </c>
      <c r="E91" s="5">
        <v>37926.375</v>
      </c>
      <c r="F91" s="5">
        <v>37956.375</v>
      </c>
    </row>
    <row r="92" spans="1:6" ht="12.75">
      <c r="A92" s="1" t="s">
        <v>41</v>
      </c>
      <c r="B92" s="1" t="s">
        <v>53</v>
      </c>
      <c r="C92" s="61" t="str">
        <f t="shared" si="1"/>
        <v>Consumers CDAUnion CDA</v>
      </c>
      <c r="D92" s="62">
        <v>0</v>
      </c>
      <c r="E92" s="5">
        <v>37926.375</v>
      </c>
      <c r="F92" s="5">
        <v>37956.375</v>
      </c>
    </row>
    <row r="93" spans="1:6" ht="12.75">
      <c r="A93" s="1" t="s">
        <v>42</v>
      </c>
      <c r="B93" s="1" t="s">
        <v>53</v>
      </c>
      <c r="C93" s="61" t="str">
        <f t="shared" si="1"/>
        <v>Consumers EDAUnion CDA</v>
      </c>
      <c r="D93" s="62">
        <v>0.39</v>
      </c>
      <c r="E93" s="5">
        <v>37926.375</v>
      </c>
      <c r="F93" s="5">
        <v>37956.375</v>
      </c>
    </row>
    <row r="94" spans="1:6" ht="12.75">
      <c r="A94" s="64" t="s">
        <v>42</v>
      </c>
      <c r="B94" s="1" t="s">
        <v>41</v>
      </c>
      <c r="C94" s="61" t="str">
        <f t="shared" si="1"/>
        <v>Consumers EDAConsumers CDA</v>
      </c>
      <c r="D94" s="62">
        <v>0.34</v>
      </c>
      <c r="E94" s="5">
        <v>37926.375</v>
      </c>
      <c r="F94" s="5">
        <v>37956.375</v>
      </c>
    </row>
    <row r="95" spans="1:6" ht="12.75">
      <c r="A95" s="64" t="s">
        <v>5</v>
      </c>
      <c r="B95" s="1" t="s">
        <v>92</v>
      </c>
      <c r="C95" s="61" t="str">
        <f t="shared" si="1"/>
        <v>CornwallUnion NCDA</v>
      </c>
      <c r="D95" s="62">
        <v>0.49</v>
      </c>
      <c r="E95" s="5">
        <v>37926.375</v>
      </c>
      <c r="F95" s="5">
        <v>37956.375</v>
      </c>
    </row>
    <row r="96" spans="1:6" ht="12.75">
      <c r="A96" s="64" t="s">
        <v>5</v>
      </c>
      <c r="B96" s="1" t="s">
        <v>91</v>
      </c>
      <c r="C96" s="61" t="str">
        <f t="shared" si="1"/>
        <v>CornwallUnion EDA</v>
      </c>
      <c r="D96" s="62">
        <v>0</v>
      </c>
      <c r="E96" s="5">
        <v>37926.375</v>
      </c>
      <c r="F96" s="5">
        <v>37956.375</v>
      </c>
    </row>
    <row r="97" spans="1:6" ht="12.75">
      <c r="A97" s="64" t="s">
        <v>5</v>
      </c>
      <c r="B97" s="1" t="s">
        <v>94</v>
      </c>
      <c r="C97" s="61" t="str">
        <f t="shared" si="1"/>
        <v>CornwallUnion SSMDA</v>
      </c>
      <c r="D97" s="62">
        <v>1.64</v>
      </c>
      <c r="E97" s="5">
        <v>37926.375</v>
      </c>
      <c r="F97" s="5">
        <v>37956.375</v>
      </c>
    </row>
    <row r="98" spans="1:6" ht="12.75">
      <c r="A98" s="64" t="s">
        <v>5</v>
      </c>
      <c r="B98" s="1" t="s">
        <v>4</v>
      </c>
      <c r="C98" s="61" t="str">
        <f t="shared" si="1"/>
        <v>CornwallChippawa</v>
      </c>
      <c r="D98" s="62">
        <v>1.1</v>
      </c>
      <c r="E98" s="5">
        <v>37926.375</v>
      </c>
      <c r="F98" s="5">
        <v>37956.375</v>
      </c>
    </row>
    <row r="99" spans="1:6" ht="12.75">
      <c r="A99" s="1" t="s">
        <v>5</v>
      </c>
      <c r="B99" s="1" t="s">
        <v>41</v>
      </c>
      <c r="C99" s="61" t="str">
        <f t="shared" si="1"/>
        <v>CornwallConsumers CDA</v>
      </c>
      <c r="D99" s="62">
        <v>0.33</v>
      </c>
      <c r="E99" s="5">
        <v>37926.375</v>
      </c>
      <c r="F99" s="5">
        <v>37956.375</v>
      </c>
    </row>
    <row r="100" spans="1:6" ht="12.75">
      <c r="A100" s="64" t="s">
        <v>5</v>
      </c>
      <c r="B100" s="1" t="s">
        <v>42</v>
      </c>
      <c r="C100" s="61" t="str">
        <f t="shared" si="1"/>
        <v>CornwallConsumers EDA</v>
      </c>
      <c r="D100" s="62">
        <v>0</v>
      </c>
      <c r="E100" s="5">
        <v>37926.375</v>
      </c>
      <c r="F100" s="5">
        <v>37956.375</v>
      </c>
    </row>
    <row r="101" spans="1:6" ht="12.75">
      <c r="A101" s="64" t="s">
        <v>5</v>
      </c>
      <c r="B101" s="1" t="s">
        <v>43</v>
      </c>
      <c r="C101" s="61" t="str">
        <f t="shared" si="1"/>
        <v>CornwallConsumers SWDA</v>
      </c>
      <c r="D101" s="62">
        <v>0.71</v>
      </c>
      <c r="E101" s="5">
        <v>37926.375</v>
      </c>
      <c r="F101" s="5">
        <v>37956.375</v>
      </c>
    </row>
    <row r="102" spans="1:6" ht="12.75">
      <c r="A102" s="64" t="s">
        <v>5</v>
      </c>
      <c r="B102" s="1" t="s">
        <v>6</v>
      </c>
      <c r="C102" s="61" t="str">
        <f t="shared" si="1"/>
        <v>CornwallEast Hereford</v>
      </c>
      <c r="D102" s="62">
        <v>0.21</v>
      </c>
      <c r="E102" s="5">
        <v>37926.375</v>
      </c>
      <c r="F102" s="5">
        <v>37956.375</v>
      </c>
    </row>
    <row r="103" spans="1:6" ht="12.75">
      <c r="A103" s="64" t="s">
        <v>5</v>
      </c>
      <c r="B103" s="1" t="s">
        <v>7</v>
      </c>
      <c r="C103" s="61" t="str">
        <f t="shared" si="1"/>
        <v>CornwallEmerson 1</v>
      </c>
      <c r="D103" s="62">
        <v>3.16</v>
      </c>
      <c r="E103" s="5">
        <v>37926.375</v>
      </c>
      <c r="F103" s="5">
        <v>37956.375</v>
      </c>
    </row>
    <row r="104" spans="1:6" ht="12.75">
      <c r="A104" s="64" t="s">
        <v>5</v>
      </c>
      <c r="B104" s="1" t="s">
        <v>8</v>
      </c>
      <c r="C104" s="61" t="str">
        <f t="shared" si="1"/>
        <v>CornwallEmerson 2</v>
      </c>
      <c r="D104" s="62">
        <v>3.16</v>
      </c>
      <c r="E104" s="5">
        <v>37926.375</v>
      </c>
      <c r="F104" s="5">
        <v>37956.375</v>
      </c>
    </row>
    <row r="105" spans="1:6" ht="12.75">
      <c r="A105" s="64" t="s">
        <v>5</v>
      </c>
      <c r="B105" s="1" t="s">
        <v>45</v>
      </c>
      <c r="C105" s="61" t="str">
        <f t="shared" si="1"/>
        <v>CornwallGMIT EDA</v>
      </c>
      <c r="D105" s="62">
        <v>0</v>
      </c>
      <c r="E105" s="5">
        <v>37926.375</v>
      </c>
      <c r="F105" s="5">
        <v>37956.375</v>
      </c>
    </row>
    <row r="106" spans="1:6" ht="12.75">
      <c r="A106" s="64" t="s">
        <v>5</v>
      </c>
      <c r="B106" s="1" t="s">
        <v>46</v>
      </c>
      <c r="C106" s="61" t="str">
        <f t="shared" si="1"/>
        <v>CornwallGMIT NDA</v>
      </c>
      <c r="D106" s="62">
        <v>0.56</v>
      </c>
      <c r="E106" s="5">
        <v>37926.375</v>
      </c>
      <c r="F106" s="5">
        <v>37956.375</v>
      </c>
    </row>
    <row r="107" spans="1:6" ht="12.75">
      <c r="A107" s="64" t="s">
        <v>5</v>
      </c>
      <c r="B107" s="1" t="s">
        <v>11</v>
      </c>
      <c r="C107" s="61" t="str">
        <f t="shared" si="1"/>
        <v>CornwallIroquois</v>
      </c>
      <c r="D107" s="62">
        <v>0.55</v>
      </c>
      <c r="E107" s="5">
        <v>37926.375</v>
      </c>
      <c r="F107" s="5">
        <v>37956.375</v>
      </c>
    </row>
    <row r="108" spans="1:6" ht="12.75">
      <c r="A108" s="64" t="s">
        <v>5</v>
      </c>
      <c r="B108" s="1" t="s">
        <v>47</v>
      </c>
      <c r="C108" s="61" t="str">
        <f t="shared" si="1"/>
        <v>CornwallKPUC EDA</v>
      </c>
      <c r="D108" s="62">
        <v>0</v>
      </c>
      <c r="E108" s="5">
        <v>37926.375</v>
      </c>
      <c r="F108" s="5">
        <v>37956.375</v>
      </c>
    </row>
    <row r="109" spans="1:6" ht="12.75">
      <c r="A109" s="64" t="s">
        <v>5</v>
      </c>
      <c r="B109" s="1" t="s">
        <v>14</v>
      </c>
      <c r="C109" s="61" t="str">
        <f t="shared" si="1"/>
        <v>CornwallNapierville</v>
      </c>
      <c r="D109" s="62">
        <v>0</v>
      </c>
      <c r="E109" s="5">
        <v>37926.375</v>
      </c>
      <c r="F109" s="5">
        <v>37956.375</v>
      </c>
    </row>
    <row r="110" spans="1:6" ht="12.75">
      <c r="A110" s="64" t="s">
        <v>5</v>
      </c>
      <c r="B110" s="1" t="s">
        <v>15</v>
      </c>
      <c r="C110" s="61" t="str">
        <f t="shared" si="1"/>
        <v>CornwallNiagara Falls</v>
      </c>
      <c r="D110" s="62">
        <v>0.6</v>
      </c>
      <c r="E110" s="5">
        <v>37926.375</v>
      </c>
      <c r="F110" s="5">
        <v>37956.375</v>
      </c>
    </row>
    <row r="111" spans="1:6" ht="12.75">
      <c r="A111" s="64" t="s">
        <v>5</v>
      </c>
      <c r="B111" s="1" t="s">
        <v>16</v>
      </c>
      <c r="C111" s="61" t="str">
        <f t="shared" si="1"/>
        <v>CornwallPhilipsburg</v>
      </c>
      <c r="D111" s="62">
        <v>0</v>
      </c>
      <c r="E111" s="5">
        <v>37926.375</v>
      </c>
      <c r="F111" s="5">
        <v>37956.375</v>
      </c>
    </row>
    <row r="112" spans="1:6" ht="12.75">
      <c r="A112" s="64" t="s">
        <v>5</v>
      </c>
      <c r="B112" s="1" t="s">
        <v>20</v>
      </c>
      <c r="C112" s="61" t="str">
        <f t="shared" si="1"/>
        <v>CornwallSt. Clair</v>
      </c>
      <c r="D112" s="62">
        <v>0.75</v>
      </c>
      <c r="E112" s="5">
        <v>37926.375</v>
      </c>
      <c r="F112" s="5">
        <v>37956.375</v>
      </c>
    </row>
    <row r="113" spans="1:6" ht="12.75">
      <c r="A113" s="64" t="s">
        <v>5</v>
      </c>
      <c r="B113" s="1" t="s">
        <v>53</v>
      </c>
      <c r="C113" s="61" t="str">
        <f t="shared" si="1"/>
        <v>CornwallUnion CDA</v>
      </c>
      <c r="D113" s="62">
        <v>0.37</v>
      </c>
      <c r="E113" s="5">
        <v>37926.375</v>
      </c>
      <c r="F113" s="5">
        <v>37956.375</v>
      </c>
    </row>
    <row r="114" spans="1:6" ht="12.75">
      <c r="A114" s="1" t="s">
        <v>5</v>
      </c>
      <c r="B114" s="1" t="s">
        <v>54</v>
      </c>
      <c r="C114" s="61" t="str">
        <f t="shared" si="1"/>
        <v>CornwallUnion SWDA</v>
      </c>
      <c r="D114" s="62">
        <v>0.73</v>
      </c>
      <c r="E114" s="5">
        <v>37926.375</v>
      </c>
      <c r="F114" s="5">
        <v>37956.375</v>
      </c>
    </row>
    <row r="115" spans="1:6" ht="12.75">
      <c r="A115" s="1" t="s">
        <v>6</v>
      </c>
      <c r="B115" s="1" t="s">
        <v>92</v>
      </c>
      <c r="C115" s="61" t="str">
        <f t="shared" si="1"/>
        <v>East HerefordUnion NCDA</v>
      </c>
      <c r="D115" s="62">
        <v>1.04</v>
      </c>
      <c r="E115" s="5">
        <v>37926.375</v>
      </c>
      <c r="F115" s="5">
        <v>37956.375</v>
      </c>
    </row>
    <row r="116" spans="1:6" ht="12.75">
      <c r="A116" s="1" t="s">
        <v>6</v>
      </c>
      <c r="B116" s="1" t="s">
        <v>91</v>
      </c>
      <c r="C116" s="61" t="str">
        <f t="shared" si="1"/>
        <v>East HerefordUnion EDA</v>
      </c>
      <c r="D116" s="62">
        <v>0.44</v>
      </c>
      <c r="E116" s="5">
        <v>37926.375</v>
      </c>
      <c r="F116" s="5">
        <v>37956.375</v>
      </c>
    </row>
    <row r="117" spans="1:6" ht="12.75">
      <c r="A117" s="1" t="s">
        <v>6</v>
      </c>
      <c r="B117" s="1" t="s">
        <v>94</v>
      </c>
      <c r="C117" s="61" t="str">
        <f t="shared" si="1"/>
        <v>East HerefordUnion SSMDA</v>
      </c>
      <c r="D117" s="62">
        <v>2.19</v>
      </c>
      <c r="E117" s="5">
        <v>37926.375</v>
      </c>
      <c r="F117" s="5">
        <v>37956.375</v>
      </c>
    </row>
    <row r="118" spans="1:6" ht="12.75">
      <c r="A118" s="1" t="s">
        <v>6</v>
      </c>
      <c r="B118" s="1" t="s">
        <v>4</v>
      </c>
      <c r="C118" s="61" t="str">
        <f t="shared" si="1"/>
        <v>East HerefordChippawa</v>
      </c>
      <c r="D118" s="62">
        <v>1.62</v>
      </c>
      <c r="E118" s="5">
        <v>37926.375</v>
      </c>
      <c r="F118" s="5">
        <v>37956.375</v>
      </c>
    </row>
    <row r="119" spans="1:6" ht="12.75">
      <c r="A119" s="1" t="s">
        <v>6</v>
      </c>
      <c r="B119" s="1" t="s">
        <v>41</v>
      </c>
      <c r="C119" s="61" t="str">
        <f t="shared" si="1"/>
        <v>East HerefordConsumers CDA</v>
      </c>
      <c r="D119" s="62">
        <v>0.88</v>
      </c>
      <c r="E119" s="5">
        <v>37926.375</v>
      </c>
      <c r="F119" s="5">
        <v>37956.375</v>
      </c>
    </row>
    <row r="120" spans="1:6" ht="12.75">
      <c r="A120" s="1" t="s">
        <v>6</v>
      </c>
      <c r="B120" s="1" t="s">
        <v>42</v>
      </c>
      <c r="C120" s="61" t="str">
        <f t="shared" si="1"/>
        <v>East HerefordConsumers EDA</v>
      </c>
      <c r="D120" s="62">
        <v>0.38</v>
      </c>
      <c r="E120" s="5">
        <v>37926.375</v>
      </c>
      <c r="F120" s="5">
        <v>37956.375</v>
      </c>
    </row>
    <row r="121" spans="1:6" ht="12.75">
      <c r="A121" s="1" t="s">
        <v>6</v>
      </c>
      <c r="B121" s="1" t="s">
        <v>43</v>
      </c>
      <c r="C121" s="61" t="str">
        <f t="shared" si="1"/>
        <v>East HerefordConsumers SWDA</v>
      </c>
      <c r="D121" s="62">
        <v>1.26</v>
      </c>
      <c r="E121" s="5">
        <v>37926.375</v>
      </c>
      <c r="F121" s="5">
        <v>37956.375</v>
      </c>
    </row>
    <row r="122" spans="1:6" ht="12.75">
      <c r="A122" s="1" t="s">
        <v>6</v>
      </c>
      <c r="B122" s="1" t="s">
        <v>7</v>
      </c>
      <c r="C122" s="61" t="str">
        <f t="shared" si="1"/>
        <v>East HerefordEmerson 1</v>
      </c>
      <c r="D122" s="62">
        <v>3.71</v>
      </c>
      <c r="E122" s="5">
        <v>37926.375</v>
      </c>
      <c r="F122" s="5">
        <v>37956.375</v>
      </c>
    </row>
    <row r="123" spans="1:6" ht="12.75">
      <c r="A123" s="1" t="s">
        <v>6</v>
      </c>
      <c r="B123" s="1" t="s">
        <v>8</v>
      </c>
      <c r="C123" s="61" t="str">
        <f t="shared" si="1"/>
        <v>East HerefordEmerson 2</v>
      </c>
      <c r="D123" s="62">
        <v>3.71</v>
      </c>
      <c r="E123" s="5">
        <v>37926.375</v>
      </c>
      <c r="F123" s="5">
        <v>37956.375</v>
      </c>
    </row>
    <row r="124" spans="1:6" ht="12.75">
      <c r="A124" s="1" t="s">
        <v>6</v>
      </c>
      <c r="B124" s="1" t="s">
        <v>45</v>
      </c>
      <c r="C124" s="61" t="str">
        <f t="shared" si="1"/>
        <v>East HerefordGMIT EDA</v>
      </c>
      <c r="D124" s="62">
        <v>0.11</v>
      </c>
      <c r="E124" s="5">
        <v>37926.375</v>
      </c>
      <c r="F124" s="5">
        <v>37956.375</v>
      </c>
    </row>
    <row r="125" spans="1:6" ht="12.75">
      <c r="A125" s="63" t="s">
        <v>6</v>
      </c>
      <c r="B125" s="1" t="s">
        <v>46</v>
      </c>
      <c r="C125" s="61" t="str">
        <f t="shared" si="1"/>
        <v>East HerefordGMIT NDA</v>
      </c>
      <c r="D125" s="62">
        <v>1.11</v>
      </c>
      <c r="E125" s="5">
        <v>37926.375</v>
      </c>
      <c r="F125" s="5">
        <v>37956.375</v>
      </c>
    </row>
    <row r="126" spans="1:6" ht="12.75">
      <c r="A126" s="63" t="s">
        <v>6</v>
      </c>
      <c r="B126" s="1" t="s">
        <v>11</v>
      </c>
      <c r="C126" s="61" t="str">
        <f t="shared" si="1"/>
        <v>East HerefordIroquois</v>
      </c>
      <c r="D126" s="62">
        <v>0.83</v>
      </c>
      <c r="E126" s="5">
        <v>37926.375</v>
      </c>
      <c r="F126" s="5">
        <v>37956.375</v>
      </c>
    </row>
    <row r="127" spans="1:6" ht="12.75">
      <c r="A127" s="1" t="s">
        <v>6</v>
      </c>
      <c r="B127" s="1" t="s">
        <v>47</v>
      </c>
      <c r="C127" s="61" t="str">
        <f t="shared" si="1"/>
        <v>East HerefordKPUC EDA</v>
      </c>
      <c r="D127" s="62">
        <v>0.45</v>
      </c>
      <c r="E127" s="5">
        <v>37926.375</v>
      </c>
      <c r="F127" s="5">
        <v>37956.375</v>
      </c>
    </row>
    <row r="128" spans="1:6" ht="12.75">
      <c r="A128" s="63" t="s">
        <v>6</v>
      </c>
      <c r="B128" s="1" t="s">
        <v>14</v>
      </c>
      <c r="C128" s="61" t="str">
        <f t="shared" si="1"/>
        <v>East HerefordNapierville</v>
      </c>
      <c r="D128" s="62">
        <v>0.25</v>
      </c>
      <c r="E128" s="5">
        <v>37926.375</v>
      </c>
      <c r="F128" s="5">
        <v>37956.375</v>
      </c>
    </row>
    <row r="129" spans="1:6" ht="12.75">
      <c r="A129" s="63" t="s">
        <v>6</v>
      </c>
      <c r="B129" s="1" t="s">
        <v>15</v>
      </c>
      <c r="C129" s="61" t="str">
        <f t="shared" si="1"/>
        <v>East HerefordNiagara Falls</v>
      </c>
      <c r="D129" s="62">
        <v>1.12</v>
      </c>
      <c r="E129" s="5">
        <v>37926.375</v>
      </c>
      <c r="F129" s="5">
        <v>37956.375</v>
      </c>
    </row>
    <row r="130" spans="1:6" ht="12.75">
      <c r="A130" s="63" t="s">
        <v>6</v>
      </c>
      <c r="B130" s="1" t="s">
        <v>16</v>
      </c>
      <c r="C130" s="61" t="str">
        <f t="shared" si="1"/>
        <v>East HerefordPhilipsburg</v>
      </c>
      <c r="D130" s="62">
        <v>0.28</v>
      </c>
      <c r="E130" s="5">
        <v>37926.375</v>
      </c>
      <c r="F130" s="5">
        <v>37956.375</v>
      </c>
    </row>
    <row r="131" spans="1:6" ht="12.75">
      <c r="A131" s="1" t="s">
        <v>6</v>
      </c>
      <c r="B131" s="1" t="s">
        <v>20</v>
      </c>
      <c r="C131" s="61" t="str">
        <f aca="true" t="shared" si="2" ref="C131:C194">CONCATENATE(A131,B131)</f>
        <v>East HerefordSt. Clair</v>
      </c>
      <c r="D131" s="62">
        <v>1.3</v>
      </c>
      <c r="E131" s="5">
        <v>37926.375</v>
      </c>
      <c r="F131" s="5">
        <v>37956.375</v>
      </c>
    </row>
    <row r="132" spans="1:6" ht="12.75">
      <c r="A132" s="63" t="s">
        <v>6</v>
      </c>
      <c r="B132" s="1" t="s">
        <v>53</v>
      </c>
      <c r="C132" s="61" t="str">
        <f t="shared" si="2"/>
        <v>East HerefordUnion CDA</v>
      </c>
      <c r="D132" s="62">
        <v>0.93</v>
      </c>
      <c r="E132" s="5">
        <v>37926.375</v>
      </c>
      <c r="F132" s="5">
        <v>37956.375</v>
      </c>
    </row>
    <row r="133" spans="1:6" ht="12.75">
      <c r="A133" s="63" t="s">
        <v>6</v>
      </c>
      <c r="B133" s="1" t="s">
        <v>54</v>
      </c>
      <c r="C133" s="61" t="str">
        <f t="shared" si="2"/>
        <v>East HerefordUnion SWDA</v>
      </c>
      <c r="D133" s="62">
        <v>1.28</v>
      </c>
      <c r="E133" s="5">
        <v>37926.375</v>
      </c>
      <c r="F133" s="5">
        <v>37956.375</v>
      </c>
    </row>
    <row r="134" spans="1:6" ht="12.75">
      <c r="A134" s="1" t="s">
        <v>7</v>
      </c>
      <c r="B134" s="1" t="s">
        <v>40</v>
      </c>
      <c r="C134" s="61" t="str">
        <f t="shared" si="2"/>
        <v>Emerson 1Centrat MDA</v>
      </c>
      <c r="D134" s="62">
        <v>0</v>
      </c>
      <c r="E134" s="5">
        <v>37926.375</v>
      </c>
      <c r="F134" s="5">
        <v>37956.375</v>
      </c>
    </row>
    <row r="135" spans="1:6" ht="12.75">
      <c r="A135" s="1" t="s">
        <v>7</v>
      </c>
      <c r="B135" s="1" t="s">
        <v>92</v>
      </c>
      <c r="C135" s="61" t="str">
        <f t="shared" si="2"/>
        <v>Emerson 1Union NCDA</v>
      </c>
      <c r="D135" s="62">
        <v>2.54</v>
      </c>
      <c r="E135" s="5">
        <v>37926.375</v>
      </c>
      <c r="F135" s="5">
        <v>37956.375</v>
      </c>
    </row>
    <row r="136" spans="1:6" ht="12.75">
      <c r="A136" s="1" t="s">
        <v>7</v>
      </c>
      <c r="B136" s="1" t="s">
        <v>91</v>
      </c>
      <c r="C136" s="61" t="str">
        <f t="shared" si="2"/>
        <v>Emerson 1Union EDA</v>
      </c>
      <c r="D136" s="62">
        <v>2.87</v>
      </c>
      <c r="E136" s="5">
        <v>37926.375</v>
      </c>
      <c r="F136" s="5">
        <v>37956.375</v>
      </c>
    </row>
    <row r="137" spans="1:6" ht="12.75">
      <c r="A137" s="1" t="s">
        <v>7</v>
      </c>
      <c r="B137" s="1" t="s">
        <v>93</v>
      </c>
      <c r="C137" s="61" t="str">
        <f t="shared" si="2"/>
        <v>Emerson 1Union NDA</v>
      </c>
      <c r="D137" s="62">
        <v>1.99</v>
      </c>
      <c r="E137" s="5">
        <v>37926.375</v>
      </c>
      <c r="F137" s="5">
        <v>37956.375</v>
      </c>
    </row>
    <row r="138" spans="1:6" ht="12.75">
      <c r="A138" s="1" t="s">
        <v>7</v>
      </c>
      <c r="B138" s="1" t="s">
        <v>94</v>
      </c>
      <c r="C138" s="61" t="str">
        <f t="shared" si="2"/>
        <v>Emerson 1Union SSMDA</v>
      </c>
      <c r="D138" s="62">
        <v>1.4</v>
      </c>
      <c r="E138" s="5">
        <v>37926.375</v>
      </c>
      <c r="F138" s="5">
        <v>37956.375</v>
      </c>
    </row>
    <row r="139" spans="1:6" ht="12.75">
      <c r="A139" s="1" t="s">
        <v>7</v>
      </c>
      <c r="B139" s="1" t="s">
        <v>95</v>
      </c>
      <c r="C139" s="61" t="str">
        <f t="shared" si="2"/>
        <v>Emerson 1Union WDA</v>
      </c>
      <c r="D139" s="62">
        <v>0.64</v>
      </c>
      <c r="E139" s="5">
        <v>37926.375</v>
      </c>
      <c r="F139" s="5">
        <v>37956.375</v>
      </c>
    </row>
    <row r="140" spans="1:6" ht="12.75">
      <c r="A140" s="1" t="s">
        <v>7</v>
      </c>
      <c r="B140" s="1" t="s">
        <v>4</v>
      </c>
      <c r="C140" s="61" t="str">
        <f t="shared" si="2"/>
        <v>Emerson 1Chippawa</v>
      </c>
      <c r="D140" s="62">
        <v>3.04</v>
      </c>
      <c r="E140" s="5">
        <v>37926.375</v>
      </c>
      <c r="F140" s="5">
        <v>37956.375</v>
      </c>
    </row>
    <row r="141" spans="1:6" ht="12.75">
      <c r="A141" s="1" t="s">
        <v>7</v>
      </c>
      <c r="B141" s="1" t="s">
        <v>41</v>
      </c>
      <c r="C141" s="61" t="str">
        <f t="shared" si="2"/>
        <v>Emerson 1Consumers CDA</v>
      </c>
      <c r="D141" s="62">
        <v>2.53</v>
      </c>
      <c r="E141" s="5">
        <v>37926.375</v>
      </c>
      <c r="F141" s="5">
        <v>37956.375</v>
      </c>
    </row>
    <row r="142" spans="1:6" ht="12.75">
      <c r="A142" s="1" t="s">
        <v>7</v>
      </c>
      <c r="B142" s="1" t="s">
        <v>42</v>
      </c>
      <c r="C142" s="61" t="str">
        <f t="shared" si="2"/>
        <v>Emerson 1Consumers EDA</v>
      </c>
      <c r="D142" s="62">
        <v>2.89</v>
      </c>
      <c r="E142" s="5">
        <v>37926.375</v>
      </c>
      <c r="F142" s="5">
        <v>37956.375</v>
      </c>
    </row>
    <row r="143" spans="1:6" ht="12.75">
      <c r="A143" s="1" t="s">
        <v>7</v>
      </c>
      <c r="B143" s="1" t="s">
        <v>43</v>
      </c>
      <c r="C143" s="61" t="str">
        <f t="shared" si="2"/>
        <v>Emerson 1Consumers SWDA</v>
      </c>
      <c r="D143" s="62">
        <v>2.08</v>
      </c>
      <c r="E143" s="5">
        <v>37926.375</v>
      </c>
      <c r="F143" s="5">
        <v>37956.375</v>
      </c>
    </row>
    <row r="144" spans="1:6" ht="12.75">
      <c r="A144" s="1" t="s">
        <v>7</v>
      </c>
      <c r="B144" s="1" t="s">
        <v>5</v>
      </c>
      <c r="C144" s="61" t="str">
        <f t="shared" si="2"/>
        <v>Emerson 1Cornwall</v>
      </c>
      <c r="D144" s="62">
        <v>2.98</v>
      </c>
      <c r="E144" s="5">
        <v>37926.375</v>
      </c>
      <c r="F144" s="5">
        <v>37956.375</v>
      </c>
    </row>
    <row r="145" spans="1:6" ht="12.75">
      <c r="A145" s="59" t="s">
        <v>7</v>
      </c>
      <c r="B145" s="59" t="s">
        <v>6</v>
      </c>
      <c r="C145" s="61" t="str">
        <f t="shared" si="2"/>
        <v>Emerson 1East Hereford</v>
      </c>
      <c r="D145" s="62">
        <v>3.53</v>
      </c>
      <c r="E145" s="5">
        <v>37926.375</v>
      </c>
      <c r="F145" s="5">
        <v>37956.375</v>
      </c>
    </row>
    <row r="146" spans="1:6" ht="12.75">
      <c r="A146" s="1" t="s">
        <v>7</v>
      </c>
      <c r="B146" s="1" t="s">
        <v>8</v>
      </c>
      <c r="C146" s="61" t="str">
        <f t="shared" si="2"/>
        <v>Emerson 1Emerson 2</v>
      </c>
      <c r="D146" s="62">
        <v>0.18</v>
      </c>
      <c r="E146" s="5">
        <v>37926.375</v>
      </c>
      <c r="F146" s="5">
        <v>37956.375</v>
      </c>
    </row>
    <row r="147" spans="1:6" ht="12.75">
      <c r="A147" s="1" t="s">
        <v>7</v>
      </c>
      <c r="B147" s="1" t="s">
        <v>45</v>
      </c>
      <c r="C147" s="61" t="str">
        <f t="shared" si="2"/>
        <v>Emerson 1GMIT EDA</v>
      </c>
      <c r="D147" s="62">
        <v>3.24</v>
      </c>
      <c r="E147" s="5">
        <v>37926.375</v>
      </c>
      <c r="F147" s="5">
        <v>37956.375</v>
      </c>
    </row>
    <row r="148" spans="1:6" ht="12.75">
      <c r="A148" s="63" t="s">
        <v>7</v>
      </c>
      <c r="B148" s="1" t="s">
        <v>46</v>
      </c>
      <c r="C148" s="61" t="str">
        <f t="shared" si="2"/>
        <v>Emerson 1GMIT NDA</v>
      </c>
      <c r="D148" s="62">
        <v>2.12</v>
      </c>
      <c r="E148" s="5">
        <v>37926.375</v>
      </c>
      <c r="F148" s="5">
        <v>37956.375</v>
      </c>
    </row>
    <row r="149" spans="1:6" ht="12.75">
      <c r="A149" s="63" t="s">
        <v>7</v>
      </c>
      <c r="B149" s="1" t="s">
        <v>11</v>
      </c>
      <c r="C149" s="61" t="str">
        <f t="shared" si="2"/>
        <v>Emerson 1Iroquois</v>
      </c>
      <c r="D149" s="62">
        <v>3.48</v>
      </c>
      <c r="E149" s="5">
        <v>37926.375</v>
      </c>
      <c r="F149" s="5">
        <v>37956.375</v>
      </c>
    </row>
    <row r="150" spans="1:6" ht="12.75">
      <c r="A150" s="1" t="s">
        <v>7</v>
      </c>
      <c r="B150" s="1" t="s">
        <v>47</v>
      </c>
      <c r="C150" s="61" t="str">
        <f t="shared" si="2"/>
        <v>Emerson 1KPUC EDA</v>
      </c>
      <c r="D150" s="62">
        <v>2.89</v>
      </c>
      <c r="E150" s="5">
        <v>37926.375</v>
      </c>
      <c r="F150" s="5">
        <v>37956.375</v>
      </c>
    </row>
    <row r="151" spans="1:6" ht="12.75">
      <c r="A151" s="63" t="s">
        <v>7</v>
      </c>
      <c r="B151" s="1" t="s">
        <v>14</v>
      </c>
      <c r="C151" s="61" t="str">
        <f t="shared" si="2"/>
        <v>Emerson 1Napierville</v>
      </c>
      <c r="D151" s="62">
        <v>3.22</v>
      </c>
      <c r="E151" s="5">
        <v>37926.375</v>
      </c>
      <c r="F151" s="5">
        <v>37956.375</v>
      </c>
    </row>
    <row r="152" spans="1:6" ht="12.75">
      <c r="A152" s="63" t="s">
        <v>7</v>
      </c>
      <c r="B152" s="1" t="s">
        <v>15</v>
      </c>
      <c r="C152" s="61" t="str">
        <f t="shared" si="2"/>
        <v>Emerson 1Niagara Falls</v>
      </c>
      <c r="D152" s="62">
        <v>2.54</v>
      </c>
      <c r="E152" s="5">
        <v>37926.375</v>
      </c>
      <c r="F152" s="5">
        <v>37956.375</v>
      </c>
    </row>
    <row r="153" spans="1:6" ht="12.75">
      <c r="A153" s="63" t="s">
        <v>7</v>
      </c>
      <c r="B153" s="1" t="s">
        <v>16</v>
      </c>
      <c r="C153" s="61" t="str">
        <f t="shared" si="2"/>
        <v>Emerson 1Philipsburg</v>
      </c>
      <c r="D153" s="62">
        <v>3.24</v>
      </c>
      <c r="E153" s="5">
        <v>37926.375</v>
      </c>
      <c r="F153" s="5">
        <v>37956.375</v>
      </c>
    </row>
    <row r="154" spans="1:6" ht="12.75">
      <c r="A154" s="63" t="s">
        <v>7</v>
      </c>
      <c r="B154" s="1" t="s">
        <v>48</v>
      </c>
      <c r="C154" s="61" t="str">
        <f t="shared" si="2"/>
        <v>Emerson 1Spruce</v>
      </c>
      <c r="D154" s="62">
        <v>0</v>
      </c>
      <c r="E154" s="5">
        <v>37926.375</v>
      </c>
      <c r="F154" s="5">
        <v>37956.375</v>
      </c>
    </row>
    <row r="155" spans="1:6" ht="12.75">
      <c r="A155" s="63" t="s">
        <v>7</v>
      </c>
      <c r="B155" s="1" t="s">
        <v>20</v>
      </c>
      <c r="C155" s="61" t="str">
        <f t="shared" si="2"/>
        <v>Emerson 1St. Clair</v>
      </c>
      <c r="D155" s="62">
        <v>2.04</v>
      </c>
      <c r="E155" s="5">
        <v>37926.375</v>
      </c>
      <c r="F155" s="5">
        <v>37956.375</v>
      </c>
    </row>
    <row r="156" spans="1:6" ht="12.75">
      <c r="A156" s="1" t="s">
        <v>7</v>
      </c>
      <c r="B156" s="1" t="s">
        <v>49</v>
      </c>
      <c r="C156" s="61" t="str">
        <f t="shared" si="2"/>
        <v>Emerson 1TCPL NDA</v>
      </c>
      <c r="D156" s="62">
        <v>1.77</v>
      </c>
      <c r="E156" s="5">
        <v>37926.375</v>
      </c>
      <c r="F156" s="5">
        <v>37956.375</v>
      </c>
    </row>
    <row r="157" spans="1:6" ht="12.75">
      <c r="A157" s="1" t="s">
        <v>7</v>
      </c>
      <c r="B157" s="1" t="s">
        <v>50</v>
      </c>
      <c r="C157" s="61" t="str">
        <f t="shared" si="2"/>
        <v>Emerson 1TCPL WDA</v>
      </c>
      <c r="D157" s="62">
        <v>0.87</v>
      </c>
      <c r="E157" s="5">
        <v>37926.375</v>
      </c>
      <c r="F157" s="5">
        <v>37956.375</v>
      </c>
    </row>
    <row r="158" spans="1:6" ht="12.75">
      <c r="A158" s="1" t="s">
        <v>7</v>
      </c>
      <c r="B158" s="1" t="s">
        <v>51</v>
      </c>
      <c r="C158" s="61" t="str">
        <f t="shared" si="2"/>
        <v>Emerson 1TPLP NDA</v>
      </c>
      <c r="D158" s="62">
        <v>1.37</v>
      </c>
      <c r="E158" s="5">
        <v>37926.375</v>
      </c>
      <c r="F158" s="5">
        <v>37956.375</v>
      </c>
    </row>
    <row r="159" spans="1:6" ht="12.75">
      <c r="A159" s="63" t="s">
        <v>7</v>
      </c>
      <c r="B159" s="1" t="s">
        <v>53</v>
      </c>
      <c r="C159" s="61" t="str">
        <f t="shared" si="2"/>
        <v>Emerson 1Union CDA</v>
      </c>
      <c r="D159" s="62">
        <v>2.42</v>
      </c>
      <c r="E159" s="5">
        <v>37926.375</v>
      </c>
      <c r="F159" s="5">
        <v>37956.375</v>
      </c>
    </row>
    <row r="160" spans="1:6" ht="12.75">
      <c r="A160" s="63" t="s">
        <v>7</v>
      </c>
      <c r="B160" s="1" t="s">
        <v>54</v>
      </c>
      <c r="C160" s="61" t="str">
        <f t="shared" si="2"/>
        <v>Emerson 1Union SWDA</v>
      </c>
      <c r="D160" s="62">
        <v>2.06</v>
      </c>
      <c r="E160" s="5">
        <v>37926.375</v>
      </c>
      <c r="F160" s="5">
        <v>37956.375</v>
      </c>
    </row>
    <row r="161" spans="1:6" ht="12.75">
      <c r="A161" s="1" t="s">
        <v>8</v>
      </c>
      <c r="B161" s="1" t="s">
        <v>40</v>
      </c>
      <c r="C161" s="61" t="str">
        <f t="shared" si="2"/>
        <v>Emerson 2Centrat MDA</v>
      </c>
      <c r="D161" s="62">
        <v>0</v>
      </c>
      <c r="E161" s="5">
        <v>37926.375</v>
      </c>
      <c r="F161" s="5">
        <v>37956.375</v>
      </c>
    </row>
    <row r="162" spans="1:6" ht="12.75">
      <c r="A162" s="1" t="s">
        <v>8</v>
      </c>
      <c r="B162" s="1" t="s">
        <v>92</v>
      </c>
      <c r="C162" s="61" t="str">
        <f t="shared" si="2"/>
        <v>Emerson 2Union NCDA</v>
      </c>
      <c r="D162" s="62">
        <v>2.54</v>
      </c>
      <c r="E162" s="5">
        <v>37926.375</v>
      </c>
      <c r="F162" s="5">
        <v>37956.375</v>
      </c>
    </row>
    <row r="163" spans="1:6" ht="12.75">
      <c r="A163" s="1" t="s">
        <v>8</v>
      </c>
      <c r="B163" s="1" t="s">
        <v>91</v>
      </c>
      <c r="C163" s="61" t="str">
        <f t="shared" si="2"/>
        <v>Emerson 2Union EDA</v>
      </c>
      <c r="D163" s="62">
        <v>2.87</v>
      </c>
      <c r="E163" s="5">
        <v>37926.375</v>
      </c>
      <c r="F163" s="5">
        <v>37956.375</v>
      </c>
    </row>
    <row r="164" spans="1:6" ht="12.75">
      <c r="A164" s="1" t="s">
        <v>8</v>
      </c>
      <c r="B164" s="1" t="s">
        <v>93</v>
      </c>
      <c r="C164" s="61" t="str">
        <f t="shared" si="2"/>
        <v>Emerson 2Union NDA</v>
      </c>
      <c r="D164" s="62">
        <v>1.99</v>
      </c>
      <c r="E164" s="5">
        <v>37926.375</v>
      </c>
      <c r="F164" s="5">
        <v>37956.375</v>
      </c>
    </row>
    <row r="165" spans="1:6" ht="12.75">
      <c r="A165" s="1" t="s">
        <v>8</v>
      </c>
      <c r="B165" s="1" t="s">
        <v>94</v>
      </c>
      <c r="C165" s="61" t="str">
        <f t="shared" si="2"/>
        <v>Emerson 2Union SSMDA</v>
      </c>
      <c r="D165" s="62">
        <v>1.4</v>
      </c>
      <c r="E165" s="5">
        <v>37926.375</v>
      </c>
      <c r="F165" s="5">
        <v>37956.375</v>
      </c>
    </row>
    <row r="166" spans="1:6" ht="12.75">
      <c r="A166" s="1" t="s">
        <v>8</v>
      </c>
      <c r="B166" s="1" t="s">
        <v>95</v>
      </c>
      <c r="C166" s="61" t="str">
        <f t="shared" si="2"/>
        <v>Emerson 2Union WDA</v>
      </c>
      <c r="D166" s="62">
        <v>0.64</v>
      </c>
      <c r="E166" s="5">
        <v>37926.375</v>
      </c>
      <c r="F166" s="5">
        <v>37956.375</v>
      </c>
    </row>
    <row r="167" spans="1:6" ht="12.75">
      <c r="A167" s="1" t="s">
        <v>8</v>
      </c>
      <c r="B167" s="1" t="s">
        <v>4</v>
      </c>
      <c r="C167" s="61" t="str">
        <f t="shared" si="2"/>
        <v>Emerson 2Chippawa</v>
      </c>
      <c r="D167" s="62">
        <v>3.04</v>
      </c>
      <c r="E167" s="5">
        <v>37926.375</v>
      </c>
      <c r="F167" s="5">
        <v>37956.375</v>
      </c>
    </row>
    <row r="168" spans="1:6" ht="12.75">
      <c r="A168" s="1" t="s">
        <v>8</v>
      </c>
      <c r="B168" s="1" t="s">
        <v>41</v>
      </c>
      <c r="C168" s="61" t="str">
        <f t="shared" si="2"/>
        <v>Emerson 2Consumers CDA</v>
      </c>
      <c r="D168" s="62">
        <v>2.53</v>
      </c>
      <c r="E168" s="5">
        <v>37926.375</v>
      </c>
      <c r="F168" s="5">
        <v>37956.375</v>
      </c>
    </row>
    <row r="169" spans="1:6" ht="12.75">
      <c r="A169" s="1" t="s">
        <v>8</v>
      </c>
      <c r="B169" s="1" t="s">
        <v>42</v>
      </c>
      <c r="C169" s="61" t="str">
        <f t="shared" si="2"/>
        <v>Emerson 2Consumers EDA</v>
      </c>
      <c r="D169" s="62">
        <v>2.89</v>
      </c>
      <c r="E169" s="5">
        <v>37926.375</v>
      </c>
      <c r="F169" s="5">
        <v>37956.375</v>
      </c>
    </row>
    <row r="170" spans="1:6" ht="12.75">
      <c r="A170" s="1" t="s">
        <v>8</v>
      </c>
      <c r="B170" s="1" t="s">
        <v>43</v>
      </c>
      <c r="C170" s="61" t="str">
        <f t="shared" si="2"/>
        <v>Emerson 2Consumers SWDA</v>
      </c>
      <c r="D170" s="62">
        <v>2.08</v>
      </c>
      <c r="E170" s="5">
        <v>37926.375</v>
      </c>
      <c r="F170" s="5">
        <v>37956.375</v>
      </c>
    </row>
    <row r="171" spans="1:6" ht="12.75">
      <c r="A171" s="1" t="s">
        <v>8</v>
      </c>
      <c r="B171" s="1" t="s">
        <v>5</v>
      </c>
      <c r="C171" s="61" t="str">
        <f t="shared" si="2"/>
        <v>Emerson 2Cornwall</v>
      </c>
      <c r="D171" s="62">
        <v>2.98</v>
      </c>
      <c r="E171" s="5">
        <v>37926.375</v>
      </c>
      <c r="F171" s="5">
        <v>37956.375</v>
      </c>
    </row>
    <row r="172" spans="1:6" ht="12.75">
      <c r="A172" s="1" t="s">
        <v>8</v>
      </c>
      <c r="B172" s="1" t="s">
        <v>6</v>
      </c>
      <c r="C172" s="61" t="str">
        <f t="shared" si="2"/>
        <v>Emerson 2East Hereford</v>
      </c>
      <c r="D172" s="62">
        <v>3.53</v>
      </c>
      <c r="E172" s="5">
        <v>37926.375</v>
      </c>
      <c r="F172" s="5">
        <v>37956.375</v>
      </c>
    </row>
    <row r="173" spans="1:6" ht="12.75">
      <c r="A173" s="1" t="s">
        <v>8</v>
      </c>
      <c r="B173" s="1" t="s">
        <v>7</v>
      </c>
      <c r="C173" s="61" t="str">
        <f t="shared" si="2"/>
        <v>Emerson 2Emerson 1</v>
      </c>
      <c r="D173" s="62">
        <v>0.18</v>
      </c>
      <c r="E173" s="5">
        <v>37926.375</v>
      </c>
      <c r="F173" s="5">
        <v>37956.375</v>
      </c>
    </row>
    <row r="174" spans="1:6" ht="12.75">
      <c r="A174" s="1" t="s">
        <v>8</v>
      </c>
      <c r="B174" s="1" t="s">
        <v>45</v>
      </c>
      <c r="C174" s="61" t="str">
        <f t="shared" si="2"/>
        <v>Emerson 2GMIT EDA</v>
      </c>
      <c r="D174" s="62">
        <v>3.24</v>
      </c>
      <c r="E174" s="5">
        <v>37926.375</v>
      </c>
      <c r="F174" s="5">
        <v>37956.375</v>
      </c>
    </row>
    <row r="175" spans="1:6" ht="12.75">
      <c r="A175" s="63" t="s">
        <v>8</v>
      </c>
      <c r="B175" s="1" t="s">
        <v>46</v>
      </c>
      <c r="C175" s="61" t="str">
        <f t="shared" si="2"/>
        <v>Emerson 2GMIT NDA</v>
      </c>
      <c r="D175" s="62">
        <v>2.12</v>
      </c>
      <c r="E175" s="5">
        <v>37926.375</v>
      </c>
      <c r="F175" s="5">
        <v>37956.375</v>
      </c>
    </row>
    <row r="176" spans="1:6" ht="12.75">
      <c r="A176" s="63" t="s">
        <v>8</v>
      </c>
      <c r="B176" s="1" t="s">
        <v>11</v>
      </c>
      <c r="C176" s="61" t="str">
        <f t="shared" si="2"/>
        <v>Emerson 2Iroquois</v>
      </c>
      <c r="D176" s="62">
        <v>3.48</v>
      </c>
      <c r="E176" s="5">
        <v>37926.375</v>
      </c>
      <c r="F176" s="5">
        <v>37956.375</v>
      </c>
    </row>
    <row r="177" spans="1:6" ht="12.75">
      <c r="A177" s="1" t="s">
        <v>8</v>
      </c>
      <c r="B177" s="1" t="s">
        <v>47</v>
      </c>
      <c r="C177" s="61" t="str">
        <f t="shared" si="2"/>
        <v>Emerson 2KPUC EDA</v>
      </c>
      <c r="D177" s="62">
        <v>2.89</v>
      </c>
      <c r="E177" s="5">
        <v>37926.375</v>
      </c>
      <c r="F177" s="5">
        <v>37956.375</v>
      </c>
    </row>
    <row r="178" spans="1:6" ht="12.75">
      <c r="A178" s="63" t="s">
        <v>8</v>
      </c>
      <c r="B178" s="1" t="s">
        <v>14</v>
      </c>
      <c r="C178" s="61" t="str">
        <f t="shared" si="2"/>
        <v>Emerson 2Napierville</v>
      </c>
      <c r="D178" s="62">
        <v>3.22</v>
      </c>
      <c r="E178" s="5">
        <v>37926.375</v>
      </c>
      <c r="F178" s="5">
        <v>37956.375</v>
      </c>
    </row>
    <row r="179" spans="1:6" ht="12.75">
      <c r="A179" s="63" t="s">
        <v>8</v>
      </c>
      <c r="B179" s="1" t="s">
        <v>15</v>
      </c>
      <c r="C179" s="61" t="str">
        <f t="shared" si="2"/>
        <v>Emerson 2Niagara Falls</v>
      </c>
      <c r="D179" s="62">
        <v>2.54</v>
      </c>
      <c r="E179" s="5">
        <v>37926.375</v>
      </c>
      <c r="F179" s="5">
        <v>37956.375</v>
      </c>
    </row>
    <row r="180" spans="1:6" ht="12.75">
      <c r="A180" s="63" t="s">
        <v>8</v>
      </c>
      <c r="B180" s="1" t="s">
        <v>16</v>
      </c>
      <c r="C180" s="61" t="str">
        <f t="shared" si="2"/>
        <v>Emerson 2Philipsburg</v>
      </c>
      <c r="D180" s="62">
        <v>3.24</v>
      </c>
      <c r="E180" s="5">
        <v>37926.375</v>
      </c>
      <c r="F180" s="5">
        <v>37956.375</v>
      </c>
    </row>
    <row r="181" spans="1:6" ht="12.75">
      <c r="A181" s="63" t="s">
        <v>8</v>
      </c>
      <c r="B181" s="1" t="s">
        <v>20</v>
      </c>
      <c r="C181" s="61" t="str">
        <f t="shared" si="2"/>
        <v>Emerson 2St. Clair</v>
      </c>
      <c r="D181" s="62">
        <v>2.04</v>
      </c>
      <c r="E181" s="5">
        <v>37926.375</v>
      </c>
      <c r="F181" s="5">
        <v>37956.375</v>
      </c>
    </row>
    <row r="182" spans="1:6" ht="12.75">
      <c r="A182" s="63" t="s">
        <v>8</v>
      </c>
      <c r="B182" s="1" t="s">
        <v>48</v>
      </c>
      <c r="C182" s="61" t="str">
        <f t="shared" si="2"/>
        <v>Emerson 2Spruce</v>
      </c>
      <c r="D182" s="62">
        <v>0</v>
      </c>
      <c r="E182" s="5">
        <v>37926.375</v>
      </c>
      <c r="F182" s="5">
        <v>37956.375</v>
      </c>
    </row>
    <row r="183" spans="1:6" ht="12.75">
      <c r="A183" s="1" t="s">
        <v>8</v>
      </c>
      <c r="B183" s="1" t="s">
        <v>49</v>
      </c>
      <c r="C183" s="61" t="str">
        <f t="shared" si="2"/>
        <v>Emerson 2TCPL NDA</v>
      </c>
      <c r="D183" s="62">
        <v>1.77</v>
      </c>
      <c r="E183" s="5">
        <v>37926.375</v>
      </c>
      <c r="F183" s="5">
        <v>37956.375</v>
      </c>
    </row>
    <row r="184" spans="1:6" ht="12.75">
      <c r="A184" s="1" t="s">
        <v>8</v>
      </c>
      <c r="B184" s="1" t="s">
        <v>50</v>
      </c>
      <c r="C184" s="61" t="str">
        <f t="shared" si="2"/>
        <v>Emerson 2TCPL WDA</v>
      </c>
      <c r="D184" s="62">
        <v>0.87</v>
      </c>
      <c r="E184" s="5">
        <v>37926.375</v>
      </c>
      <c r="F184" s="5">
        <v>37956.375</v>
      </c>
    </row>
    <row r="185" spans="1:6" ht="12.75">
      <c r="A185" s="1" t="s">
        <v>8</v>
      </c>
      <c r="B185" s="1" t="s">
        <v>51</v>
      </c>
      <c r="C185" s="61" t="str">
        <f t="shared" si="2"/>
        <v>Emerson 2TPLP NDA</v>
      </c>
      <c r="D185" s="62">
        <v>1.37</v>
      </c>
      <c r="E185" s="5">
        <v>37926.375</v>
      </c>
      <c r="F185" s="5">
        <v>37956.375</v>
      </c>
    </row>
    <row r="186" spans="1:6" ht="12.75">
      <c r="A186" s="66" t="s">
        <v>8</v>
      </c>
      <c r="B186" s="59" t="s">
        <v>53</v>
      </c>
      <c r="C186" s="61" t="str">
        <f t="shared" si="2"/>
        <v>Emerson 2Union CDA</v>
      </c>
      <c r="D186" s="62">
        <v>2.42</v>
      </c>
      <c r="E186" s="5">
        <v>37926.375</v>
      </c>
      <c r="F186" s="5">
        <v>37956.375</v>
      </c>
    </row>
    <row r="187" spans="1:6" ht="12.75">
      <c r="A187" s="66" t="s">
        <v>8</v>
      </c>
      <c r="B187" s="59" t="s">
        <v>54</v>
      </c>
      <c r="C187" s="61" t="str">
        <f t="shared" si="2"/>
        <v>Emerson 2Union SWDA</v>
      </c>
      <c r="D187" s="62">
        <v>2.06</v>
      </c>
      <c r="E187" s="5">
        <v>37926.375</v>
      </c>
      <c r="F187" s="5">
        <v>37956.375</v>
      </c>
    </row>
    <row r="188" spans="1:6" ht="12.75">
      <c r="A188" s="1" t="s">
        <v>9</v>
      </c>
      <c r="B188" s="1" t="s">
        <v>2</v>
      </c>
      <c r="C188" s="61" t="str">
        <f t="shared" si="2"/>
        <v>EmpressBayhurst 1</v>
      </c>
      <c r="D188" s="62">
        <v>0.52</v>
      </c>
      <c r="E188" s="5">
        <v>37926.375</v>
      </c>
      <c r="F188" s="5">
        <v>37956.375</v>
      </c>
    </row>
    <row r="189" spans="1:6" ht="12.75">
      <c r="A189" s="63" t="s">
        <v>9</v>
      </c>
      <c r="B189" s="1" t="s">
        <v>33</v>
      </c>
      <c r="C189" s="61" t="str">
        <f t="shared" si="2"/>
        <v>EmpressCentram MDA</v>
      </c>
      <c r="D189" s="62">
        <v>1.01</v>
      </c>
      <c r="E189" s="5">
        <v>37926.375</v>
      </c>
      <c r="F189" s="5">
        <v>37956.375</v>
      </c>
    </row>
    <row r="190" spans="1:6" ht="12.75">
      <c r="A190" s="1" t="s">
        <v>9</v>
      </c>
      <c r="B190" s="1" t="s">
        <v>34</v>
      </c>
      <c r="C190" s="61" t="str">
        <f t="shared" si="2"/>
        <v>EmpressCentram SSDA</v>
      </c>
      <c r="D190" s="62">
        <v>0.52</v>
      </c>
      <c r="E190" s="5">
        <v>37926.375</v>
      </c>
      <c r="F190" s="5">
        <v>37956.375</v>
      </c>
    </row>
    <row r="191" spans="1:6" ht="12.75">
      <c r="A191" s="1" t="s">
        <v>9</v>
      </c>
      <c r="B191" s="1" t="s">
        <v>92</v>
      </c>
      <c r="C191" s="61" t="str">
        <f t="shared" si="2"/>
        <v>EmpressUnion NCDA</v>
      </c>
      <c r="D191" s="62">
        <v>4.26</v>
      </c>
      <c r="E191" s="5">
        <v>37926.375</v>
      </c>
      <c r="F191" s="5">
        <v>37956.375</v>
      </c>
    </row>
    <row r="192" spans="1:6" ht="12.75">
      <c r="A192" s="63" t="s">
        <v>9</v>
      </c>
      <c r="B192" s="1" t="s">
        <v>91</v>
      </c>
      <c r="C192" s="61" t="str">
        <f t="shared" si="2"/>
        <v>EmpressUnion EDA</v>
      </c>
      <c r="D192" s="62">
        <v>4.26</v>
      </c>
      <c r="E192" s="5">
        <v>37926.375</v>
      </c>
      <c r="F192" s="5">
        <v>37956.375</v>
      </c>
    </row>
    <row r="193" spans="1:6" ht="12.75">
      <c r="A193" s="63" t="s">
        <v>9</v>
      </c>
      <c r="B193" s="1" t="s">
        <v>93</v>
      </c>
      <c r="C193" s="61" t="str">
        <f t="shared" si="2"/>
        <v>EmpressUnion NDA</v>
      </c>
      <c r="D193" s="62">
        <v>3.24</v>
      </c>
      <c r="E193" s="5">
        <v>37926.375</v>
      </c>
      <c r="F193" s="5">
        <v>37956.375</v>
      </c>
    </row>
    <row r="194" spans="1:6" ht="12.75">
      <c r="A194" s="1" t="s">
        <v>9</v>
      </c>
      <c r="B194" s="1" t="s">
        <v>94</v>
      </c>
      <c r="C194" s="61" t="str">
        <f t="shared" si="2"/>
        <v>EmpressUnion SSMDA</v>
      </c>
      <c r="D194" s="62">
        <v>3.24</v>
      </c>
      <c r="E194" s="5">
        <v>37926.375</v>
      </c>
      <c r="F194" s="5">
        <v>37956.375</v>
      </c>
    </row>
    <row r="195" spans="1:6" ht="12.75">
      <c r="A195" s="1" t="s">
        <v>9</v>
      </c>
      <c r="B195" s="1" t="s">
        <v>95</v>
      </c>
      <c r="C195" s="61" t="str">
        <f aca="true" t="shared" si="3" ref="C195:C258">CONCATENATE(A195,B195)</f>
        <v>EmpressUnion WDA</v>
      </c>
      <c r="D195" s="62">
        <v>1.96</v>
      </c>
      <c r="E195" s="5">
        <v>37926.375</v>
      </c>
      <c r="F195" s="5">
        <v>37956.375</v>
      </c>
    </row>
    <row r="196" spans="1:6" ht="12.75">
      <c r="A196" s="1" t="s">
        <v>9</v>
      </c>
      <c r="B196" s="1" t="s">
        <v>40</v>
      </c>
      <c r="C196" s="61" t="str">
        <f t="shared" si="3"/>
        <v>EmpressCentrat MDA</v>
      </c>
      <c r="D196" s="62">
        <v>1.01</v>
      </c>
      <c r="E196" s="5">
        <v>37926.375</v>
      </c>
      <c r="F196" s="5">
        <v>37956.375</v>
      </c>
    </row>
    <row r="197" spans="1:6" ht="12.75">
      <c r="A197" s="1" t="s">
        <v>9</v>
      </c>
      <c r="B197" s="1" t="s">
        <v>4</v>
      </c>
      <c r="C197" s="61" t="str">
        <f t="shared" si="3"/>
        <v>EmpressChippawa</v>
      </c>
      <c r="D197" s="62">
        <v>4.76</v>
      </c>
      <c r="E197" s="5">
        <v>37926.375</v>
      </c>
      <c r="F197" s="5">
        <v>37956.375</v>
      </c>
    </row>
    <row r="198" spans="1:6" ht="12.75">
      <c r="A198" s="1" t="s">
        <v>9</v>
      </c>
      <c r="B198" s="1" t="s">
        <v>41</v>
      </c>
      <c r="C198" s="61" t="str">
        <f t="shared" si="3"/>
        <v>EmpressConsumers CDA</v>
      </c>
      <c r="D198" s="62">
        <v>4.26</v>
      </c>
      <c r="E198" s="5">
        <v>37926.375</v>
      </c>
      <c r="F198" s="5">
        <v>37956.375</v>
      </c>
    </row>
    <row r="199" spans="1:6" ht="12.75">
      <c r="A199" s="1" t="s">
        <v>9</v>
      </c>
      <c r="B199" s="1" t="s">
        <v>42</v>
      </c>
      <c r="C199" s="61" t="str">
        <f t="shared" si="3"/>
        <v>EmpressConsumers EDA</v>
      </c>
      <c r="D199" s="62">
        <v>4.26</v>
      </c>
      <c r="E199" s="5">
        <v>37926.375</v>
      </c>
      <c r="F199" s="5">
        <v>37956.375</v>
      </c>
    </row>
    <row r="200" spans="1:6" ht="12.75">
      <c r="A200" s="1" t="s">
        <v>9</v>
      </c>
      <c r="B200" s="1" t="s">
        <v>43</v>
      </c>
      <c r="C200" s="61" t="str">
        <f t="shared" si="3"/>
        <v>EmpressConsumers SWDA</v>
      </c>
      <c r="D200" s="62">
        <v>3.62</v>
      </c>
      <c r="E200" s="5">
        <v>37926.375</v>
      </c>
      <c r="F200" s="5">
        <v>37956.375</v>
      </c>
    </row>
    <row r="201" spans="1:6" ht="12.75">
      <c r="A201" s="1" t="s">
        <v>9</v>
      </c>
      <c r="B201" s="1" t="s">
        <v>5</v>
      </c>
      <c r="C201" s="61" t="str">
        <f t="shared" si="3"/>
        <v>EmpressCornwall</v>
      </c>
      <c r="D201" s="62">
        <v>4.36</v>
      </c>
      <c r="E201" s="5">
        <v>37926.375</v>
      </c>
      <c r="F201" s="5">
        <v>37956.375</v>
      </c>
    </row>
    <row r="202" spans="1:6" ht="12.75">
      <c r="A202" s="1" t="s">
        <v>9</v>
      </c>
      <c r="B202" s="1" t="s">
        <v>6</v>
      </c>
      <c r="C202" s="61" t="str">
        <f t="shared" si="3"/>
        <v>EmpressEast Hereford</v>
      </c>
      <c r="D202" s="62">
        <v>4.91</v>
      </c>
      <c r="E202" s="5">
        <v>37926.375</v>
      </c>
      <c r="F202" s="5">
        <v>37956.375</v>
      </c>
    </row>
    <row r="203" spans="1:6" ht="12.75">
      <c r="A203" s="1" t="s">
        <v>9</v>
      </c>
      <c r="B203" s="1" t="s">
        <v>7</v>
      </c>
      <c r="C203" s="61" t="str">
        <f t="shared" si="3"/>
        <v>EmpressEmerson 1</v>
      </c>
      <c r="D203" s="62">
        <v>1.4</v>
      </c>
      <c r="E203" s="5">
        <v>37926.375</v>
      </c>
      <c r="F203" s="5">
        <v>37956.375</v>
      </c>
    </row>
    <row r="204" spans="1:6" ht="12.75">
      <c r="A204" s="1" t="s">
        <v>9</v>
      </c>
      <c r="B204" s="59" t="s">
        <v>8</v>
      </c>
      <c r="C204" s="61" t="str">
        <f t="shared" si="3"/>
        <v>EmpressEmerson 2</v>
      </c>
      <c r="D204" s="62">
        <v>1.4</v>
      </c>
      <c r="E204" s="5">
        <v>37926.375</v>
      </c>
      <c r="F204" s="5">
        <v>37956.375</v>
      </c>
    </row>
    <row r="205" spans="1:6" ht="12.75">
      <c r="A205" s="1" t="s">
        <v>9</v>
      </c>
      <c r="B205" s="1" t="s">
        <v>44</v>
      </c>
      <c r="C205" s="61" t="str">
        <f t="shared" si="3"/>
        <v>EmpressGladstone MDA</v>
      </c>
      <c r="D205" s="62">
        <v>1.01</v>
      </c>
      <c r="E205" s="5">
        <v>37926.375</v>
      </c>
      <c r="F205" s="5">
        <v>37956.375</v>
      </c>
    </row>
    <row r="206" spans="1:6" ht="12.75">
      <c r="A206" s="63" t="s">
        <v>9</v>
      </c>
      <c r="B206" s="1" t="s">
        <v>45</v>
      </c>
      <c r="C206" s="61" t="str">
        <f t="shared" si="3"/>
        <v>EmpressGMIT EDA</v>
      </c>
      <c r="D206" s="62">
        <v>4.26</v>
      </c>
      <c r="E206" s="5">
        <v>37926.375</v>
      </c>
      <c r="F206" s="5">
        <v>37956.375</v>
      </c>
    </row>
    <row r="207" spans="1:6" ht="12.75">
      <c r="A207" s="63" t="s">
        <v>9</v>
      </c>
      <c r="B207" s="1" t="s">
        <v>46</v>
      </c>
      <c r="C207" s="61" t="str">
        <f t="shared" si="3"/>
        <v>EmpressGMIT NDA</v>
      </c>
      <c r="D207" s="62">
        <v>3.24</v>
      </c>
      <c r="E207" s="5">
        <v>37926.375</v>
      </c>
      <c r="F207" s="5">
        <v>37956.375</v>
      </c>
    </row>
    <row r="208" spans="1:6" ht="12.75">
      <c r="A208" s="63" t="s">
        <v>9</v>
      </c>
      <c r="B208" s="1" t="s">
        <v>10</v>
      </c>
      <c r="C208" s="61" t="str">
        <f t="shared" si="3"/>
        <v>EmpressHerbert</v>
      </c>
      <c r="D208" s="62">
        <v>0.52</v>
      </c>
      <c r="E208" s="5">
        <v>37926.375</v>
      </c>
      <c r="F208" s="5">
        <v>37956.375</v>
      </c>
    </row>
    <row r="209" spans="1:6" ht="12.75">
      <c r="A209" s="1" t="s">
        <v>9</v>
      </c>
      <c r="B209" s="1" t="s">
        <v>11</v>
      </c>
      <c r="C209" s="61" t="str">
        <f t="shared" si="3"/>
        <v>EmpressIroquois</v>
      </c>
      <c r="D209" s="62">
        <v>4.8</v>
      </c>
      <c r="E209" s="5">
        <v>37926.375</v>
      </c>
      <c r="F209" s="5">
        <v>37956.375</v>
      </c>
    </row>
    <row r="210" spans="1:6" ht="12.75">
      <c r="A210" s="1" t="s">
        <v>9</v>
      </c>
      <c r="B210" s="1" t="s">
        <v>47</v>
      </c>
      <c r="C210" s="61" t="str">
        <f t="shared" si="3"/>
        <v>EmpressKPUC EDA</v>
      </c>
      <c r="D210" s="62">
        <v>4.26</v>
      </c>
      <c r="E210" s="5">
        <v>37926.375</v>
      </c>
      <c r="F210" s="5">
        <v>37956.375</v>
      </c>
    </row>
    <row r="211" spans="1:6" ht="12.75">
      <c r="A211" s="63" t="s">
        <v>9</v>
      </c>
      <c r="B211" s="1" t="s">
        <v>14</v>
      </c>
      <c r="C211" s="61" t="str">
        <f t="shared" si="3"/>
        <v>EmpressNapierville</v>
      </c>
      <c r="D211" s="62">
        <v>4.6</v>
      </c>
      <c r="E211" s="5">
        <v>37926.375</v>
      </c>
      <c r="F211" s="5">
        <v>37956.375</v>
      </c>
    </row>
    <row r="212" spans="1:6" ht="12.75">
      <c r="A212" s="63" t="s">
        <v>9</v>
      </c>
      <c r="B212" s="1" t="s">
        <v>15</v>
      </c>
      <c r="C212" s="61" t="str">
        <f t="shared" si="3"/>
        <v>EmpressNiagara Falls</v>
      </c>
      <c r="D212" s="62">
        <v>4.25</v>
      </c>
      <c r="E212" s="5">
        <v>37926.375</v>
      </c>
      <c r="F212" s="5">
        <v>37956.375</v>
      </c>
    </row>
    <row r="213" spans="1:6" ht="12.75">
      <c r="A213" s="63" t="s">
        <v>9</v>
      </c>
      <c r="B213" s="1" t="s">
        <v>16</v>
      </c>
      <c r="C213" s="61" t="str">
        <f t="shared" si="3"/>
        <v>EmpressPhilipsburg</v>
      </c>
      <c r="D213" s="62">
        <v>4.63</v>
      </c>
      <c r="E213" s="5">
        <v>37926.375</v>
      </c>
      <c r="F213" s="5">
        <v>37956.375</v>
      </c>
    </row>
    <row r="214" spans="1:6" ht="12.75">
      <c r="A214" s="63" t="s">
        <v>9</v>
      </c>
      <c r="B214" s="1" t="s">
        <v>48</v>
      </c>
      <c r="C214" s="61" t="str">
        <f t="shared" si="3"/>
        <v>EmpressSpruce</v>
      </c>
      <c r="D214" s="62">
        <v>1.18</v>
      </c>
      <c r="E214" s="5">
        <v>37926.375</v>
      </c>
      <c r="F214" s="5">
        <v>37956.375</v>
      </c>
    </row>
    <row r="215" spans="1:6" ht="12.75">
      <c r="A215" s="63" t="s">
        <v>9</v>
      </c>
      <c r="B215" s="1" t="s">
        <v>20</v>
      </c>
      <c r="C215" s="61" t="str">
        <f t="shared" si="3"/>
        <v>EmpressSt. Clair</v>
      </c>
      <c r="D215" s="62">
        <v>3.6</v>
      </c>
      <c r="E215" s="5">
        <v>37926.375</v>
      </c>
      <c r="F215" s="5">
        <v>37956.375</v>
      </c>
    </row>
    <row r="216" spans="1:6" ht="12.75">
      <c r="A216" s="1" t="s">
        <v>9</v>
      </c>
      <c r="B216" s="1" t="s">
        <v>49</v>
      </c>
      <c r="C216" s="61" t="str">
        <f t="shared" si="3"/>
        <v>EmpressTCPL NDA</v>
      </c>
      <c r="D216" s="62">
        <v>3.24</v>
      </c>
      <c r="E216" s="5">
        <v>37926.375</v>
      </c>
      <c r="F216" s="5">
        <v>37956.375</v>
      </c>
    </row>
    <row r="217" spans="1:6" ht="12.75">
      <c r="A217" s="1" t="s">
        <v>9</v>
      </c>
      <c r="B217" s="1" t="s">
        <v>50</v>
      </c>
      <c r="C217" s="61" t="str">
        <f t="shared" si="3"/>
        <v>EmpressTCPL WDA</v>
      </c>
      <c r="D217" s="62">
        <v>1.96</v>
      </c>
      <c r="E217" s="5">
        <v>37926.375</v>
      </c>
      <c r="F217" s="5">
        <v>37956.375</v>
      </c>
    </row>
    <row r="218" spans="1:6" ht="12.75">
      <c r="A218" s="63" t="s">
        <v>9</v>
      </c>
      <c r="B218" s="1" t="s">
        <v>51</v>
      </c>
      <c r="C218" s="61" t="str">
        <f t="shared" si="3"/>
        <v>EmpressTPLP NDA</v>
      </c>
      <c r="D218" s="62">
        <v>3.24</v>
      </c>
      <c r="E218" s="5">
        <v>37926.375</v>
      </c>
      <c r="F218" s="5">
        <v>37956.375</v>
      </c>
    </row>
    <row r="219" spans="1:6" ht="12.75">
      <c r="A219" s="1" t="s">
        <v>9</v>
      </c>
      <c r="B219" s="1" t="s">
        <v>52</v>
      </c>
      <c r="C219" s="61" t="str">
        <f t="shared" si="3"/>
        <v>EmpressTransgas SSDA</v>
      </c>
      <c r="D219" s="62">
        <v>0.52</v>
      </c>
      <c r="E219" s="5">
        <v>37926.375</v>
      </c>
      <c r="F219" s="5">
        <v>37956.375</v>
      </c>
    </row>
    <row r="220" spans="1:6" ht="12.75">
      <c r="A220" s="63" t="s">
        <v>9</v>
      </c>
      <c r="B220" s="1" t="s">
        <v>53</v>
      </c>
      <c r="C220" s="61" t="str">
        <f t="shared" si="3"/>
        <v>EmpressUnion CDA</v>
      </c>
      <c r="D220" s="62">
        <v>4.26</v>
      </c>
      <c r="E220" s="5">
        <v>37926.375</v>
      </c>
      <c r="F220" s="5">
        <v>37956.375</v>
      </c>
    </row>
    <row r="221" spans="1:6" ht="12.75">
      <c r="A221" s="63" t="s">
        <v>9</v>
      </c>
      <c r="B221" s="1" t="s">
        <v>54</v>
      </c>
      <c r="C221" s="61" t="str">
        <f t="shared" si="3"/>
        <v>EmpressUnion SWDA</v>
      </c>
      <c r="D221" s="62">
        <v>3.62</v>
      </c>
      <c r="E221" s="5">
        <v>37926.375</v>
      </c>
      <c r="F221" s="5">
        <v>37956.375</v>
      </c>
    </row>
    <row r="222" spans="1:6" ht="12.75">
      <c r="A222" s="1" t="s">
        <v>9</v>
      </c>
      <c r="B222" s="1" t="s">
        <v>30</v>
      </c>
      <c r="C222" s="61" t="str">
        <f t="shared" si="3"/>
        <v>EmpressWelwyn</v>
      </c>
      <c r="D222" s="62">
        <v>0.52</v>
      </c>
      <c r="E222" s="5">
        <v>37926.375</v>
      </c>
      <c r="F222" s="5">
        <v>37956.375</v>
      </c>
    </row>
    <row r="223" spans="1:6" ht="12.75">
      <c r="A223" s="1" t="s">
        <v>10</v>
      </c>
      <c r="B223" s="1" t="s">
        <v>33</v>
      </c>
      <c r="C223" s="61" t="str">
        <f t="shared" si="3"/>
        <v>HerbertCentram MDA</v>
      </c>
      <c r="D223" s="62">
        <v>0.72</v>
      </c>
      <c r="E223" s="5">
        <v>37926.375</v>
      </c>
      <c r="F223" s="5">
        <v>37956.375</v>
      </c>
    </row>
    <row r="224" spans="1:7" ht="12.75">
      <c r="A224" s="1" t="s">
        <v>10</v>
      </c>
      <c r="B224" s="1" t="s">
        <v>34</v>
      </c>
      <c r="C224" s="61" t="str">
        <f t="shared" si="3"/>
        <v>HerbertCentram SSDA</v>
      </c>
      <c r="D224" s="62">
        <v>0.22</v>
      </c>
      <c r="E224" s="5">
        <v>37926.375</v>
      </c>
      <c r="F224" s="5">
        <v>37956.375</v>
      </c>
      <c r="G224" s="50"/>
    </row>
    <row r="225" spans="1:7" ht="12.75">
      <c r="A225" s="1" t="s">
        <v>10</v>
      </c>
      <c r="B225" s="1" t="s">
        <v>92</v>
      </c>
      <c r="C225" s="61" t="str">
        <f t="shared" si="3"/>
        <v>HerbertUnion NCDA</v>
      </c>
      <c r="D225" s="62">
        <v>3.96</v>
      </c>
      <c r="E225" s="5">
        <v>37926.375</v>
      </c>
      <c r="F225" s="5">
        <v>37956.375</v>
      </c>
      <c r="G225" s="50"/>
    </row>
    <row r="226" spans="1:7" ht="12.75">
      <c r="A226" s="67" t="s">
        <v>10</v>
      </c>
      <c r="B226" s="1" t="s">
        <v>91</v>
      </c>
      <c r="C226" s="61" t="str">
        <f t="shared" si="3"/>
        <v>HerbertUnion EDA</v>
      </c>
      <c r="D226" s="62">
        <v>3.96</v>
      </c>
      <c r="E226" s="5">
        <v>37926.375</v>
      </c>
      <c r="F226" s="5">
        <v>37956.375</v>
      </c>
      <c r="G226" s="50"/>
    </row>
    <row r="227" spans="1:7" ht="12.75">
      <c r="A227" s="67" t="s">
        <v>10</v>
      </c>
      <c r="B227" s="1" t="s">
        <v>93</v>
      </c>
      <c r="C227" s="61" t="str">
        <f t="shared" si="3"/>
        <v>HerbertUnion NDA</v>
      </c>
      <c r="D227" s="62">
        <v>2.94</v>
      </c>
      <c r="E227" s="5">
        <v>37926.375</v>
      </c>
      <c r="F227" s="5">
        <v>37956.375</v>
      </c>
      <c r="G227" s="50"/>
    </row>
    <row r="228" spans="1:7" ht="12.75">
      <c r="A228" s="67" t="s">
        <v>10</v>
      </c>
      <c r="B228" s="68" t="s">
        <v>94</v>
      </c>
      <c r="C228" s="61" t="str">
        <f t="shared" si="3"/>
        <v>HerbertUnion SSMDA</v>
      </c>
      <c r="D228" s="62">
        <v>2.94</v>
      </c>
      <c r="E228" s="5">
        <v>37926.375</v>
      </c>
      <c r="F228" s="5">
        <v>37956.375</v>
      </c>
      <c r="G228" s="50"/>
    </row>
    <row r="229" spans="1:7" ht="12.75">
      <c r="A229" s="1" t="s">
        <v>10</v>
      </c>
      <c r="B229" s="1" t="s">
        <v>95</v>
      </c>
      <c r="C229" s="61" t="str">
        <f t="shared" si="3"/>
        <v>HerbertUnion WDA</v>
      </c>
      <c r="D229" s="62">
        <v>1.67</v>
      </c>
      <c r="E229" s="5">
        <v>37926.375</v>
      </c>
      <c r="F229" s="5">
        <v>37956.375</v>
      </c>
      <c r="G229" s="50"/>
    </row>
    <row r="230" spans="1:7" ht="12.75">
      <c r="A230" s="64" t="s">
        <v>10</v>
      </c>
      <c r="B230" s="1" t="s">
        <v>40</v>
      </c>
      <c r="C230" s="61" t="str">
        <f t="shared" si="3"/>
        <v>HerbertCentrat MDA</v>
      </c>
      <c r="D230" s="62">
        <v>0.72</v>
      </c>
      <c r="E230" s="5">
        <v>37926.375</v>
      </c>
      <c r="F230" s="5">
        <v>37956.375</v>
      </c>
      <c r="G230" s="50"/>
    </row>
    <row r="231" spans="1:6" ht="12.75">
      <c r="A231" s="1" t="s">
        <v>10</v>
      </c>
      <c r="B231" s="1" t="s">
        <v>4</v>
      </c>
      <c r="C231" s="61" t="str">
        <f t="shared" si="3"/>
        <v>HerbertChippawa</v>
      </c>
      <c r="D231" s="62">
        <v>4.46</v>
      </c>
      <c r="E231" s="5">
        <v>37926.375</v>
      </c>
      <c r="F231" s="5">
        <v>37956.375</v>
      </c>
    </row>
    <row r="232" spans="1:6" ht="12.75">
      <c r="A232" s="1" t="s">
        <v>10</v>
      </c>
      <c r="B232" s="1" t="s">
        <v>41</v>
      </c>
      <c r="C232" s="61" t="str">
        <f t="shared" si="3"/>
        <v>HerbertConsumers CDA</v>
      </c>
      <c r="D232" s="62">
        <v>3.96</v>
      </c>
      <c r="E232" s="5">
        <v>37926.375</v>
      </c>
      <c r="F232" s="5">
        <v>37956.375</v>
      </c>
    </row>
    <row r="233" spans="1:6" ht="12.75">
      <c r="A233" s="1" t="s">
        <v>10</v>
      </c>
      <c r="B233" s="1" t="s">
        <v>42</v>
      </c>
      <c r="C233" s="61" t="str">
        <f t="shared" si="3"/>
        <v>HerbertConsumers EDA</v>
      </c>
      <c r="D233" s="62">
        <v>3.96</v>
      </c>
      <c r="E233" s="5">
        <v>37926.375</v>
      </c>
      <c r="F233" s="5">
        <v>37956.375</v>
      </c>
    </row>
    <row r="234" spans="1:6" ht="12.75">
      <c r="A234" s="64" t="s">
        <v>10</v>
      </c>
      <c r="B234" s="1" t="s">
        <v>43</v>
      </c>
      <c r="C234" s="61" t="str">
        <f t="shared" si="3"/>
        <v>HerbertConsumers SWDA</v>
      </c>
      <c r="D234" s="62">
        <v>3.33</v>
      </c>
      <c r="E234" s="5">
        <v>37926.375</v>
      </c>
      <c r="F234" s="5">
        <v>37956.375</v>
      </c>
    </row>
    <row r="235" spans="1:6" ht="12.75">
      <c r="A235" s="64" t="s">
        <v>10</v>
      </c>
      <c r="B235" s="1" t="s">
        <v>5</v>
      </c>
      <c r="C235" s="61" t="str">
        <f t="shared" si="3"/>
        <v>HerbertCornwall</v>
      </c>
      <c r="D235" s="62">
        <v>4.07</v>
      </c>
      <c r="E235" s="5">
        <v>37926.375</v>
      </c>
      <c r="F235" s="5">
        <v>37956.375</v>
      </c>
    </row>
    <row r="236" spans="1:6" ht="12.75">
      <c r="A236" s="1" t="s">
        <v>10</v>
      </c>
      <c r="B236" s="1" t="s">
        <v>6</v>
      </c>
      <c r="C236" s="61" t="str">
        <f t="shared" si="3"/>
        <v>HerbertEast Hereford</v>
      </c>
      <c r="D236" s="62">
        <v>4.61</v>
      </c>
      <c r="E236" s="5">
        <v>37926.375</v>
      </c>
      <c r="F236" s="5">
        <v>37956.375</v>
      </c>
    </row>
    <row r="237" spans="1:6" ht="12.75">
      <c r="A237" s="1" t="s">
        <v>10</v>
      </c>
      <c r="B237" s="1" t="s">
        <v>7</v>
      </c>
      <c r="C237" s="61" t="str">
        <f t="shared" si="3"/>
        <v>HerbertEmerson 1</v>
      </c>
      <c r="D237" s="62">
        <v>1.1</v>
      </c>
      <c r="E237" s="5">
        <v>37926.375</v>
      </c>
      <c r="F237" s="5">
        <v>37956.375</v>
      </c>
    </row>
    <row r="238" spans="1:6" ht="12.75">
      <c r="A238" s="1" t="s">
        <v>10</v>
      </c>
      <c r="B238" s="1" t="s">
        <v>8</v>
      </c>
      <c r="C238" s="61" t="str">
        <f t="shared" si="3"/>
        <v>HerbertEmerson 2</v>
      </c>
      <c r="D238" s="62">
        <v>1.1</v>
      </c>
      <c r="E238" s="5">
        <v>37926.375</v>
      </c>
      <c r="F238" s="5">
        <v>37956.375</v>
      </c>
    </row>
    <row r="239" spans="1:6" ht="12.75">
      <c r="A239" s="1" t="s">
        <v>10</v>
      </c>
      <c r="B239" s="1" t="s">
        <v>44</v>
      </c>
      <c r="C239" s="61" t="str">
        <f t="shared" si="3"/>
        <v>HerbertGladstone MDA</v>
      </c>
      <c r="D239" s="62">
        <v>0.72</v>
      </c>
      <c r="E239" s="5">
        <v>37926.375</v>
      </c>
      <c r="F239" s="5">
        <v>37956.375</v>
      </c>
    </row>
    <row r="240" spans="1:6" ht="12.75">
      <c r="A240" s="67" t="s">
        <v>10</v>
      </c>
      <c r="B240" s="1" t="s">
        <v>45</v>
      </c>
      <c r="C240" s="61" t="str">
        <f t="shared" si="3"/>
        <v>HerbertGMIT EDA</v>
      </c>
      <c r="D240" s="62">
        <v>3.96</v>
      </c>
      <c r="E240" s="5">
        <v>37926.375</v>
      </c>
      <c r="F240" s="5">
        <v>37956.375</v>
      </c>
    </row>
    <row r="241" spans="1:6" ht="12.75">
      <c r="A241" s="63" t="s">
        <v>10</v>
      </c>
      <c r="B241" s="1" t="s">
        <v>46</v>
      </c>
      <c r="C241" s="61" t="str">
        <f t="shared" si="3"/>
        <v>HerbertGMIT NDA</v>
      </c>
      <c r="D241" s="62">
        <v>2.94</v>
      </c>
      <c r="E241" s="5">
        <v>37926.375</v>
      </c>
      <c r="F241" s="5">
        <v>37956.375</v>
      </c>
    </row>
    <row r="242" spans="1:6" ht="12.75">
      <c r="A242" s="1" t="s">
        <v>10</v>
      </c>
      <c r="B242" s="1" t="s">
        <v>11</v>
      </c>
      <c r="C242" s="61" t="str">
        <f t="shared" si="3"/>
        <v>HerbertIroquois</v>
      </c>
      <c r="D242" s="62">
        <v>4.51</v>
      </c>
      <c r="E242" s="5">
        <v>37926.375</v>
      </c>
      <c r="F242" s="5">
        <v>37956.375</v>
      </c>
    </row>
    <row r="243" spans="1:6" ht="12.75">
      <c r="A243" s="64" t="s">
        <v>10</v>
      </c>
      <c r="B243" s="1" t="s">
        <v>47</v>
      </c>
      <c r="C243" s="61" t="str">
        <f t="shared" si="3"/>
        <v>HerbertKPUC EDA</v>
      </c>
      <c r="D243" s="62">
        <v>3.96</v>
      </c>
      <c r="E243" s="5">
        <v>37926.375</v>
      </c>
      <c r="F243" s="5">
        <v>37956.375</v>
      </c>
    </row>
    <row r="244" spans="1:6" ht="12.75">
      <c r="A244" s="63" t="s">
        <v>10</v>
      </c>
      <c r="B244" s="1" t="s">
        <v>14</v>
      </c>
      <c r="C244" s="61" t="str">
        <f t="shared" si="3"/>
        <v>HerbertNapierville</v>
      </c>
      <c r="D244" s="62">
        <v>4.31</v>
      </c>
      <c r="E244" s="5">
        <v>37926.375</v>
      </c>
      <c r="F244" s="5">
        <v>37956.375</v>
      </c>
    </row>
    <row r="245" spans="1:6" ht="12.75">
      <c r="A245" s="64" t="s">
        <v>10</v>
      </c>
      <c r="B245" s="1" t="s">
        <v>15</v>
      </c>
      <c r="C245" s="61" t="str">
        <f t="shared" si="3"/>
        <v>HerbertNiagara Falls</v>
      </c>
      <c r="D245" s="62">
        <v>3.96</v>
      </c>
      <c r="E245" s="5">
        <v>37926.375</v>
      </c>
      <c r="F245" s="5">
        <v>37956.375</v>
      </c>
    </row>
    <row r="246" spans="1:6" ht="12.75">
      <c r="A246" s="63" t="s">
        <v>10</v>
      </c>
      <c r="B246" s="1" t="s">
        <v>16</v>
      </c>
      <c r="C246" s="61" t="str">
        <f t="shared" si="3"/>
        <v>HerbertPhilipsburg</v>
      </c>
      <c r="D246" s="62">
        <v>4.33</v>
      </c>
      <c r="E246" s="5">
        <v>37926.375</v>
      </c>
      <c r="F246" s="5">
        <v>37956.375</v>
      </c>
    </row>
    <row r="247" spans="1:6" ht="12.75">
      <c r="A247" s="63" t="s">
        <v>10</v>
      </c>
      <c r="B247" s="1" t="s">
        <v>48</v>
      </c>
      <c r="C247" s="61" t="str">
        <f t="shared" si="3"/>
        <v>HerbertSpruce</v>
      </c>
      <c r="D247" s="62">
        <v>0.89</v>
      </c>
      <c r="E247" s="5">
        <v>37926.375</v>
      </c>
      <c r="F247" s="5">
        <v>37956.375</v>
      </c>
    </row>
    <row r="248" spans="1:6" ht="12.75">
      <c r="A248" s="67" t="s">
        <v>10</v>
      </c>
      <c r="B248" s="1" t="s">
        <v>20</v>
      </c>
      <c r="C248" s="61" t="str">
        <f t="shared" si="3"/>
        <v>HerbertSt. Clair</v>
      </c>
      <c r="D248" s="62">
        <v>3.31</v>
      </c>
      <c r="E248" s="5">
        <v>37926.375</v>
      </c>
      <c r="F248" s="5">
        <v>37956.375</v>
      </c>
    </row>
    <row r="249" spans="1:6" ht="12.75">
      <c r="A249" s="67" t="s">
        <v>10</v>
      </c>
      <c r="B249" s="68" t="s">
        <v>49</v>
      </c>
      <c r="C249" s="61" t="str">
        <f t="shared" si="3"/>
        <v>HerbertTCPL NDA</v>
      </c>
      <c r="D249" s="62">
        <v>2.94</v>
      </c>
      <c r="E249" s="5">
        <v>37926.375</v>
      </c>
      <c r="F249" s="5">
        <v>37956.375</v>
      </c>
    </row>
    <row r="250" spans="1:6" ht="12.75">
      <c r="A250" s="1" t="s">
        <v>10</v>
      </c>
      <c r="B250" s="1" t="s">
        <v>50</v>
      </c>
      <c r="C250" s="61" t="str">
        <f t="shared" si="3"/>
        <v>HerbertTCPL WDA</v>
      </c>
      <c r="D250" s="62">
        <v>1.67</v>
      </c>
      <c r="E250" s="5">
        <v>37926.375</v>
      </c>
      <c r="F250" s="5">
        <v>37956.375</v>
      </c>
    </row>
    <row r="251" spans="1:6" ht="12.75">
      <c r="A251" s="1" t="s">
        <v>10</v>
      </c>
      <c r="B251" s="1" t="s">
        <v>52</v>
      </c>
      <c r="C251" s="61" t="str">
        <f t="shared" si="3"/>
        <v>HerbertTransgas SSDA</v>
      </c>
      <c r="D251" s="62">
        <v>0.22</v>
      </c>
      <c r="E251" s="5">
        <v>37926.375</v>
      </c>
      <c r="F251" s="5">
        <v>37956.375</v>
      </c>
    </row>
    <row r="252" spans="1:6" ht="12.75">
      <c r="A252" s="1" t="s">
        <v>10</v>
      </c>
      <c r="B252" s="1" t="s">
        <v>51</v>
      </c>
      <c r="C252" s="61" t="str">
        <f t="shared" si="3"/>
        <v>HerbertTPLP NDA</v>
      </c>
      <c r="D252" s="62">
        <v>2.94</v>
      </c>
      <c r="E252" s="5">
        <v>37926.375</v>
      </c>
      <c r="F252" s="5">
        <v>37956.375</v>
      </c>
    </row>
    <row r="253" spans="1:6" ht="12.75">
      <c r="A253" s="63" t="s">
        <v>10</v>
      </c>
      <c r="B253" s="1" t="s">
        <v>53</v>
      </c>
      <c r="C253" s="61" t="str">
        <f t="shared" si="3"/>
        <v>HerbertUnion CDA</v>
      </c>
      <c r="D253" s="62">
        <v>3.96</v>
      </c>
      <c r="E253" s="5">
        <v>37926.375</v>
      </c>
      <c r="F253" s="5">
        <v>37956.375</v>
      </c>
    </row>
    <row r="254" spans="1:6" ht="12.75">
      <c r="A254" s="63" t="s">
        <v>10</v>
      </c>
      <c r="B254" s="1" t="s">
        <v>54</v>
      </c>
      <c r="C254" s="61" t="str">
        <f t="shared" si="3"/>
        <v>HerbertUnion SWDA</v>
      </c>
      <c r="D254" s="62">
        <v>3.33</v>
      </c>
      <c r="E254" s="5">
        <v>37926.375</v>
      </c>
      <c r="F254" s="5">
        <v>37956.375</v>
      </c>
    </row>
    <row r="255" spans="1:6" ht="12.75">
      <c r="A255" s="64" t="s">
        <v>10</v>
      </c>
      <c r="B255" s="1" t="s">
        <v>30</v>
      </c>
      <c r="C255" s="61" t="str">
        <f t="shared" si="3"/>
        <v>HerbertWelwyn</v>
      </c>
      <c r="D255" s="62">
        <v>0.22</v>
      </c>
      <c r="E255" s="5">
        <v>37926.375</v>
      </c>
      <c r="F255" s="5">
        <v>37956.375</v>
      </c>
    </row>
    <row r="256" spans="1:6" ht="12.75">
      <c r="A256" s="64" t="s">
        <v>11</v>
      </c>
      <c r="B256" s="1" t="s">
        <v>92</v>
      </c>
      <c r="C256" s="61" t="str">
        <f t="shared" si="3"/>
        <v>IroquoisUnion NCDA</v>
      </c>
      <c r="D256" s="62">
        <v>0.43</v>
      </c>
      <c r="E256" s="5">
        <v>37926.375</v>
      </c>
      <c r="F256" s="5">
        <v>37956.375</v>
      </c>
    </row>
    <row r="257" spans="1:6" ht="12.75">
      <c r="A257" s="64" t="s">
        <v>11</v>
      </c>
      <c r="B257" s="1" t="s">
        <v>91</v>
      </c>
      <c r="C257" s="61" t="str">
        <f t="shared" si="3"/>
        <v>IroquoisUnion EDA</v>
      </c>
      <c r="D257" s="62">
        <v>0</v>
      </c>
      <c r="E257" s="5">
        <v>37926.375</v>
      </c>
      <c r="F257" s="5">
        <v>37956.375</v>
      </c>
    </row>
    <row r="258" spans="1:6" ht="12.75">
      <c r="A258" s="1" t="s">
        <v>11</v>
      </c>
      <c r="B258" s="1" t="s">
        <v>94</v>
      </c>
      <c r="C258" s="61" t="str">
        <f t="shared" si="3"/>
        <v>IroquoisUnion SSMDA</v>
      </c>
      <c r="D258" s="62">
        <v>1.58</v>
      </c>
      <c r="E258" s="5">
        <v>37926.375</v>
      </c>
      <c r="F258" s="5">
        <v>37956.375</v>
      </c>
    </row>
    <row r="259" spans="1:6" ht="12.75">
      <c r="A259" s="64" t="s">
        <v>11</v>
      </c>
      <c r="B259" s="1" t="s">
        <v>4</v>
      </c>
      <c r="C259" s="61" t="str">
        <f aca="true" t="shared" si="4" ref="C259:C322">CONCATENATE(A259,B259)</f>
        <v>IroquoisChippawa</v>
      </c>
      <c r="D259" s="62">
        <v>1.01</v>
      </c>
      <c r="E259" s="5">
        <v>37926.375</v>
      </c>
      <c r="F259" s="5">
        <v>37956.375</v>
      </c>
    </row>
    <row r="260" spans="1:6" ht="12.75">
      <c r="A260" s="1" t="s">
        <v>11</v>
      </c>
      <c r="B260" s="1" t="s">
        <v>41</v>
      </c>
      <c r="C260" s="61" t="str">
        <f t="shared" si="4"/>
        <v>IroquoisConsumers CDA</v>
      </c>
      <c r="D260" s="62">
        <v>0.27</v>
      </c>
      <c r="E260" s="5">
        <v>37926.375</v>
      </c>
      <c r="F260" s="5">
        <v>37956.375</v>
      </c>
    </row>
    <row r="261" spans="1:6" ht="12.75">
      <c r="A261" s="64" t="s">
        <v>11</v>
      </c>
      <c r="B261" s="1" t="s">
        <v>42</v>
      </c>
      <c r="C261" s="61" t="str">
        <f t="shared" si="4"/>
        <v>IroquoisConsumers EDA</v>
      </c>
      <c r="D261" s="62">
        <v>0</v>
      </c>
      <c r="E261" s="5">
        <v>37926.375</v>
      </c>
      <c r="F261" s="5">
        <v>37956.375</v>
      </c>
    </row>
    <row r="262" spans="1:6" ht="12.75">
      <c r="A262" s="1" t="s">
        <v>11</v>
      </c>
      <c r="B262" s="1" t="s">
        <v>43</v>
      </c>
      <c r="C262" s="61" t="str">
        <f t="shared" si="4"/>
        <v>IroquoisConsumers SWDA</v>
      </c>
      <c r="D262" s="62">
        <v>0.65</v>
      </c>
      <c r="E262" s="5">
        <v>37926.375</v>
      </c>
      <c r="F262" s="5">
        <v>37956.375</v>
      </c>
    </row>
    <row r="263" spans="1:6" ht="12.75">
      <c r="A263" s="1" t="s">
        <v>11</v>
      </c>
      <c r="B263" s="1" t="s">
        <v>5</v>
      </c>
      <c r="C263" s="61" t="str">
        <f t="shared" si="4"/>
        <v>IroquoisCornwall</v>
      </c>
      <c r="D263" s="62">
        <v>0</v>
      </c>
      <c r="E263" s="5">
        <v>37926.375</v>
      </c>
      <c r="F263" s="5">
        <v>37956.375</v>
      </c>
    </row>
    <row r="264" spans="1:6" ht="12.75">
      <c r="A264" s="64" t="s">
        <v>11</v>
      </c>
      <c r="B264" s="1" t="s">
        <v>6</v>
      </c>
      <c r="C264" s="61" t="str">
        <f t="shared" si="4"/>
        <v>IroquoisEast Hereford</v>
      </c>
      <c r="D264" s="62">
        <v>0.28</v>
      </c>
      <c r="E264" s="5">
        <v>37926.375</v>
      </c>
      <c r="F264" s="5">
        <v>37956.375</v>
      </c>
    </row>
    <row r="265" spans="1:6" ht="12.75">
      <c r="A265" s="64" t="s">
        <v>11</v>
      </c>
      <c r="B265" s="1" t="s">
        <v>7</v>
      </c>
      <c r="C265" s="61" t="str">
        <f t="shared" si="4"/>
        <v>IroquoisEmerson 1</v>
      </c>
      <c r="D265" s="62">
        <v>3.11</v>
      </c>
      <c r="E265" s="5">
        <v>37926.375</v>
      </c>
      <c r="F265" s="5">
        <v>37956.375</v>
      </c>
    </row>
    <row r="266" spans="1:6" ht="12.75">
      <c r="A266" s="1" t="s">
        <v>11</v>
      </c>
      <c r="B266" s="1" t="s">
        <v>8</v>
      </c>
      <c r="C266" s="61" t="str">
        <f t="shared" si="4"/>
        <v>IroquoisEmerson 2</v>
      </c>
      <c r="D266" s="62">
        <v>3.11</v>
      </c>
      <c r="E266" s="5">
        <v>37926.375</v>
      </c>
      <c r="F266" s="5">
        <v>37956.375</v>
      </c>
    </row>
    <row r="267" spans="1:6" ht="12.75">
      <c r="A267" s="1" t="s">
        <v>11</v>
      </c>
      <c r="B267" s="1" t="s">
        <v>45</v>
      </c>
      <c r="C267" s="61" t="str">
        <f t="shared" si="4"/>
        <v>IroquoisGMIT EDA</v>
      </c>
      <c r="D267" s="62">
        <v>0</v>
      </c>
      <c r="E267" s="5">
        <v>37926.375</v>
      </c>
      <c r="F267" s="5">
        <v>37956.375</v>
      </c>
    </row>
    <row r="268" spans="1:6" ht="12.75">
      <c r="A268" s="1" t="s">
        <v>11</v>
      </c>
      <c r="B268" s="1" t="s">
        <v>46</v>
      </c>
      <c r="C268" s="61" t="str">
        <f t="shared" si="4"/>
        <v>IroquoisGMIT NDA</v>
      </c>
      <c r="D268" s="62">
        <v>0.52</v>
      </c>
      <c r="E268" s="5">
        <v>37926.375</v>
      </c>
      <c r="F268" s="5">
        <v>37956.375</v>
      </c>
    </row>
    <row r="269" spans="1:6" ht="12.75">
      <c r="A269" s="64" t="s">
        <v>11</v>
      </c>
      <c r="B269" s="1" t="s">
        <v>47</v>
      </c>
      <c r="C269" s="61" t="str">
        <f t="shared" si="4"/>
        <v>IroquoisKPUC EDA</v>
      </c>
      <c r="D269" s="62">
        <v>0</v>
      </c>
      <c r="E269" s="5">
        <v>37926.375</v>
      </c>
      <c r="F269" s="5">
        <v>37956.375</v>
      </c>
    </row>
    <row r="270" spans="1:6" ht="12.75">
      <c r="A270" s="63" t="s">
        <v>11</v>
      </c>
      <c r="B270" s="1" t="s">
        <v>14</v>
      </c>
      <c r="C270" s="61" t="str">
        <f t="shared" si="4"/>
        <v>IroquoisNapierville</v>
      </c>
      <c r="D270" s="62">
        <v>0</v>
      </c>
      <c r="E270" s="5">
        <v>37926.375</v>
      </c>
      <c r="F270" s="5">
        <v>37956.375</v>
      </c>
    </row>
    <row r="271" spans="1:6" ht="12.75">
      <c r="A271" s="63" t="s">
        <v>11</v>
      </c>
      <c r="B271" s="1" t="s">
        <v>15</v>
      </c>
      <c r="C271" s="61" t="str">
        <f t="shared" si="4"/>
        <v>IroquoisNiagara Falls</v>
      </c>
      <c r="D271" s="62">
        <v>0.51</v>
      </c>
      <c r="E271" s="5">
        <v>37926.375</v>
      </c>
      <c r="F271" s="5">
        <v>37956.375</v>
      </c>
    </row>
    <row r="272" spans="1:6" ht="12.75">
      <c r="A272" s="64" t="s">
        <v>11</v>
      </c>
      <c r="B272" s="1" t="s">
        <v>16</v>
      </c>
      <c r="C272" s="61" t="str">
        <f t="shared" si="4"/>
        <v>IroquoisPhilipsburg</v>
      </c>
      <c r="D272" s="62">
        <v>0</v>
      </c>
      <c r="E272" s="5">
        <v>37926.375</v>
      </c>
      <c r="F272" s="5">
        <v>37956.375</v>
      </c>
    </row>
    <row r="273" spans="1:6" ht="12.75">
      <c r="A273" s="1" t="s">
        <v>11</v>
      </c>
      <c r="B273" s="1" t="s">
        <v>20</v>
      </c>
      <c r="C273" s="61" t="str">
        <f t="shared" si="4"/>
        <v>IroquoisSt. Clair</v>
      </c>
      <c r="D273" s="62">
        <v>0.69</v>
      </c>
      <c r="E273" s="5">
        <v>37926.375</v>
      </c>
      <c r="F273" s="5">
        <v>37956.375</v>
      </c>
    </row>
    <row r="274" spans="1:6" ht="12.75">
      <c r="A274" s="63" t="s">
        <v>11</v>
      </c>
      <c r="B274" s="1" t="s">
        <v>53</v>
      </c>
      <c r="C274" s="61" t="str">
        <f t="shared" si="4"/>
        <v>IroquoisUnion CDA</v>
      </c>
      <c r="D274" s="62">
        <v>0.32</v>
      </c>
      <c r="E274" s="5">
        <v>37926.375</v>
      </c>
      <c r="F274" s="5">
        <v>37956.375</v>
      </c>
    </row>
    <row r="275" spans="1:6" ht="12.75">
      <c r="A275" s="63" t="s">
        <v>11</v>
      </c>
      <c r="B275" s="1" t="s">
        <v>54</v>
      </c>
      <c r="C275" s="61" t="str">
        <f t="shared" si="4"/>
        <v>IroquoisUnion SWDA</v>
      </c>
      <c r="D275" s="62">
        <v>0.67</v>
      </c>
      <c r="E275" s="5">
        <v>37926.375</v>
      </c>
      <c r="F275" s="5">
        <v>37956.375</v>
      </c>
    </row>
    <row r="276" spans="1:6" ht="12.75">
      <c r="A276" s="64" t="s">
        <v>12</v>
      </c>
      <c r="B276" s="1" t="s">
        <v>40</v>
      </c>
      <c r="C276" s="61" t="str">
        <f t="shared" si="4"/>
        <v>KirkwallCentrat MDA</v>
      </c>
      <c r="D276" s="62">
        <v>2.58</v>
      </c>
      <c r="E276" s="5">
        <v>37926.375</v>
      </c>
      <c r="F276" s="5">
        <v>37956.375</v>
      </c>
    </row>
    <row r="277" spans="1:6" ht="12.75">
      <c r="A277" s="64" t="s">
        <v>12</v>
      </c>
      <c r="B277" s="1" t="s">
        <v>92</v>
      </c>
      <c r="C277" s="61" t="str">
        <f t="shared" si="4"/>
        <v>KirkwallUnion NCDA</v>
      </c>
      <c r="D277" s="62">
        <v>0</v>
      </c>
      <c r="E277" s="5">
        <v>37926.375</v>
      </c>
      <c r="F277" s="5">
        <v>37956.375</v>
      </c>
    </row>
    <row r="278" spans="1:6" ht="12.75">
      <c r="A278" s="64" t="s">
        <v>12</v>
      </c>
      <c r="B278" s="1" t="s">
        <v>91</v>
      </c>
      <c r="C278" s="61" t="str">
        <f t="shared" si="4"/>
        <v>KirkwallUnion EDA</v>
      </c>
      <c r="D278" s="62">
        <v>0.2</v>
      </c>
      <c r="E278" s="5">
        <v>37926.375</v>
      </c>
      <c r="F278" s="5">
        <v>37956.375</v>
      </c>
    </row>
    <row r="279" spans="1:6" ht="12.75">
      <c r="A279" s="64" t="s">
        <v>12</v>
      </c>
      <c r="B279" s="1" t="s">
        <v>93</v>
      </c>
      <c r="C279" s="61" t="str">
        <f t="shared" si="4"/>
        <v>KirkwallUnion NDA</v>
      </c>
      <c r="D279" s="62">
        <v>0.55</v>
      </c>
      <c r="E279" s="5">
        <v>37926.375</v>
      </c>
      <c r="F279" s="5">
        <v>37956.375</v>
      </c>
    </row>
    <row r="280" spans="1:6" ht="12.75">
      <c r="A280" s="64" t="s">
        <v>12</v>
      </c>
      <c r="B280" s="1" t="s">
        <v>94</v>
      </c>
      <c r="C280" s="61" t="str">
        <f t="shared" si="4"/>
        <v>KirkwallUnion SSMDA</v>
      </c>
      <c r="D280" s="62">
        <v>0.87</v>
      </c>
      <c r="E280" s="5">
        <v>37926.375</v>
      </c>
      <c r="F280" s="5">
        <v>37956.375</v>
      </c>
    </row>
    <row r="281" spans="1:6" ht="12.75">
      <c r="A281" s="1" t="s">
        <v>12</v>
      </c>
      <c r="B281" s="1" t="s">
        <v>95</v>
      </c>
      <c r="C281" s="61" t="str">
        <f t="shared" si="4"/>
        <v>KirkwallUnion WDA</v>
      </c>
      <c r="D281" s="62">
        <v>1.97</v>
      </c>
      <c r="E281" s="5">
        <v>37926.375</v>
      </c>
      <c r="F281" s="5">
        <v>37956.375</v>
      </c>
    </row>
    <row r="282" spans="1:6" ht="12.75">
      <c r="A282" s="1" t="s">
        <v>12</v>
      </c>
      <c r="B282" s="1" t="s">
        <v>4</v>
      </c>
      <c r="C282" s="61" t="str">
        <f t="shared" si="4"/>
        <v>KirkwallChippawa</v>
      </c>
      <c r="D282" s="62">
        <v>0.5</v>
      </c>
      <c r="E282" s="5">
        <v>37926.375</v>
      </c>
      <c r="F282" s="5">
        <v>37956.375</v>
      </c>
    </row>
    <row r="283" spans="1:6" ht="12.75">
      <c r="A283" s="64" t="s">
        <v>12</v>
      </c>
      <c r="B283" s="1" t="s">
        <v>41</v>
      </c>
      <c r="C283" s="61" t="str">
        <f t="shared" si="4"/>
        <v>KirkwallConsumers CDA</v>
      </c>
      <c r="D283" s="62">
        <v>0</v>
      </c>
      <c r="E283" s="5">
        <v>37926.375</v>
      </c>
      <c r="F283" s="5">
        <v>37956.375</v>
      </c>
    </row>
    <row r="284" spans="1:6" ht="12.75">
      <c r="A284" s="64" t="s">
        <v>12</v>
      </c>
      <c r="B284" s="1" t="s">
        <v>42</v>
      </c>
      <c r="C284" s="61" t="str">
        <f t="shared" si="4"/>
        <v>KirkwallConsumers EDA</v>
      </c>
      <c r="D284" s="62">
        <v>0.43</v>
      </c>
      <c r="E284" s="5">
        <v>37926.375</v>
      </c>
      <c r="F284" s="5">
        <v>37956.375</v>
      </c>
    </row>
    <row r="285" spans="1:6" ht="12.75">
      <c r="A285" s="64" t="s">
        <v>12</v>
      </c>
      <c r="B285" s="1" t="s">
        <v>5</v>
      </c>
      <c r="C285" s="61" t="str">
        <f t="shared" si="4"/>
        <v>KirkwallCornwall</v>
      </c>
      <c r="D285" s="62">
        <v>0.43</v>
      </c>
      <c r="E285" s="5">
        <v>37926.375</v>
      </c>
      <c r="F285" s="5">
        <v>37956.375</v>
      </c>
    </row>
    <row r="286" spans="1:6" ht="12.75">
      <c r="A286" s="64" t="s">
        <v>12</v>
      </c>
      <c r="B286" s="1" t="s">
        <v>6</v>
      </c>
      <c r="C286" s="61" t="str">
        <f t="shared" si="4"/>
        <v>KirkwallEast Hereford</v>
      </c>
      <c r="D286" s="62">
        <v>0.97</v>
      </c>
      <c r="E286" s="5">
        <v>37926.375</v>
      </c>
      <c r="F286" s="5">
        <v>37956.375</v>
      </c>
    </row>
    <row r="287" spans="1:6" ht="12.75">
      <c r="A287" s="64" t="s">
        <v>12</v>
      </c>
      <c r="B287" s="1" t="s">
        <v>45</v>
      </c>
      <c r="C287" s="61" t="str">
        <f t="shared" si="4"/>
        <v>KirkwallGMIT EDA</v>
      </c>
      <c r="D287" s="62">
        <v>0.68</v>
      </c>
      <c r="E287" s="5">
        <v>37926.375</v>
      </c>
      <c r="F287" s="5">
        <v>37956.375</v>
      </c>
    </row>
    <row r="288" spans="1:6" ht="12.75">
      <c r="A288" s="64" t="s">
        <v>12</v>
      </c>
      <c r="B288" s="1" t="s">
        <v>46</v>
      </c>
      <c r="C288" s="61" t="str">
        <f t="shared" si="4"/>
        <v>KirkwallGMIT NDA</v>
      </c>
      <c r="D288" s="62">
        <v>0.47</v>
      </c>
      <c r="E288" s="5">
        <v>37926.375</v>
      </c>
      <c r="F288" s="5">
        <v>37956.375</v>
      </c>
    </row>
    <row r="289" spans="1:6" ht="12.75">
      <c r="A289" s="64" t="s">
        <v>12</v>
      </c>
      <c r="B289" s="1" t="s">
        <v>11</v>
      </c>
      <c r="C289" s="61" t="str">
        <f t="shared" si="4"/>
        <v>KirkwallIroquois</v>
      </c>
      <c r="D289" s="62">
        <v>0.92</v>
      </c>
      <c r="E289" s="5">
        <v>37926.375</v>
      </c>
      <c r="F289" s="5">
        <v>37956.375</v>
      </c>
    </row>
    <row r="290" spans="1:6" ht="12.75">
      <c r="A290" s="64" t="s">
        <v>12</v>
      </c>
      <c r="B290" s="1" t="s">
        <v>47</v>
      </c>
      <c r="C290" s="61" t="str">
        <f t="shared" si="4"/>
        <v>KirkwallKPUC EDA</v>
      </c>
      <c r="D290" s="62">
        <v>0.18</v>
      </c>
      <c r="E290" s="5">
        <v>37926.375</v>
      </c>
      <c r="F290" s="5">
        <v>37956.375</v>
      </c>
    </row>
    <row r="291" spans="1:6" ht="12.75">
      <c r="A291" s="63" t="s">
        <v>12</v>
      </c>
      <c r="B291" s="1" t="s">
        <v>14</v>
      </c>
      <c r="C291" s="61" t="str">
        <f t="shared" si="4"/>
        <v>KirkwallNapierville</v>
      </c>
      <c r="D291" s="62">
        <v>0.67</v>
      </c>
      <c r="E291" s="5">
        <v>37926.375</v>
      </c>
      <c r="F291" s="5">
        <v>37956.375</v>
      </c>
    </row>
    <row r="292" spans="1:6" ht="12.75">
      <c r="A292" s="64" t="s">
        <v>12</v>
      </c>
      <c r="B292" s="1" t="s">
        <v>15</v>
      </c>
      <c r="C292" s="61" t="str">
        <f t="shared" si="4"/>
        <v>KirkwallNiagara Falls</v>
      </c>
      <c r="D292" s="62">
        <v>0</v>
      </c>
      <c r="E292" s="5">
        <v>37926.375</v>
      </c>
      <c r="F292" s="5">
        <v>37956.375</v>
      </c>
    </row>
    <row r="293" spans="1:6" ht="12.75">
      <c r="A293" s="64" t="s">
        <v>12</v>
      </c>
      <c r="B293" s="1" t="s">
        <v>16</v>
      </c>
      <c r="C293" s="61" t="str">
        <f t="shared" si="4"/>
        <v>KirkwallPhilipsburg</v>
      </c>
      <c r="D293" s="62">
        <v>0.69</v>
      </c>
      <c r="E293" s="5">
        <v>37926.375</v>
      </c>
      <c r="F293" s="5">
        <v>37956.375</v>
      </c>
    </row>
    <row r="294" spans="1:6" ht="12.75">
      <c r="A294" s="64" t="s">
        <v>12</v>
      </c>
      <c r="B294" s="1" t="s">
        <v>48</v>
      </c>
      <c r="C294" s="61" t="str">
        <f t="shared" si="4"/>
        <v>KirkwallSpruce</v>
      </c>
      <c r="D294" s="62">
        <v>2.58</v>
      </c>
      <c r="E294" s="5">
        <v>37926.375</v>
      </c>
      <c r="F294" s="5">
        <v>37956.375</v>
      </c>
    </row>
    <row r="295" spans="1:6" ht="12.75">
      <c r="A295" s="64" t="s">
        <v>12</v>
      </c>
      <c r="B295" s="1" t="s">
        <v>49</v>
      </c>
      <c r="C295" s="61" t="str">
        <f t="shared" si="4"/>
        <v>KirkwallTCPL NDA</v>
      </c>
      <c r="D295" s="62">
        <v>0.77</v>
      </c>
      <c r="E295" s="5">
        <v>37926.375</v>
      </c>
      <c r="F295" s="5">
        <v>37956.375</v>
      </c>
    </row>
    <row r="296" spans="1:6" ht="12.75">
      <c r="A296" s="64" t="s">
        <v>12</v>
      </c>
      <c r="B296" s="1" t="s">
        <v>50</v>
      </c>
      <c r="C296" s="61" t="str">
        <f t="shared" si="4"/>
        <v>KirkwallTCPL WDA</v>
      </c>
      <c r="D296" s="62">
        <v>1.67</v>
      </c>
      <c r="E296" s="5">
        <v>37926.375</v>
      </c>
      <c r="F296" s="5">
        <v>37956.375</v>
      </c>
    </row>
    <row r="297" spans="1:6" ht="12.75">
      <c r="A297" s="1" t="s">
        <v>12</v>
      </c>
      <c r="B297" s="1" t="s">
        <v>51</v>
      </c>
      <c r="C297" s="61" t="str">
        <f t="shared" si="4"/>
        <v>KirkwallTPLP NDA</v>
      </c>
      <c r="D297" s="62">
        <v>1.17</v>
      </c>
      <c r="E297" s="5">
        <v>37926.375</v>
      </c>
      <c r="F297" s="5">
        <v>37956.375</v>
      </c>
    </row>
    <row r="298" spans="1:6" ht="12.75">
      <c r="A298" s="64" t="s">
        <v>12</v>
      </c>
      <c r="B298" s="1" t="s">
        <v>53</v>
      </c>
      <c r="C298" s="61" t="str">
        <f t="shared" si="4"/>
        <v>KirkwallUnion CDA</v>
      </c>
      <c r="D298" s="62">
        <v>0</v>
      </c>
      <c r="E298" s="5">
        <v>37926.375</v>
      </c>
      <c r="F298" s="5">
        <v>37956.375</v>
      </c>
    </row>
    <row r="299" spans="1:6" ht="12.75">
      <c r="A299" s="64" t="s">
        <v>13</v>
      </c>
      <c r="B299" s="1" t="s">
        <v>33</v>
      </c>
      <c r="C299" s="61" t="str">
        <f t="shared" si="4"/>
        <v>LiebenthalCentram MDA</v>
      </c>
      <c r="D299" s="62">
        <v>0.94</v>
      </c>
      <c r="E299" s="5">
        <v>37926.375</v>
      </c>
      <c r="F299" s="5">
        <v>37956.375</v>
      </c>
    </row>
    <row r="300" spans="1:6" ht="12.75">
      <c r="A300" s="67" t="s">
        <v>13</v>
      </c>
      <c r="B300" s="68" t="s">
        <v>34</v>
      </c>
      <c r="C300" s="61" t="str">
        <f t="shared" si="4"/>
        <v>LiebenthalCentram SSDA</v>
      </c>
      <c r="D300" s="62">
        <v>0.45</v>
      </c>
      <c r="E300" s="5">
        <v>37926.375</v>
      </c>
      <c r="F300" s="5">
        <v>37956.375</v>
      </c>
    </row>
    <row r="301" spans="1:6" ht="12.75">
      <c r="A301" s="67" t="s">
        <v>13</v>
      </c>
      <c r="B301" s="68" t="s">
        <v>92</v>
      </c>
      <c r="C301" s="61" t="str">
        <f t="shared" si="4"/>
        <v>LiebenthalUnion NCDA</v>
      </c>
      <c r="D301" s="62">
        <v>4.19</v>
      </c>
      <c r="E301" s="5">
        <v>37926.375</v>
      </c>
      <c r="F301" s="5">
        <v>37956.375</v>
      </c>
    </row>
    <row r="302" spans="1:6" ht="12.75">
      <c r="A302" s="67" t="s">
        <v>13</v>
      </c>
      <c r="B302" s="1" t="s">
        <v>91</v>
      </c>
      <c r="C302" s="61" t="str">
        <f t="shared" si="4"/>
        <v>LiebenthalUnion EDA</v>
      </c>
      <c r="D302" s="62">
        <v>4.19</v>
      </c>
      <c r="E302" s="5">
        <v>37926.375</v>
      </c>
      <c r="F302" s="5">
        <v>37956.375</v>
      </c>
    </row>
    <row r="303" spans="1:6" ht="12.75">
      <c r="A303" s="67" t="s">
        <v>13</v>
      </c>
      <c r="B303" s="1" t="s">
        <v>93</v>
      </c>
      <c r="C303" s="61" t="str">
        <f t="shared" si="4"/>
        <v>LiebenthalUnion NDA</v>
      </c>
      <c r="D303" s="62">
        <v>3.17</v>
      </c>
      <c r="E303" s="5">
        <v>37926.375</v>
      </c>
      <c r="F303" s="5">
        <v>37956.375</v>
      </c>
    </row>
    <row r="304" spans="1:6" ht="12.75">
      <c r="A304" s="67" t="s">
        <v>13</v>
      </c>
      <c r="B304" s="68" t="s">
        <v>94</v>
      </c>
      <c r="C304" s="61" t="str">
        <f t="shared" si="4"/>
        <v>LiebenthalUnion SSMDA</v>
      </c>
      <c r="D304" s="62">
        <v>3.17</v>
      </c>
      <c r="E304" s="5">
        <v>37926.375</v>
      </c>
      <c r="F304" s="5">
        <v>37956.375</v>
      </c>
    </row>
    <row r="305" spans="1:6" ht="12.75">
      <c r="A305" s="64" t="s">
        <v>13</v>
      </c>
      <c r="B305" s="1" t="s">
        <v>95</v>
      </c>
      <c r="C305" s="61" t="str">
        <f t="shared" si="4"/>
        <v>LiebenthalUnion WDA</v>
      </c>
      <c r="D305" s="62">
        <v>1.9</v>
      </c>
      <c r="E305" s="5">
        <v>37926.375</v>
      </c>
      <c r="F305" s="5">
        <v>37956.375</v>
      </c>
    </row>
    <row r="306" spans="1:6" ht="12.75">
      <c r="A306" s="64" t="s">
        <v>13</v>
      </c>
      <c r="B306" s="1" t="s">
        <v>40</v>
      </c>
      <c r="C306" s="61" t="str">
        <f t="shared" si="4"/>
        <v>LiebenthalCentrat MDA</v>
      </c>
      <c r="D306" s="62">
        <v>0.94</v>
      </c>
      <c r="E306" s="5">
        <v>37926.375</v>
      </c>
      <c r="F306" s="5">
        <v>37956.375</v>
      </c>
    </row>
    <row r="307" spans="1:6" ht="12.75">
      <c r="A307" s="67" t="s">
        <v>13</v>
      </c>
      <c r="B307" s="68" t="s">
        <v>4</v>
      </c>
      <c r="C307" s="61" t="str">
        <f t="shared" si="4"/>
        <v>LiebenthalChippawa</v>
      </c>
      <c r="D307" s="62">
        <v>4.69</v>
      </c>
      <c r="E307" s="5">
        <v>37926.375</v>
      </c>
      <c r="F307" s="5">
        <v>37956.375</v>
      </c>
    </row>
    <row r="308" spans="1:6" ht="12.75">
      <c r="A308" s="67" t="s">
        <v>13</v>
      </c>
      <c r="B308" s="68" t="s">
        <v>41</v>
      </c>
      <c r="C308" s="61" t="str">
        <f t="shared" si="4"/>
        <v>LiebenthalConsumers CDA</v>
      </c>
      <c r="D308" s="62">
        <v>4.19</v>
      </c>
      <c r="E308" s="5">
        <v>37926.375</v>
      </c>
      <c r="F308" s="5">
        <v>37956.375</v>
      </c>
    </row>
    <row r="309" spans="1:6" ht="12.75">
      <c r="A309" s="67" t="s">
        <v>13</v>
      </c>
      <c r="B309" s="68" t="s">
        <v>42</v>
      </c>
      <c r="C309" s="61" t="str">
        <f t="shared" si="4"/>
        <v>LiebenthalConsumers EDA</v>
      </c>
      <c r="D309" s="62">
        <v>4.19</v>
      </c>
      <c r="E309" s="5">
        <v>37926.375</v>
      </c>
      <c r="F309" s="5">
        <v>37956.375</v>
      </c>
    </row>
    <row r="310" spans="1:6" ht="12.75">
      <c r="A310" s="64" t="s">
        <v>13</v>
      </c>
      <c r="B310" s="1" t="s">
        <v>43</v>
      </c>
      <c r="C310" s="61" t="str">
        <f t="shared" si="4"/>
        <v>LiebenthalConsumers SWDA</v>
      </c>
      <c r="D310" s="62">
        <v>3.56</v>
      </c>
      <c r="E310" s="5">
        <v>37926.375</v>
      </c>
      <c r="F310" s="5">
        <v>37956.375</v>
      </c>
    </row>
    <row r="311" spans="1:6" ht="12.75">
      <c r="A311" s="64" t="s">
        <v>13</v>
      </c>
      <c r="B311" s="1" t="s">
        <v>5</v>
      </c>
      <c r="C311" s="61" t="str">
        <f t="shared" si="4"/>
        <v>LiebenthalCornwall</v>
      </c>
      <c r="D311" s="62">
        <v>4.3</v>
      </c>
      <c r="E311" s="5">
        <v>37926.375</v>
      </c>
      <c r="F311" s="5">
        <v>37956.375</v>
      </c>
    </row>
    <row r="312" spans="1:6" ht="12.75">
      <c r="A312" s="1" t="s">
        <v>13</v>
      </c>
      <c r="B312" s="1" t="s">
        <v>6</v>
      </c>
      <c r="C312" s="61" t="str">
        <f t="shared" si="4"/>
        <v>LiebenthalEast Hereford</v>
      </c>
      <c r="D312" s="62">
        <v>4.84</v>
      </c>
      <c r="E312" s="5">
        <v>37926.375</v>
      </c>
      <c r="F312" s="5">
        <v>37956.375</v>
      </c>
    </row>
    <row r="313" spans="1:6" ht="12.75">
      <c r="A313" s="1" t="s">
        <v>13</v>
      </c>
      <c r="B313" s="1" t="s">
        <v>7</v>
      </c>
      <c r="C313" s="61" t="str">
        <f t="shared" si="4"/>
        <v>LiebenthalEmerson 1</v>
      </c>
      <c r="D313" s="62">
        <v>1.33</v>
      </c>
      <c r="E313" s="5">
        <v>37926.375</v>
      </c>
      <c r="F313" s="5">
        <v>37956.375</v>
      </c>
    </row>
    <row r="314" spans="1:6" ht="12.75">
      <c r="A314" s="64" t="s">
        <v>13</v>
      </c>
      <c r="B314" s="1" t="s">
        <v>8</v>
      </c>
      <c r="C314" s="61" t="str">
        <f t="shared" si="4"/>
        <v>LiebenthalEmerson 2</v>
      </c>
      <c r="D314" s="62">
        <v>1.33</v>
      </c>
      <c r="E314" s="5">
        <v>37926.375</v>
      </c>
      <c r="F314" s="5">
        <v>37956.375</v>
      </c>
    </row>
    <row r="315" spans="1:6" ht="12.75">
      <c r="A315" s="67" t="s">
        <v>13</v>
      </c>
      <c r="B315" s="68" t="s">
        <v>44</v>
      </c>
      <c r="C315" s="61" t="str">
        <f t="shared" si="4"/>
        <v>LiebenthalGladstone MDA</v>
      </c>
      <c r="D315" s="62">
        <v>0.94</v>
      </c>
      <c r="E315" s="5">
        <v>37926.375</v>
      </c>
      <c r="F315" s="5">
        <v>37956.375</v>
      </c>
    </row>
    <row r="316" spans="1:6" ht="12.75">
      <c r="A316" s="67" t="s">
        <v>13</v>
      </c>
      <c r="B316" s="1" t="s">
        <v>45</v>
      </c>
      <c r="C316" s="61" t="str">
        <f t="shared" si="4"/>
        <v>LiebenthalGMIT EDA</v>
      </c>
      <c r="D316" s="62">
        <v>4.19</v>
      </c>
      <c r="E316" s="5">
        <v>37926.375</v>
      </c>
      <c r="F316" s="5">
        <v>37956.375</v>
      </c>
    </row>
    <row r="317" spans="1:6" ht="12.75">
      <c r="A317" s="67" t="s">
        <v>13</v>
      </c>
      <c r="B317" s="1" t="s">
        <v>46</v>
      </c>
      <c r="C317" s="61" t="str">
        <f t="shared" si="4"/>
        <v>LiebenthalGMIT NDA</v>
      </c>
      <c r="D317" s="62">
        <v>3.17</v>
      </c>
      <c r="E317" s="5">
        <v>37926.375</v>
      </c>
      <c r="F317" s="5">
        <v>37956.375</v>
      </c>
    </row>
    <row r="318" spans="1:6" ht="12.75">
      <c r="A318" s="64" t="s">
        <v>13</v>
      </c>
      <c r="B318" s="1" t="s">
        <v>10</v>
      </c>
      <c r="C318" s="61" t="str">
        <f t="shared" si="4"/>
        <v>LiebenthalHerbert</v>
      </c>
      <c r="D318" s="62">
        <v>0.45</v>
      </c>
      <c r="E318" s="5">
        <v>37926.375</v>
      </c>
      <c r="F318" s="5">
        <v>37956.375</v>
      </c>
    </row>
    <row r="319" spans="1:6" ht="12.75">
      <c r="A319" s="67" t="s">
        <v>13</v>
      </c>
      <c r="B319" s="68" t="s">
        <v>11</v>
      </c>
      <c r="C319" s="61" t="str">
        <f t="shared" si="4"/>
        <v>LiebenthalIroquois</v>
      </c>
      <c r="D319" s="62">
        <v>4.74</v>
      </c>
      <c r="E319" s="5">
        <v>37926.375</v>
      </c>
      <c r="F319" s="5">
        <v>37956.375</v>
      </c>
    </row>
    <row r="320" spans="1:6" ht="12.75">
      <c r="A320" s="1" t="s">
        <v>13</v>
      </c>
      <c r="B320" s="1" t="s">
        <v>47</v>
      </c>
      <c r="C320" s="61" t="str">
        <f t="shared" si="4"/>
        <v>LiebenthalKPUC EDA</v>
      </c>
      <c r="D320" s="62">
        <v>4.19</v>
      </c>
      <c r="E320" s="5">
        <v>37926.375</v>
      </c>
      <c r="F320" s="5">
        <v>37956.375</v>
      </c>
    </row>
    <row r="321" spans="1:6" ht="12.75">
      <c r="A321" s="64" t="s">
        <v>13</v>
      </c>
      <c r="B321" s="1" t="s">
        <v>14</v>
      </c>
      <c r="C321" s="61" t="str">
        <f t="shared" si="4"/>
        <v>LiebenthalNapierville</v>
      </c>
      <c r="D321" s="62">
        <v>4.53</v>
      </c>
      <c r="E321" s="5">
        <v>37926.375</v>
      </c>
      <c r="F321" s="5">
        <v>37956.375</v>
      </c>
    </row>
    <row r="322" spans="1:6" ht="12.75">
      <c r="A322" s="64" t="s">
        <v>13</v>
      </c>
      <c r="B322" s="1" t="s">
        <v>15</v>
      </c>
      <c r="C322" s="61" t="str">
        <f t="shared" si="4"/>
        <v>LiebenthalNiagara Falls</v>
      </c>
      <c r="D322" s="62">
        <v>4.19</v>
      </c>
      <c r="E322" s="5">
        <v>37926.375</v>
      </c>
      <c r="F322" s="5">
        <v>37956.375</v>
      </c>
    </row>
    <row r="323" spans="1:6" ht="12.75">
      <c r="A323" s="64" t="s">
        <v>13</v>
      </c>
      <c r="B323" s="1" t="s">
        <v>16</v>
      </c>
      <c r="C323" s="61" t="str">
        <f aca="true" t="shared" si="5" ref="C323:C386">CONCATENATE(A323,B323)</f>
        <v>LiebenthalPhilipsburg</v>
      </c>
      <c r="D323" s="62">
        <v>4.56</v>
      </c>
      <c r="E323" s="5">
        <v>37926.375</v>
      </c>
      <c r="F323" s="5">
        <v>37956.375</v>
      </c>
    </row>
    <row r="324" spans="1:6" ht="12.75">
      <c r="A324" s="64" t="s">
        <v>13</v>
      </c>
      <c r="B324" s="1" t="s">
        <v>48</v>
      </c>
      <c r="C324" s="61" t="str">
        <f t="shared" si="5"/>
        <v>LiebenthalSpruce</v>
      </c>
      <c r="D324" s="62">
        <v>1.12</v>
      </c>
      <c r="E324" s="5">
        <v>37926.375</v>
      </c>
      <c r="F324" s="5">
        <v>37956.375</v>
      </c>
    </row>
    <row r="325" spans="1:6" ht="12.75">
      <c r="A325" s="67" t="s">
        <v>13</v>
      </c>
      <c r="B325" s="1" t="s">
        <v>20</v>
      </c>
      <c r="C325" s="61" t="str">
        <f t="shared" si="5"/>
        <v>LiebenthalSt. Clair</v>
      </c>
      <c r="D325" s="62">
        <v>3.53</v>
      </c>
      <c r="E325" s="5">
        <v>37926.375</v>
      </c>
      <c r="F325" s="5">
        <v>37956.375</v>
      </c>
    </row>
    <row r="326" spans="1:6" ht="12.75">
      <c r="A326" s="67" t="s">
        <v>13</v>
      </c>
      <c r="B326" s="68" t="s">
        <v>49</v>
      </c>
      <c r="C326" s="61" t="str">
        <f t="shared" si="5"/>
        <v>LiebenthalTCPL NDA</v>
      </c>
      <c r="D326" s="62">
        <v>3.17</v>
      </c>
      <c r="E326" s="5">
        <v>37926.375</v>
      </c>
      <c r="F326" s="5">
        <v>37956.375</v>
      </c>
    </row>
    <row r="327" spans="1:6" ht="12.75">
      <c r="A327" s="67" t="s">
        <v>13</v>
      </c>
      <c r="B327" s="68" t="s">
        <v>50</v>
      </c>
      <c r="C327" s="61" t="str">
        <f t="shared" si="5"/>
        <v>LiebenthalTCPL WDA</v>
      </c>
      <c r="D327" s="62">
        <v>1.9</v>
      </c>
      <c r="E327" s="5">
        <v>37926.375</v>
      </c>
      <c r="F327" s="5">
        <v>37956.375</v>
      </c>
    </row>
    <row r="328" spans="1:6" ht="12.75">
      <c r="A328" s="1" t="s">
        <v>13</v>
      </c>
      <c r="B328" s="1" t="s">
        <v>51</v>
      </c>
      <c r="C328" s="61" t="str">
        <f t="shared" si="5"/>
        <v>LiebenthalTPLP NDA</v>
      </c>
      <c r="D328" s="62">
        <v>3.17</v>
      </c>
      <c r="E328" s="5">
        <v>37926.375</v>
      </c>
      <c r="F328" s="5">
        <v>37956.375</v>
      </c>
    </row>
    <row r="329" spans="1:6" ht="12.75">
      <c r="A329" s="67" t="s">
        <v>13</v>
      </c>
      <c r="B329" s="68" t="s">
        <v>52</v>
      </c>
      <c r="C329" s="61" t="str">
        <f t="shared" si="5"/>
        <v>LiebenthalTransgas SSDA</v>
      </c>
      <c r="D329" s="62">
        <v>0.45</v>
      </c>
      <c r="E329" s="5">
        <v>37926.375</v>
      </c>
      <c r="F329" s="5">
        <v>37956.375</v>
      </c>
    </row>
    <row r="330" spans="1:6" ht="12.75">
      <c r="A330" s="67" t="s">
        <v>13</v>
      </c>
      <c r="B330" s="68" t="s">
        <v>53</v>
      </c>
      <c r="C330" s="61" t="str">
        <f t="shared" si="5"/>
        <v>LiebenthalUnion CDA</v>
      </c>
      <c r="D330" s="62">
        <v>4.19</v>
      </c>
      <c r="E330" s="5">
        <v>37926.375</v>
      </c>
      <c r="F330" s="5">
        <v>37956.375</v>
      </c>
    </row>
    <row r="331" spans="1:6" ht="12.75">
      <c r="A331" s="67" t="s">
        <v>13</v>
      </c>
      <c r="B331" s="68" t="s">
        <v>54</v>
      </c>
      <c r="C331" s="61" t="str">
        <f t="shared" si="5"/>
        <v>LiebenthalUnion SWDA</v>
      </c>
      <c r="D331" s="62">
        <v>3.56</v>
      </c>
      <c r="E331" s="5">
        <v>37926.375</v>
      </c>
      <c r="F331" s="5">
        <v>37956.375</v>
      </c>
    </row>
    <row r="332" spans="1:6" ht="12.75">
      <c r="A332" s="63" t="s">
        <v>13</v>
      </c>
      <c r="B332" s="1" t="s">
        <v>30</v>
      </c>
      <c r="C332" s="61" t="str">
        <f t="shared" si="5"/>
        <v>LiebenthalWelwyn</v>
      </c>
      <c r="D332" s="62">
        <v>0.45</v>
      </c>
      <c r="E332" s="5">
        <v>37926.375</v>
      </c>
      <c r="F332" s="5">
        <v>37956.375</v>
      </c>
    </row>
    <row r="333" spans="1:6" ht="12.75">
      <c r="A333" s="63" t="s">
        <v>15</v>
      </c>
      <c r="B333" s="1" t="s">
        <v>40</v>
      </c>
      <c r="C333" s="61" t="str">
        <f t="shared" si="5"/>
        <v>Niagara FallsCentrat MDA</v>
      </c>
      <c r="D333" s="62">
        <v>2.75</v>
      </c>
      <c r="E333" s="5">
        <v>37926.375</v>
      </c>
      <c r="F333" s="5">
        <v>37956.375</v>
      </c>
    </row>
    <row r="334" spans="1:6" ht="12.75">
      <c r="A334" s="63" t="s">
        <v>15</v>
      </c>
      <c r="B334" s="1" t="s">
        <v>92</v>
      </c>
      <c r="C334" s="61" t="str">
        <f t="shared" si="5"/>
        <v>Niagara FallsUnion NCDA</v>
      </c>
      <c r="D334" s="62">
        <v>0.14</v>
      </c>
      <c r="E334" s="5">
        <v>37926.375</v>
      </c>
      <c r="F334" s="5">
        <v>37956.375</v>
      </c>
    </row>
    <row r="335" spans="1:6" ht="12.75">
      <c r="A335" s="63" t="s">
        <v>15</v>
      </c>
      <c r="B335" s="1" t="s">
        <v>91</v>
      </c>
      <c r="C335" s="61" t="str">
        <f t="shared" si="5"/>
        <v>Niagara FallsUnion EDA</v>
      </c>
      <c r="D335" s="62">
        <v>0.34</v>
      </c>
      <c r="E335" s="5">
        <v>37926.375</v>
      </c>
      <c r="F335" s="5">
        <v>37956.375</v>
      </c>
    </row>
    <row r="336" spans="1:6" ht="12.75">
      <c r="A336" s="63" t="s">
        <v>15</v>
      </c>
      <c r="B336" s="1" t="s">
        <v>93</v>
      </c>
      <c r="C336" s="61" t="str">
        <f t="shared" si="5"/>
        <v>Niagara FallsUnion NDA</v>
      </c>
      <c r="D336" s="62">
        <v>0.69</v>
      </c>
      <c r="E336" s="5">
        <v>37926.375</v>
      </c>
      <c r="F336" s="5">
        <v>37956.375</v>
      </c>
    </row>
    <row r="337" spans="1:6" ht="12.75">
      <c r="A337" s="63" t="s">
        <v>15</v>
      </c>
      <c r="B337" s="1" t="s">
        <v>94</v>
      </c>
      <c r="C337" s="61" t="str">
        <f t="shared" si="5"/>
        <v>Niagara FallsUnion SSMDA</v>
      </c>
      <c r="D337" s="62">
        <v>1.04</v>
      </c>
      <c r="E337" s="5">
        <v>37926.375</v>
      </c>
      <c r="F337" s="5">
        <v>37956.375</v>
      </c>
    </row>
    <row r="338" spans="1:6" ht="12.75">
      <c r="A338" s="63" t="s">
        <v>15</v>
      </c>
      <c r="B338" s="1" t="s">
        <v>95</v>
      </c>
      <c r="C338" s="61" t="str">
        <f t="shared" si="5"/>
        <v>Niagara FallsUnion WDA</v>
      </c>
      <c r="D338" s="62">
        <v>2.11</v>
      </c>
      <c r="E338" s="5">
        <v>37926.375</v>
      </c>
      <c r="F338" s="5">
        <v>37956.375</v>
      </c>
    </row>
    <row r="339" spans="1:6" ht="12.75">
      <c r="A339" s="63" t="s">
        <v>15</v>
      </c>
      <c r="B339" s="1" t="s">
        <v>4</v>
      </c>
      <c r="C339" s="61" t="str">
        <f t="shared" si="5"/>
        <v>Niagara FallsChippawa</v>
      </c>
      <c r="D339" s="62">
        <v>0.5</v>
      </c>
      <c r="E339" s="5">
        <v>37926.375</v>
      </c>
      <c r="F339" s="5">
        <v>37956.375</v>
      </c>
    </row>
    <row r="340" spans="1:6" ht="12.75">
      <c r="A340" s="63" t="s">
        <v>15</v>
      </c>
      <c r="B340" s="1" t="s">
        <v>41</v>
      </c>
      <c r="C340" s="61" t="str">
        <f t="shared" si="5"/>
        <v>Niagara FallsConsumers CDA</v>
      </c>
      <c r="D340" s="62">
        <v>0</v>
      </c>
      <c r="E340" s="5">
        <v>37926.375</v>
      </c>
      <c r="F340" s="5">
        <v>37956.375</v>
      </c>
    </row>
    <row r="341" spans="1:6" ht="12.75">
      <c r="A341" s="63" t="s">
        <v>15</v>
      </c>
      <c r="B341" s="1" t="s">
        <v>42</v>
      </c>
      <c r="C341" s="61" t="str">
        <f t="shared" si="5"/>
        <v>Niagara FallsConsumers EDA</v>
      </c>
      <c r="D341" s="62">
        <v>0.57</v>
      </c>
      <c r="E341" s="5">
        <v>37926.375</v>
      </c>
      <c r="F341" s="5">
        <v>37956.375</v>
      </c>
    </row>
    <row r="342" spans="1:6" ht="12.75">
      <c r="A342" s="70" t="s">
        <v>15</v>
      </c>
      <c r="B342" s="1" t="s">
        <v>5</v>
      </c>
      <c r="C342" s="61" t="str">
        <f t="shared" si="5"/>
        <v>Niagara FallsCornwall</v>
      </c>
      <c r="D342" s="62">
        <v>0.57</v>
      </c>
      <c r="E342" s="5">
        <v>37926.375</v>
      </c>
      <c r="F342" s="5">
        <v>37956.375</v>
      </c>
    </row>
    <row r="343" spans="1:6" ht="12.75">
      <c r="A343" s="70" t="s">
        <v>15</v>
      </c>
      <c r="B343" s="1" t="s">
        <v>6</v>
      </c>
      <c r="C343" s="61" t="str">
        <f t="shared" si="5"/>
        <v>Niagara FallsEast Hereford</v>
      </c>
      <c r="D343" s="62">
        <v>1.12</v>
      </c>
      <c r="E343" s="5">
        <v>37926.375</v>
      </c>
      <c r="F343" s="5">
        <v>37956.375</v>
      </c>
    </row>
    <row r="344" spans="1:6" ht="12.75">
      <c r="A344" s="70" t="s">
        <v>15</v>
      </c>
      <c r="B344" s="1" t="s">
        <v>45</v>
      </c>
      <c r="C344" s="61" t="str">
        <f t="shared" si="5"/>
        <v>Niagara FallsGMIT EDA</v>
      </c>
      <c r="D344" s="62">
        <v>0.83</v>
      </c>
      <c r="E344" s="5">
        <v>37926.375</v>
      </c>
      <c r="F344" s="5">
        <v>37956.375</v>
      </c>
    </row>
    <row r="345" spans="1:6" ht="12.75">
      <c r="A345" s="70" t="s">
        <v>15</v>
      </c>
      <c r="B345" s="1" t="s">
        <v>46</v>
      </c>
      <c r="C345" s="61" t="str">
        <f t="shared" si="5"/>
        <v>Niagara FallsGMIT NDA</v>
      </c>
      <c r="D345" s="62">
        <v>0.61</v>
      </c>
      <c r="E345" s="5">
        <v>37926.375</v>
      </c>
      <c r="F345" s="5">
        <v>37956.375</v>
      </c>
    </row>
    <row r="346" spans="1:6" ht="12.75">
      <c r="A346" s="70" t="s">
        <v>15</v>
      </c>
      <c r="B346" s="1" t="s">
        <v>11</v>
      </c>
      <c r="C346" s="61" t="str">
        <f t="shared" si="5"/>
        <v>Niagara FallsIroquois</v>
      </c>
      <c r="D346" s="62">
        <v>1.06</v>
      </c>
      <c r="E346" s="5">
        <v>37926.375</v>
      </c>
      <c r="F346" s="5">
        <v>37956.375</v>
      </c>
    </row>
    <row r="347" spans="1:6" ht="12.75">
      <c r="A347" s="70" t="s">
        <v>15</v>
      </c>
      <c r="B347" s="1" t="s">
        <v>47</v>
      </c>
      <c r="C347" s="61" t="str">
        <f t="shared" si="5"/>
        <v>Niagara FallsKPUC EDA</v>
      </c>
      <c r="D347" s="62">
        <v>0.32</v>
      </c>
      <c r="E347" s="5">
        <v>37926.375</v>
      </c>
      <c r="F347" s="5">
        <v>37956.375</v>
      </c>
    </row>
    <row r="348" spans="1:6" ht="12.75">
      <c r="A348" s="70" t="s">
        <v>15</v>
      </c>
      <c r="B348" s="1" t="s">
        <v>14</v>
      </c>
      <c r="C348" s="61" t="str">
        <f t="shared" si="5"/>
        <v>Niagara FallsNapierville</v>
      </c>
      <c r="D348" s="62">
        <v>0.81</v>
      </c>
      <c r="E348" s="5">
        <v>37926.375</v>
      </c>
      <c r="F348" s="5">
        <v>37956.375</v>
      </c>
    </row>
    <row r="349" spans="1:6" ht="12.75">
      <c r="A349" s="70" t="s">
        <v>15</v>
      </c>
      <c r="B349" s="1" t="s">
        <v>16</v>
      </c>
      <c r="C349" s="61" t="str">
        <f t="shared" si="5"/>
        <v>Niagara FallsPhilipsburg</v>
      </c>
      <c r="D349" s="62">
        <v>0.84</v>
      </c>
      <c r="E349" s="5">
        <v>37926.375</v>
      </c>
      <c r="F349" s="5">
        <v>37956.375</v>
      </c>
    </row>
    <row r="350" spans="1:6" ht="12.75">
      <c r="A350" s="70" t="s">
        <v>15</v>
      </c>
      <c r="B350" s="1" t="s">
        <v>48</v>
      </c>
      <c r="C350" s="61" t="str">
        <f t="shared" si="5"/>
        <v>Niagara FallsSpruce</v>
      </c>
      <c r="D350" s="62">
        <v>2.75</v>
      </c>
      <c r="E350" s="5">
        <v>37926.375</v>
      </c>
      <c r="F350" s="5">
        <v>37956.375</v>
      </c>
    </row>
    <row r="351" spans="1:6" ht="12.75">
      <c r="A351" s="70" t="s">
        <v>15</v>
      </c>
      <c r="B351" s="1" t="s">
        <v>49</v>
      </c>
      <c r="C351" s="61" t="str">
        <f t="shared" si="5"/>
        <v>Niagara FallsTCPL NDA</v>
      </c>
      <c r="D351" s="62">
        <v>0.92</v>
      </c>
      <c r="E351" s="5">
        <v>37926.375</v>
      </c>
      <c r="F351" s="5">
        <v>37956.375</v>
      </c>
    </row>
    <row r="352" spans="1:6" ht="12.75">
      <c r="A352" s="70" t="s">
        <v>15</v>
      </c>
      <c r="B352" s="1" t="s">
        <v>50</v>
      </c>
      <c r="C352" s="61" t="str">
        <f t="shared" si="5"/>
        <v>Niagara FallsTCPL WDA</v>
      </c>
      <c r="D352" s="62">
        <v>1.82</v>
      </c>
      <c r="E352" s="5">
        <v>37926.375</v>
      </c>
      <c r="F352" s="5">
        <v>37956.375</v>
      </c>
    </row>
    <row r="353" spans="1:6" ht="12.75">
      <c r="A353" s="70" t="s">
        <v>15</v>
      </c>
      <c r="B353" s="1" t="s">
        <v>51</v>
      </c>
      <c r="C353" s="61" t="str">
        <f t="shared" si="5"/>
        <v>Niagara FallsTPLP NDA</v>
      </c>
      <c r="D353" s="62">
        <v>1.31</v>
      </c>
      <c r="E353" s="5">
        <v>37926.375</v>
      </c>
      <c r="F353" s="5">
        <v>37956.375</v>
      </c>
    </row>
    <row r="354" spans="1:6" ht="12.75">
      <c r="A354" s="70" t="s">
        <v>15</v>
      </c>
      <c r="B354" s="1" t="s">
        <v>53</v>
      </c>
      <c r="C354" s="61" t="str">
        <f t="shared" si="5"/>
        <v>Niagara FallsUnion CDA</v>
      </c>
      <c r="D354" s="62">
        <v>0</v>
      </c>
      <c r="E354" s="5">
        <v>37926.375</v>
      </c>
      <c r="F354" s="5">
        <v>37956.375</v>
      </c>
    </row>
    <row r="355" spans="1:6" ht="12.75">
      <c r="A355" s="69" t="s">
        <v>17</v>
      </c>
      <c r="B355" s="1" t="s">
        <v>2</v>
      </c>
      <c r="C355" s="61" t="str">
        <f t="shared" si="5"/>
        <v>RichmoundBayhurst 1</v>
      </c>
      <c r="D355" s="62">
        <v>0.51</v>
      </c>
      <c r="E355" s="5">
        <v>37926.375</v>
      </c>
      <c r="F355" s="5">
        <v>37956.375</v>
      </c>
    </row>
    <row r="356" spans="1:6" ht="12.75">
      <c r="A356" s="69" t="s">
        <v>17</v>
      </c>
      <c r="B356" s="1" t="s">
        <v>33</v>
      </c>
      <c r="C356" s="61" t="str">
        <f t="shared" si="5"/>
        <v>RichmoundCentram MDA</v>
      </c>
      <c r="D356" s="62">
        <v>1.01</v>
      </c>
      <c r="E356" s="5">
        <v>37926.375</v>
      </c>
      <c r="F356" s="5">
        <v>37956.375</v>
      </c>
    </row>
    <row r="357" spans="1:6" ht="12.75">
      <c r="A357" s="70" t="s">
        <v>17</v>
      </c>
      <c r="B357" s="1" t="s">
        <v>34</v>
      </c>
      <c r="C357" s="61" t="str">
        <f t="shared" si="5"/>
        <v>RichmoundCentram SSDA</v>
      </c>
      <c r="D357" s="62">
        <v>0.51</v>
      </c>
      <c r="E357" s="5">
        <v>37926.375</v>
      </c>
      <c r="F357" s="5">
        <v>37956.375</v>
      </c>
    </row>
    <row r="358" spans="1:6" ht="12.75">
      <c r="A358" s="70" t="s">
        <v>17</v>
      </c>
      <c r="B358" s="1" t="s">
        <v>92</v>
      </c>
      <c r="C358" s="61" t="str">
        <f t="shared" si="5"/>
        <v>RichmoundUnion NCDA</v>
      </c>
      <c r="D358" s="62">
        <v>4.25</v>
      </c>
      <c r="E358" s="5">
        <v>37926.375</v>
      </c>
      <c r="F358" s="5">
        <v>37956.375</v>
      </c>
    </row>
    <row r="359" spans="1:6" ht="12.75">
      <c r="A359" s="71" t="s">
        <v>17</v>
      </c>
      <c r="B359" s="1" t="s">
        <v>91</v>
      </c>
      <c r="C359" s="61" t="str">
        <f t="shared" si="5"/>
        <v>RichmoundUnion EDA</v>
      </c>
      <c r="D359" s="62">
        <v>4.25</v>
      </c>
      <c r="E359" s="5">
        <v>37926.375</v>
      </c>
      <c r="F359" s="5">
        <v>37956.375</v>
      </c>
    </row>
    <row r="360" spans="1:6" ht="12.75">
      <c r="A360" s="71" t="s">
        <v>17</v>
      </c>
      <c r="B360" s="1" t="s">
        <v>93</v>
      </c>
      <c r="C360" s="61" t="str">
        <f t="shared" si="5"/>
        <v>RichmoundUnion NDA</v>
      </c>
      <c r="D360" s="62">
        <v>3.23</v>
      </c>
      <c r="E360" s="5">
        <v>37926.375</v>
      </c>
      <c r="F360" s="5">
        <v>37956.375</v>
      </c>
    </row>
    <row r="361" spans="1:6" ht="12.75">
      <c r="A361" s="71" t="s">
        <v>17</v>
      </c>
      <c r="B361" s="1" t="s">
        <v>94</v>
      </c>
      <c r="C361" s="61" t="str">
        <f t="shared" si="5"/>
        <v>RichmoundUnion SSMDA</v>
      </c>
      <c r="D361" s="62">
        <v>3.23</v>
      </c>
      <c r="E361" s="5">
        <v>37926.375</v>
      </c>
      <c r="F361" s="5">
        <v>37956.375</v>
      </c>
    </row>
    <row r="362" spans="1:6" ht="12.75">
      <c r="A362" s="69" t="s">
        <v>17</v>
      </c>
      <c r="B362" s="1" t="s">
        <v>95</v>
      </c>
      <c r="C362" s="61" t="str">
        <f t="shared" si="5"/>
        <v>RichmoundUnion WDA</v>
      </c>
      <c r="D362" s="62">
        <v>1.96</v>
      </c>
      <c r="E362" s="5">
        <v>37926.375</v>
      </c>
      <c r="F362" s="5">
        <v>37956.375</v>
      </c>
    </row>
    <row r="363" spans="1:6" ht="12.75">
      <c r="A363" s="70" t="s">
        <v>17</v>
      </c>
      <c r="B363" s="1" t="s">
        <v>40</v>
      </c>
      <c r="C363" s="61" t="str">
        <f t="shared" si="5"/>
        <v>RichmoundCentrat MDA</v>
      </c>
      <c r="D363" s="62">
        <v>1.01</v>
      </c>
      <c r="E363" s="5">
        <v>37926.375</v>
      </c>
      <c r="F363" s="5">
        <v>37956.375</v>
      </c>
    </row>
    <row r="364" spans="1:6" ht="12.75">
      <c r="A364" s="70" t="s">
        <v>17</v>
      </c>
      <c r="B364" s="1" t="s">
        <v>4</v>
      </c>
      <c r="C364" s="61" t="str">
        <f t="shared" si="5"/>
        <v>RichmoundChippawa</v>
      </c>
      <c r="D364" s="62">
        <v>4.75</v>
      </c>
      <c r="E364" s="5">
        <v>37926.375</v>
      </c>
      <c r="F364" s="5">
        <v>37956.375</v>
      </c>
    </row>
    <row r="365" spans="1:6" ht="12.75">
      <c r="A365" s="70" t="s">
        <v>17</v>
      </c>
      <c r="B365" s="1" t="s">
        <v>41</v>
      </c>
      <c r="C365" s="61" t="str">
        <f t="shared" si="5"/>
        <v>RichmoundConsumers CDA</v>
      </c>
      <c r="D365" s="62">
        <v>4.25</v>
      </c>
      <c r="E365" s="5">
        <v>37926.375</v>
      </c>
      <c r="F365" s="5">
        <v>37956.375</v>
      </c>
    </row>
    <row r="366" spans="1:6" ht="12.75">
      <c r="A366" s="63" t="s">
        <v>17</v>
      </c>
      <c r="B366" s="1" t="s">
        <v>42</v>
      </c>
      <c r="C366" s="61" t="str">
        <f t="shared" si="5"/>
        <v>RichmoundConsumers EDA</v>
      </c>
      <c r="D366" s="62">
        <v>4.25</v>
      </c>
      <c r="E366" s="5">
        <v>37926.375</v>
      </c>
      <c r="F366" s="5">
        <v>37956.375</v>
      </c>
    </row>
    <row r="367" spans="1:6" ht="12.75">
      <c r="A367" s="64" t="s">
        <v>17</v>
      </c>
      <c r="B367" s="1" t="s">
        <v>43</v>
      </c>
      <c r="C367" s="61" t="str">
        <f t="shared" si="5"/>
        <v>RichmoundConsumers SWDA</v>
      </c>
      <c r="D367" s="62">
        <v>3.62</v>
      </c>
      <c r="E367" s="5">
        <v>37926.375</v>
      </c>
      <c r="F367" s="5">
        <v>37956.375</v>
      </c>
    </row>
    <row r="368" spans="1:6" ht="12.75">
      <c r="A368" s="64" t="s">
        <v>17</v>
      </c>
      <c r="B368" s="1" t="s">
        <v>5</v>
      </c>
      <c r="C368" s="61" t="str">
        <f t="shared" si="5"/>
        <v>RichmoundCornwall</v>
      </c>
      <c r="D368" s="62">
        <v>4.36</v>
      </c>
      <c r="E368" s="5">
        <v>37926.375</v>
      </c>
      <c r="F368" s="5">
        <v>37956.375</v>
      </c>
    </row>
    <row r="369" spans="1:6" ht="12.75">
      <c r="A369" s="63" t="s">
        <v>17</v>
      </c>
      <c r="B369" s="1" t="s">
        <v>6</v>
      </c>
      <c r="C369" s="61" t="str">
        <f t="shared" si="5"/>
        <v>RichmoundEast Hereford</v>
      </c>
      <c r="D369" s="62">
        <v>4.9</v>
      </c>
      <c r="E369" s="5">
        <v>37926.375</v>
      </c>
      <c r="F369" s="5">
        <v>37956.375</v>
      </c>
    </row>
    <row r="370" spans="1:6" ht="12.75">
      <c r="A370" s="63" t="s">
        <v>17</v>
      </c>
      <c r="B370" s="1" t="s">
        <v>7</v>
      </c>
      <c r="C370" s="61" t="str">
        <f t="shared" si="5"/>
        <v>RichmoundEmerson 1</v>
      </c>
      <c r="D370" s="62">
        <v>1.39</v>
      </c>
      <c r="E370" s="5">
        <v>37926.375</v>
      </c>
      <c r="F370" s="5">
        <v>37956.375</v>
      </c>
    </row>
    <row r="371" spans="1:6" ht="12.75">
      <c r="A371" s="63" t="s">
        <v>17</v>
      </c>
      <c r="B371" s="65" t="s">
        <v>8</v>
      </c>
      <c r="C371" s="61" t="str">
        <f t="shared" si="5"/>
        <v>RichmoundEmerson 2</v>
      </c>
      <c r="D371" s="62">
        <v>1.39</v>
      </c>
      <c r="E371" s="5">
        <v>37926.375</v>
      </c>
      <c r="F371" s="5">
        <v>37956.375</v>
      </c>
    </row>
    <row r="372" spans="1:6" ht="12.75">
      <c r="A372" s="63" t="s">
        <v>17</v>
      </c>
      <c r="B372" s="1" t="s">
        <v>44</v>
      </c>
      <c r="C372" s="61" t="str">
        <f t="shared" si="5"/>
        <v>RichmoundGladstone MDA</v>
      </c>
      <c r="D372" s="62">
        <v>1.01</v>
      </c>
      <c r="E372" s="5">
        <v>37926.375</v>
      </c>
      <c r="F372" s="5">
        <v>37956.375</v>
      </c>
    </row>
    <row r="373" spans="1:6" ht="12.75">
      <c r="A373" s="67" t="s">
        <v>17</v>
      </c>
      <c r="B373" s="1" t="s">
        <v>45</v>
      </c>
      <c r="C373" s="61" t="str">
        <f t="shared" si="5"/>
        <v>RichmoundGMIT EDA</v>
      </c>
      <c r="D373" s="62">
        <v>4.25</v>
      </c>
      <c r="E373" s="5">
        <v>37926.375</v>
      </c>
      <c r="F373" s="5">
        <v>37956.375</v>
      </c>
    </row>
    <row r="374" spans="1:6" ht="12.75">
      <c r="A374" s="67" t="s">
        <v>17</v>
      </c>
      <c r="B374" s="1" t="s">
        <v>46</v>
      </c>
      <c r="C374" s="61" t="str">
        <f t="shared" si="5"/>
        <v>RichmoundGMIT NDA</v>
      </c>
      <c r="D374" s="62">
        <v>3.23</v>
      </c>
      <c r="E374" s="5">
        <v>37926.375</v>
      </c>
      <c r="F374" s="5">
        <v>37956.375</v>
      </c>
    </row>
    <row r="375" spans="1:6" ht="12.75">
      <c r="A375" s="63" t="s">
        <v>17</v>
      </c>
      <c r="B375" s="1" t="s">
        <v>10</v>
      </c>
      <c r="C375" s="61" t="str">
        <f t="shared" si="5"/>
        <v>RichmoundHerbert</v>
      </c>
      <c r="D375" s="62">
        <v>0.51</v>
      </c>
      <c r="E375" s="5">
        <v>37926.375</v>
      </c>
      <c r="F375" s="5">
        <v>37956.375</v>
      </c>
    </row>
    <row r="376" spans="1:6" ht="12.75">
      <c r="A376" s="63" t="s">
        <v>17</v>
      </c>
      <c r="B376" s="1" t="s">
        <v>11</v>
      </c>
      <c r="C376" s="61" t="str">
        <f t="shared" si="5"/>
        <v>RichmoundIroquois</v>
      </c>
      <c r="D376" s="62">
        <v>4.8</v>
      </c>
      <c r="E376" s="5">
        <v>37926.375</v>
      </c>
      <c r="F376" s="5">
        <v>37956.375</v>
      </c>
    </row>
    <row r="377" spans="1:6" ht="12.75">
      <c r="A377" s="64" t="s">
        <v>17</v>
      </c>
      <c r="B377" s="1" t="s">
        <v>47</v>
      </c>
      <c r="C377" s="61" t="str">
        <f t="shared" si="5"/>
        <v>RichmoundKPUC EDA</v>
      </c>
      <c r="D377" s="62">
        <v>4.25</v>
      </c>
      <c r="E377" s="5">
        <v>37926.375</v>
      </c>
      <c r="F377" s="5">
        <v>37956.375</v>
      </c>
    </row>
    <row r="378" spans="1:6" ht="12.75">
      <c r="A378" s="64" t="s">
        <v>17</v>
      </c>
      <c r="B378" s="1" t="s">
        <v>14</v>
      </c>
      <c r="C378" s="61" t="str">
        <f t="shared" si="5"/>
        <v>RichmoundNapierville</v>
      </c>
      <c r="D378" s="62">
        <v>4.6</v>
      </c>
      <c r="E378" s="5">
        <v>37926.375</v>
      </c>
      <c r="F378" s="5">
        <v>37956.375</v>
      </c>
    </row>
    <row r="379" spans="1:6" ht="12.75">
      <c r="A379" s="64" t="s">
        <v>17</v>
      </c>
      <c r="B379" s="1" t="s">
        <v>15</v>
      </c>
      <c r="C379" s="61" t="str">
        <f t="shared" si="5"/>
        <v>RichmoundNiagara Falls</v>
      </c>
      <c r="D379" s="62">
        <v>4.25</v>
      </c>
      <c r="E379" s="5">
        <v>37926.375</v>
      </c>
      <c r="F379" s="5">
        <v>37956.375</v>
      </c>
    </row>
    <row r="380" spans="1:6" ht="12.75">
      <c r="A380" s="64" t="s">
        <v>17</v>
      </c>
      <c r="B380" s="1" t="s">
        <v>16</v>
      </c>
      <c r="C380" s="61" t="str">
        <f t="shared" si="5"/>
        <v>RichmoundPhilipsburg</v>
      </c>
      <c r="D380" s="62">
        <v>4.62</v>
      </c>
      <c r="E380" s="5">
        <v>37926.375</v>
      </c>
      <c r="F380" s="5">
        <v>37956.375</v>
      </c>
    </row>
    <row r="381" spans="1:6" ht="12.75">
      <c r="A381" s="64" t="s">
        <v>17</v>
      </c>
      <c r="B381" s="1" t="s">
        <v>48</v>
      </c>
      <c r="C381" s="61" t="str">
        <f t="shared" si="5"/>
        <v>RichmoundSpruce</v>
      </c>
      <c r="D381" s="62">
        <v>1.18</v>
      </c>
      <c r="E381" s="5">
        <v>37926.375</v>
      </c>
      <c r="F381" s="5">
        <v>37956.375</v>
      </c>
    </row>
    <row r="382" spans="1:6" ht="12.75">
      <c r="A382" s="67" t="s">
        <v>17</v>
      </c>
      <c r="B382" s="1" t="s">
        <v>20</v>
      </c>
      <c r="C382" s="61" t="str">
        <f t="shared" si="5"/>
        <v>RichmoundSt. Clair</v>
      </c>
      <c r="D382" s="62">
        <v>3.6</v>
      </c>
      <c r="E382" s="5">
        <v>37926.375</v>
      </c>
      <c r="F382" s="5">
        <v>37956.375</v>
      </c>
    </row>
    <row r="383" spans="1:6" ht="12.75">
      <c r="A383" s="67" t="s">
        <v>17</v>
      </c>
      <c r="B383" s="68" t="s">
        <v>49</v>
      </c>
      <c r="C383" s="61" t="str">
        <f t="shared" si="5"/>
        <v>RichmoundTCPL NDA</v>
      </c>
      <c r="D383" s="62">
        <v>3.23</v>
      </c>
      <c r="E383" s="5">
        <v>37926.375</v>
      </c>
      <c r="F383" s="5">
        <v>37956.375</v>
      </c>
    </row>
    <row r="384" spans="1:6" ht="12.75">
      <c r="A384" s="67" t="s">
        <v>17</v>
      </c>
      <c r="B384" s="68" t="s">
        <v>50</v>
      </c>
      <c r="C384" s="61" t="str">
        <f t="shared" si="5"/>
        <v>RichmoundTCPL WDA</v>
      </c>
      <c r="D384" s="62">
        <v>1.96</v>
      </c>
      <c r="E384" s="5">
        <v>37926.375</v>
      </c>
      <c r="F384" s="5">
        <v>37956.375</v>
      </c>
    </row>
    <row r="385" spans="1:6" ht="12.75">
      <c r="A385" s="63" t="s">
        <v>17</v>
      </c>
      <c r="B385" s="1" t="s">
        <v>51</v>
      </c>
      <c r="C385" s="61" t="str">
        <f t="shared" si="5"/>
        <v>RichmoundTPLP NDA</v>
      </c>
      <c r="D385" s="62">
        <v>3.23</v>
      </c>
      <c r="E385" s="5">
        <v>37926.375</v>
      </c>
      <c r="F385" s="5">
        <v>37956.375</v>
      </c>
    </row>
    <row r="386" spans="1:6" ht="12.75">
      <c r="A386" s="1" t="s">
        <v>17</v>
      </c>
      <c r="B386" s="1" t="s">
        <v>52</v>
      </c>
      <c r="C386" s="61" t="str">
        <f t="shared" si="5"/>
        <v>RichmoundTransgas SSDA</v>
      </c>
      <c r="D386" s="62">
        <v>0.51</v>
      </c>
      <c r="E386" s="5">
        <v>37926.375</v>
      </c>
      <c r="F386" s="5">
        <v>37956.375</v>
      </c>
    </row>
    <row r="387" spans="1:6" ht="12.75">
      <c r="A387" s="63" t="s">
        <v>17</v>
      </c>
      <c r="B387" s="1" t="s">
        <v>53</v>
      </c>
      <c r="C387" s="61" t="str">
        <f aca="true" t="shared" si="6" ref="C387:C450">CONCATENATE(A387,B387)</f>
        <v>RichmoundUnion CDA</v>
      </c>
      <c r="D387" s="62">
        <v>4.25</v>
      </c>
      <c r="E387" s="5">
        <v>37926.375</v>
      </c>
      <c r="F387" s="5">
        <v>37956.375</v>
      </c>
    </row>
    <row r="388" spans="1:6" ht="12.75">
      <c r="A388" s="63" t="s">
        <v>17</v>
      </c>
      <c r="B388" s="1" t="s">
        <v>54</v>
      </c>
      <c r="C388" s="61" t="str">
        <f t="shared" si="6"/>
        <v>RichmoundUnion SWDA</v>
      </c>
      <c r="D388" s="62">
        <v>3.62</v>
      </c>
      <c r="E388" s="5">
        <v>37926.375</v>
      </c>
      <c r="F388" s="5">
        <v>37956.375</v>
      </c>
    </row>
    <row r="389" spans="1:6" ht="12.75">
      <c r="A389" s="64" t="s">
        <v>17</v>
      </c>
      <c r="B389" s="1" t="s">
        <v>30</v>
      </c>
      <c r="C389" s="61" t="str">
        <f t="shared" si="6"/>
        <v>RichmoundWelwyn</v>
      </c>
      <c r="D389" s="62">
        <v>0.51</v>
      </c>
      <c r="E389" s="5">
        <v>37926.375</v>
      </c>
      <c r="F389" s="5">
        <v>37956.375</v>
      </c>
    </row>
    <row r="390" spans="1:6" ht="12.75">
      <c r="A390" s="63" t="s">
        <v>19</v>
      </c>
      <c r="B390" s="1" t="s">
        <v>40</v>
      </c>
      <c r="C390" s="61" t="str">
        <f t="shared" si="6"/>
        <v>SS. MarieCentrat MDA</v>
      </c>
      <c r="D390" s="62">
        <v>1.6</v>
      </c>
      <c r="E390" s="5">
        <v>37926.375</v>
      </c>
      <c r="F390" s="5">
        <v>37956.375</v>
      </c>
    </row>
    <row r="391" spans="1:6" ht="12.75">
      <c r="A391" s="70" t="s">
        <v>19</v>
      </c>
      <c r="B391" s="1" t="s">
        <v>92</v>
      </c>
      <c r="C391" s="61" t="str">
        <f t="shared" si="6"/>
        <v>SS. MarieUnion NCDA</v>
      </c>
      <c r="D391" s="62">
        <v>1.18</v>
      </c>
      <c r="E391" s="5">
        <v>37926.375</v>
      </c>
      <c r="F391" s="5">
        <v>37956.375</v>
      </c>
    </row>
    <row r="392" spans="1:6" ht="12.75">
      <c r="A392" s="70" t="s">
        <v>19</v>
      </c>
      <c r="B392" s="1" t="s">
        <v>91</v>
      </c>
      <c r="C392" s="61" t="str">
        <f t="shared" si="6"/>
        <v>SS. MarieUnion EDA</v>
      </c>
      <c r="D392" s="62">
        <v>1.37</v>
      </c>
      <c r="E392" s="5">
        <v>37926.375</v>
      </c>
      <c r="F392" s="5">
        <v>37956.375</v>
      </c>
    </row>
    <row r="393" spans="1:6" ht="12.75">
      <c r="A393" s="70" t="s">
        <v>19</v>
      </c>
      <c r="B393" s="1" t="s">
        <v>93</v>
      </c>
      <c r="C393" s="61" t="str">
        <f t="shared" si="6"/>
        <v>SS. MarieUnion NDA</v>
      </c>
      <c r="D393" s="62">
        <v>1.74</v>
      </c>
      <c r="E393" s="5">
        <v>37926.375</v>
      </c>
      <c r="F393" s="5">
        <v>37956.375</v>
      </c>
    </row>
    <row r="394" spans="1:6" ht="12.75">
      <c r="A394" s="70" t="s">
        <v>19</v>
      </c>
      <c r="B394" s="1" t="s">
        <v>94</v>
      </c>
      <c r="C394" s="61" t="str">
        <f t="shared" si="6"/>
        <v>SS. MarieUnion SSMDA</v>
      </c>
      <c r="D394" s="62">
        <v>0</v>
      </c>
      <c r="E394" s="5">
        <v>37926.375</v>
      </c>
      <c r="F394" s="5">
        <v>37956.375</v>
      </c>
    </row>
    <row r="395" spans="1:6" ht="12.75">
      <c r="A395" s="70" t="s">
        <v>19</v>
      </c>
      <c r="B395" s="1" t="s">
        <v>95</v>
      </c>
      <c r="C395" s="61" t="str">
        <f t="shared" si="6"/>
        <v>SS. MarieUnion WDA</v>
      </c>
      <c r="D395" s="62">
        <v>2.42</v>
      </c>
      <c r="E395" s="5">
        <v>37926.375</v>
      </c>
      <c r="F395" s="5">
        <v>37956.375</v>
      </c>
    </row>
    <row r="396" spans="1:6" ht="12.75">
      <c r="A396" s="70" t="s">
        <v>19</v>
      </c>
      <c r="B396" s="1" t="s">
        <v>4</v>
      </c>
      <c r="C396" s="61" t="str">
        <f t="shared" si="6"/>
        <v>SS. MarieChippawa</v>
      </c>
      <c r="D396" s="62">
        <v>1.53</v>
      </c>
      <c r="E396" s="5">
        <v>37926.375</v>
      </c>
      <c r="F396" s="5">
        <v>37956.375</v>
      </c>
    </row>
    <row r="397" spans="1:6" ht="12.75">
      <c r="A397" s="70" t="s">
        <v>19</v>
      </c>
      <c r="B397" s="1" t="s">
        <v>41</v>
      </c>
      <c r="C397" s="61" t="str">
        <f t="shared" si="6"/>
        <v>SS. MarieConsumers CDA</v>
      </c>
      <c r="D397" s="62">
        <v>1.02</v>
      </c>
      <c r="E397" s="5">
        <v>37926.375</v>
      </c>
      <c r="F397" s="5">
        <v>37956.375</v>
      </c>
    </row>
    <row r="398" spans="1:6" ht="12.75">
      <c r="A398" s="70" t="s">
        <v>19</v>
      </c>
      <c r="B398" s="1" t="s">
        <v>42</v>
      </c>
      <c r="C398" s="61" t="str">
        <f t="shared" si="6"/>
        <v>SS. MarieConsumers EDA</v>
      </c>
      <c r="D398" s="62">
        <v>1.63</v>
      </c>
      <c r="E398" s="5">
        <v>37926.375</v>
      </c>
      <c r="F398" s="5">
        <v>37956.375</v>
      </c>
    </row>
    <row r="399" spans="1:6" ht="12.75">
      <c r="A399" s="70" t="s">
        <v>19</v>
      </c>
      <c r="B399" s="1" t="s">
        <v>43</v>
      </c>
      <c r="C399" s="61" t="str">
        <f t="shared" si="6"/>
        <v>SS. MarieConsumers SWDA</v>
      </c>
      <c r="D399" s="62">
        <v>0.57</v>
      </c>
      <c r="E399" s="5">
        <v>37926.375</v>
      </c>
      <c r="F399" s="5">
        <v>37956.375</v>
      </c>
    </row>
    <row r="400" spans="1:6" ht="12.75">
      <c r="A400" s="70" t="s">
        <v>19</v>
      </c>
      <c r="B400" s="1" t="s">
        <v>5</v>
      </c>
      <c r="C400" s="61" t="str">
        <f t="shared" si="6"/>
        <v>SS. MarieCornwall</v>
      </c>
      <c r="D400" s="62">
        <v>1.62</v>
      </c>
      <c r="E400" s="5">
        <v>37926.375</v>
      </c>
      <c r="F400" s="5">
        <v>37956.375</v>
      </c>
    </row>
    <row r="401" spans="1:6" ht="12.75">
      <c r="A401" s="70" t="s">
        <v>19</v>
      </c>
      <c r="B401" s="1" t="s">
        <v>6</v>
      </c>
      <c r="C401" s="61" t="str">
        <f t="shared" si="6"/>
        <v>SS. MarieEast Hereford</v>
      </c>
      <c r="D401" s="62">
        <v>2.17</v>
      </c>
      <c r="E401" s="5">
        <v>37926.375</v>
      </c>
      <c r="F401" s="5">
        <v>37956.375</v>
      </c>
    </row>
    <row r="402" spans="1:6" ht="12.75">
      <c r="A402" s="70" t="s">
        <v>19</v>
      </c>
      <c r="B402" s="1" t="s">
        <v>45</v>
      </c>
      <c r="C402" s="61" t="str">
        <f t="shared" si="6"/>
        <v>SS. MarieGMIT EDA</v>
      </c>
      <c r="D402" s="62">
        <v>1.88</v>
      </c>
      <c r="E402" s="5">
        <v>37926.375</v>
      </c>
      <c r="F402" s="5">
        <v>37956.375</v>
      </c>
    </row>
    <row r="403" spans="1:6" ht="12.75">
      <c r="A403" s="70" t="s">
        <v>19</v>
      </c>
      <c r="B403" s="1" t="s">
        <v>46</v>
      </c>
      <c r="C403" s="61" t="str">
        <f t="shared" si="6"/>
        <v>SS. MarieGMIT NDA</v>
      </c>
      <c r="D403" s="62">
        <v>1.66</v>
      </c>
      <c r="E403" s="5">
        <v>37926.375</v>
      </c>
      <c r="F403" s="5">
        <v>37956.375</v>
      </c>
    </row>
    <row r="404" spans="1:6" ht="12.75">
      <c r="A404" s="70" t="s">
        <v>19</v>
      </c>
      <c r="B404" s="1" t="s">
        <v>11</v>
      </c>
      <c r="C404" s="61" t="str">
        <f t="shared" si="6"/>
        <v>SS. MarieIroquois</v>
      </c>
      <c r="D404" s="62">
        <v>2.11</v>
      </c>
      <c r="E404" s="5">
        <v>37926.375</v>
      </c>
      <c r="F404" s="5">
        <v>37956.375</v>
      </c>
    </row>
    <row r="405" spans="1:6" ht="12.75">
      <c r="A405" s="70" t="s">
        <v>19</v>
      </c>
      <c r="B405" s="1" t="s">
        <v>47</v>
      </c>
      <c r="C405" s="61" t="str">
        <f t="shared" si="6"/>
        <v>SS. MarieKPUC EDA</v>
      </c>
      <c r="D405" s="62">
        <v>1.38</v>
      </c>
      <c r="E405" s="5">
        <v>37926.375</v>
      </c>
      <c r="F405" s="5">
        <v>37956.375</v>
      </c>
    </row>
    <row r="406" spans="1:6" ht="12.75">
      <c r="A406" s="70" t="s">
        <v>19</v>
      </c>
      <c r="B406" s="1" t="s">
        <v>14</v>
      </c>
      <c r="C406" s="61" t="str">
        <f t="shared" si="6"/>
        <v>SS. MarieNapierville</v>
      </c>
      <c r="D406" s="62">
        <v>1.86</v>
      </c>
      <c r="E406" s="5">
        <v>37926.375</v>
      </c>
      <c r="F406" s="5">
        <v>37956.375</v>
      </c>
    </row>
    <row r="407" spans="1:6" ht="12.75">
      <c r="A407" s="70" t="s">
        <v>19</v>
      </c>
      <c r="B407" s="1" t="s">
        <v>15</v>
      </c>
      <c r="C407" s="61" t="str">
        <f t="shared" si="6"/>
        <v>SS. MarieNiagara Falls</v>
      </c>
      <c r="D407" s="62">
        <v>1.03</v>
      </c>
      <c r="E407" s="5">
        <v>37926.375</v>
      </c>
      <c r="F407" s="5">
        <v>37956.375</v>
      </c>
    </row>
    <row r="408" spans="1:6" ht="12.75">
      <c r="A408" s="70" t="s">
        <v>19</v>
      </c>
      <c r="B408" s="1" t="s">
        <v>16</v>
      </c>
      <c r="C408" s="61" t="str">
        <f t="shared" si="6"/>
        <v>SS. MariePhilipsburg</v>
      </c>
      <c r="D408" s="62">
        <v>1.89</v>
      </c>
      <c r="E408" s="5">
        <v>37926.375</v>
      </c>
      <c r="F408" s="5">
        <v>37956.375</v>
      </c>
    </row>
    <row r="409" spans="1:6" ht="12.75">
      <c r="A409" s="70" t="s">
        <v>19</v>
      </c>
      <c r="B409" s="1" t="s">
        <v>48</v>
      </c>
      <c r="C409" s="61" t="str">
        <f t="shared" si="6"/>
        <v>SS. MarieSpruce</v>
      </c>
      <c r="D409" s="62">
        <v>1.6</v>
      </c>
      <c r="E409" s="5">
        <v>37926.375</v>
      </c>
      <c r="F409" s="5">
        <v>37956.375</v>
      </c>
    </row>
    <row r="410" spans="1:6" ht="12.75">
      <c r="A410" s="70" t="s">
        <v>19</v>
      </c>
      <c r="B410" s="1" t="s">
        <v>49</v>
      </c>
      <c r="C410" s="61" t="str">
        <f t="shared" si="6"/>
        <v>SS. MarieTCPL NDA</v>
      </c>
      <c r="D410" s="62">
        <v>1.97</v>
      </c>
      <c r="E410" s="5">
        <v>37926.375</v>
      </c>
      <c r="F410" s="5">
        <v>37956.375</v>
      </c>
    </row>
    <row r="411" spans="1:6" ht="12.75">
      <c r="A411" s="70" t="s">
        <v>19</v>
      </c>
      <c r="B411" s="1" t="s">
        <v>50</v>
      </c>
      <c r="C411" s="61" t="str">
        <f t="shared" si="6"/>
        <v>SS. MarieTCPL WDA</v>
      </c>
      <c r="D411" s="62">
        <v>2.6</v>
      </c>
      <c r="E411" s="5">
        <v>37926.375</v>
      </c>
      <c r="F411" s="5">
        <v>37956.375</v>
      </c>
    </row>
    <row r="412" spans="1:6" ht="12.75">
      <c r="A412" s="70" t="s">
        <v>19</v>
      </c>
      <c r="B412" s="1" t="s">
        <v>51</v>
      </c>
      <c r="C412" s="61" t="str">
        <f t="shared" si="6"/>
        <v>SS. MarieTPLP NDA</v>
      </c>
      <c r="D412" s="62">
        <v>2.37</v>
      </c>
      <c r="E412" s="5">
        <v>37926.375</v>
      </c>
      <c r="F412" s="5">
        <v>37956.375</v>
      </c>
    </row>
    <row r="413" spans="1:7" ht="12.75">
      <c r="A413" s="70" t="s">
        <v>19</v>
      </c>
      <c r="B413" s="1" t="s">
        <v>53</v>
      </c>
      <c r="C413" s="61" t="str">
        <f t="shared" si="6"/>
        <v>SS. MarieUnion CDA</v>
      </c>
      <c r="D413" s="62">
        <v>0.91</v>
      </c>
      <c r="E413" s="5">
        <v>37926.375</v>
      </c>
      <c r="F413" s="5">
        <v>37956.375</v>
      </c>
      <c r="G413" s="50"/>
    </row>
    <row r="414" spans="1:7" ht="12.75">
      <c r="A414" s="70" t="s">
        <v>19</v>
      </c>
      <c r="B414" s="1" t="s">
        <v>54</v>
      </c>
      <c r="C414" s="61" t="str">
        <f t="shared" si="6"/>
        <v>SS. MarieUnion SWDA</v>
      </c>
      <c r="D414" s="62">
        <v>0.55</v>
      </c>
      <c r="E414" s="5">
        <v>37926.375</v>
      </c>
      <c r="F414" s="5">
        <v>37956.375</v>
      </c>
      <c r="G414" s="50"/>
    </row>
    <row r="415" spans="1:6" ht="12.75">
      <c r="A415" s="70" t="s">
        <v>20</v>
      </c>
      <c r="B415" s="1" t="s">
        <v>40</v>
      </c>
      <c r="C415" s="61" t="str">
        <f t="shared" si="6"/>
        <v>St. ClairCentrat MDA</v>
      </c>
      <c r="D415" s="62">
        <v>2.26</v>
      </c>
      <c r="E415" s="5">
        <v>37926.375</v>
      </c>
      <c r="F415" s="5">
        <v>37956.375</v>
      </c>
    </row>
    <row r="416" spans="1:6" ht="12.75">
      <c r="A416" s="70" t="s">
        <v>20</v>
      </c>
      <c r="B416" s="1" t="s">
        <v>92</v>
      </c>
      <c r="C416" s="61" t="str">
        <f t="shared" si="6"/>
        <v>St. ClairUnion NCDA</v>
      </c>
      <c r="D416" s="62">
        <v>0.32</v>
      </c>
      <c r="E416" s="5">
        <v>37926.375</v>
      </c>
      <c r="F416" s="5">
        <v>37956.375</v>
      </c>
    </row>
    <row r="417" spans="1:6" ht="12.75">
      <c r="A417" s="70" t="s">
        <v>20</v>
      </c>
      <c r="B417" s="1" t="s">
        <v>91</v>
      </c>
      <c r="C417" s="61" t="str">
        <f t="shared" si="6"/>
        <v>St. ClairUnion EDA</v>
      </c>
      <c r="D417" s="62">
        <v>0.52</v>
      </c>
      <c r="E417" s="5">
        <v>37926.375</v>
      </c>
      <c r="F417" s="5">
        <v>37956.375</v>
      </c>
    </row>
    <row r="418" spans="1:6" ht="12.75">
      <c r="A418" s="70" t="s">
        <v>20</v>
      </c>
      <c r="B418" s="1" t="s">
        <v>93</v>
      </c>
      <c r="C418" s="61" t="str">
        <f t="shared" si="6"/>
        <v>St. ClairUnion NDA</v>
      </c>
      <c r="D418" s="62">
        <v>0.87</v>
      </c>
      <c r="E418" s="5">
        <v>37926.375</v>
      </c>
      <c r="F418" s="5">
        <v>37956.375</v>
      </c>
    </row>
    <row r="419" spans="1:6" ht="12.75">
      <c r="A419" s="70" t="s">
        <v>20</v>
      </c>
      <c r="B419" s="1" t="s">
        <v>94</v>
      </c>
      <c r="C419" s="61" t="str">
        <f t="shared" si="6"/>
        <v>St. ClairUnion SSMDA</v>
      </c>
      <c r="D419" s="62">
        <v>0.55</v>
      </c>
      <c r="E419" s="5">
        <v>37926.375</v>
      </c>
      <c r="F419" s="5">
        <v>37956.375</v>
      </c>
    </row>
    <row r="420" spans="1:6" ht="12.75">
      <c r="A420" s="70" t="s">
        <v>20</v>
      </c>
      <c r="B420" s="1" t="s">
        <v>95</v>
      </c>
      <c r="C420" s="61" t="str">
        <f t="shared" si="6"/>
        <v>St. ClairUnion WDA</v>
      </c>
      <c r="D420" s="62">
        <v>2.26</v>
      </c>
      <c r="E420" s="5">
        <v>37926.375</v>
      </c>
      <c r="F420" s="5">
        <v>37956.375</v>
      </c>
    </row>
    <row r="421" spans="1:6" ht="12.75">
      <c r="A421" s="70" t="s">
        <v>20</v>
      </c>
      <c r="B421" s="1" t="s">
        <v>4</v>
      </c>
      <c r="C421" s="61" t="str">
        <f t="shared" si="6"/>
        <v>St. ClairChippawa</v>
      </c>
      <c r="D421" s="62">
        <v>0.66</v>
      </c>
      <c r="E421" s="5">
        <v>37926.375</v>
      </c>
      <c r="F421" s="5">
        <v>37956.375</v>
      </c>
    </row>
    <row r="422" spans="1:6" ht="12.75">
      <c r="A422" s="70" t="s">
        <v>20</v>
      </c>
      <c r="B422" s="1" t="s">
        <v>41</v>
      </c>
      <c r="C422" s="61" t="str">
        <f t="shared" si="6"/>
        <v>St. ClairConsumers CDA</v>
      </c>
      <c r="D422" s="62">
        <v>0.15</v>
      </c>
      <c r="E422" s="5">
        <v>37926.375</v>
      </c>
      <c r="F422" s="5">
        <v>37956.375</v>
      </c>
    </row>
    <row r="423" spans="1:6" ht="12.75">
      <c r="A423" s="70" t="s">
        <v>20</v>
      </c>
      <c r="B423" s="1" t="s">
        <v>42</v>
      </c>
      <c r="C423" s="61" t="str">
        <f t="shared" si="6"/>
        <v>St. ClairConsumers EDA</v>
      </c>
      <c r="D423" s="62">
        <v>0.76</v>
      </c>
      <c r="E423" s="5">
        <v>37926.375</v>
      </c>
      <c r="F423" s="5">
        <v>37956.375</v>
      </c>
    </row>
    <row r="424" spans="1:6" ht="12.75">
      <c r="A424" s="70" t="s">
        <v>20</v>
      </c>
      <c r="B424" s="1" t="s">
        <v>43</v>
      </c>
      <c r="C424" s="61" t="str">
        <f t="shared" si="6"/>
        <v>St. ClairConsumers SWDA</v>
      </c>
      <c r="D424" s="62">
        <v>0</v>
      </c>
      <c r="E424" s="5">
        <v>37926.375</v>
      </c>
      <c r="F424" s="5">
        <v>37956.375</v>
      </c>
    </row>
    <row r="425" spans="1:6" ht="12.75">
      <c r="A425" s="70" t="s">
        <v>20</v>
      </c>
      <c r="B425" s="1" t="s">
        <v>5</v>
      </c>
      <c r="C425" s="61" t="str">
        <f t="shared" si="6"/>
        <v>St. ClairCornwall</v>
      </c>
      <c r="D425" s="62">
        <v>0.75</v>
      </c>
      <c r="E425" s="5">
        <v>37926.375</v>
      </c>
      <c r="F425" s="5">
        <v>37956.375</v>
      </c>
    </row>
    <row r="426" spans="1:6" ht="12.75">
      <c r="A426" s="70" t="s">
        <v>20</v>
      </c>
      <c r="B426" s="1" t="s">
        <v>6</v>
      </c>
      <c r="C426" s="61" t="str">
        <f t="shared" si="6"/>
        <v>St. ClairEast Hereford</v>
      </c>
      <c r="D426" s="62">
        <v>1.3</v>
      </c>
      <c r="E426" s="5">
        <v>37926.375</v>
      </c>
      <c r="F426" s="5">
        <v>37956.375</v>
      </c>
    </row>
    <row r="427" spans="1:6" ht="12.75">
      <c r="A427" s="70" t="s">
        <v>20</v>
      </c>
      <c r="B427" s="1" t="s">
        <v>45</v>
      </c>
      <c r="C427" s="61" t="str">
        <f t="shared" si="6"/>
        <v>St. ClairGMIT EDA</v>
      </c>
      <c r="D427" s="62">
        <v>1.01</v>
      </c>
      <c r="E427" s="5">
        <v>37926.375</v>
      </c>
      <c r="F427" s="5">
        <v>37956.375</v>
      </c>
    </row>
    <row r="428" spans="1:6" ht="12.75">
      <c r="A428" s="70" t="s">
        <v>20</v>
      </c>
      <c r="B428" s="1" t="s">
        <v>46</v>
      </c>
      <c r="C428" s="61" t="str">
        <f t="shared" si="6"/>
        <v>St. ClairGMIT NDA</v>
      </c>
      <c r="D428" s="62">
        <v>0.79</v>
      </c>
      <c r="E428" s="5">
        <v>37926.375</v>
      </c>
      <c r="F428" s="5">
        <v>37956.375</v>
      </c>
    </row>
    <row r="429" spans="1:6" ht="12.75">
      <c r="A429" s="70" t="s">
        <v>20</v>
      </c>
      <c r="B429" s="1" t="s">
        <v>11</v>
      </c>
      <c r="C429" s="61" t="str">
        <f t="shared" si="6"/>
        <v>St. ClairIroquois</v>
      </c>
      <c r="D429" s="62">
        <v>1.24</v>
      </c>
      <c r="E429" s="5">
        <v>37926.375</v>
      </c>
      <c r="F429" s="5">
        <v>37956.375</v>
      </c>
    </row>
    <row r="430" spans="1:6" ht="12.75">
      <c r="A430" s="70" t="s">
        <v>20</v>
      </c>
      <c r="B430" s="1" t="s">
        <v>47</v>
      </c>
      <c r="C430" s="61" t="str">
        <f t="shared" si="6"/>
        <v>St. ClairKPUC EDA</v>
      </c>
      <c r="D430" s="62">
        <v>0.5</v>
      </c>
      <c r="E430" s="5">
        <v>37926.375</v>
      </c>
      <c r="F430" s="5">
        <v>37956.375</v>
      </c>
    </row>
    <row r="431" spans="1:6" ht="12.75">
      <c r="A431" s="70" t="s">
        <v>20</v>
      </c>
      <c r="B431" s="1" t="s">
        <v>14</v>
      </c>
      <c r="C431" s="61" t="str">
        <f t="shared" si="6"/>
        <v>St. ClairNapierville</v>
      </c>
      <c r="D431" s="62">
        <v>0.99</v>
      </c>
      <c r="E431" s="5">
        <v>37926.375</v>
      </c>
      <c r="F431" s="5">
        <v>37956.375</v>
      </c>
    </row>
    <row r="432" spans="1:6" ht="12.75">
      <c r="A432" s="70" t="s">
        <v>20</v>
      </c>
      <c r="B432" s="1" t="s">
        <v>15</v>
      </c>
      <c r="C432" s="61" t="str">
        <f t="shared" si="6"/>
        <v>St. ClairNiagara Falls</v>
      </c>
      <c r="D432" s="62">
        <v>0.15</v>
      </c>
      <c r="E432" s="5">
        <v>37926.375</v>
      </c>
      <c r="F432" s="5">
        <v>37956.375</v>
      </c>
    </row>
    <row r="433" spans="1:6" ht="12.75">
      <c r="A433" s="70" t="s">
        <v>20</v>
      </c>
      <c r="B433" s="1" t="s">
        <v>16</v>
      </c>
      <c r="C433" s="61" t="str">
        <f t="shared" si="6"/>
        <v>St. ClairPhilipsburg</v>
      </c>
      <c r="D433" s="62">
        <v>1.02</v>
      </c>
      <c r="E433" s="5">
        <v>37926.375</v>
      </c>
      <c r="F433" s="5">
        <v>37956.375</v>
      </c>
    </row>
    <row r="434" spans="1:6" ht="12.75">
      <c r="A434" s="70" t="s">
        <v>20</v>
      </c>
      <c r="B434" s="1" t="s">
        <v>48</v>
      </c>
      <c r="C434" s="61" t="str">
        <f t="shared" si="6"/>
        <v>St. ClairSpruce</v>
      </c>
      <c r="D434" s="62">
        <v>2.26</v>
      </c>
      <c r="E434" s="5">
        <v>37926.375</v>
      </c>
      <c r="F434" s="5">
        <v>37956.375</v>
      </c>
    </row>
    <row r="435" spans="1:6" ht="12.75">
      <c r="A435" s="70" t="s">
        <v>20</v>
      </c>
      <c r="B435" s="1" t="s">
        <v>49</v>
      </c>
      <c r="C435" s="61" t="str">
        <f t="shared" si="6"/>
        <v>St. ClairTCPL NDA</v>
      </c>
      <c r="D435" s="62">
        <v>1.1</v>
      </c>
      <c r="E435" s="5">
        <v>37926.375</v>
      </c>
      <c r="F435" s="5">
        <v>37956.375</v>
      </c>
    </row>
    <row r="436" spans="1:6" ht="12.75">
      <c r="A436" s="70" t="s">
        <v>20</v>
      </c>
      <c r="B436" s="1" t="s">
        <v>50</v>
      </c>
      <c r="C436" s="61" t="str">
        <f t="shared" si="6"/>
        <v>St. ClairTCPL WDA</v>
      </c>
      <c r="D436" s="62">
        <v>2</v>
      </c>
      <c r="E436" s="5">
        <v>37926.375</v>
      </c>
      <c r="F436" s="5">
        <v>37956.375</v>
      </c>
    </row>
    <row r="437" spans="1:6" ht="12.75">
      <c r="A437" s="72" t="s">
        <v>20</v>
      </c>
      <c r="B437" s="59" t="s">
        <v>51</v>
      </c>
      <c r="C437" s="61" t="str">
        <f t="shared" si="6"/>
        <v>St. ClairTPLP NDA</v>
      </c>
      <c r="D437" s="62">
        <v>1.49</v>
      </c>
      <c r="E437" s="5">
        <v>37926.375</v>
      </c>
      <c r="F437" s="5">
        <v>37956.375</v>
      </c>
    </row>
    <row r="438" spans="1:6" ht="12.75">
      <c r="A438" s="72" t="s">
        <v>20</v>
      </c>
      <c r="B438" s="59" t="s">
        <v>53</v>
      </c>
      <c r="C438" s="61" t="str">
        <f t="shared" si="6"/>
        <v>St. ClairUnion CDA</v>
      </c>
      <c r="D438" s="62">
        <v>0.04</v>
      </c>
      <c r="E438" s="5">
        <v>37926.375</v>
      </c>
      <c r="F438" s="5">
        <v>37956.375</v>
      </c>
    </row>
    <row r="439" spans="1:6" ht="12.75">
      <c r="A439" s="70" t="s">
        <v>20</v>
      </c>
      <c r="B439" s="1" t="s">
        <v>54</v>
      </c>
      <c r="C439" s="61" t="str">
        <f t="shared" si="6"/>
        <v>St. ClairUnion SWDA</v>
      </c>
      <c r="D439" s="62">
        <v>0</v>
      </c>
      <c r="E439" s="5">
        <v>37926.375</v>
      </c>
      <c r="F439" s="5">
        <v>37956.375</v>
      </c>
    </row>
    <row r="440" spans="1:6" ht="12.75">
      <c r="A440" s="70" t="s">
        <v>21</v>
      </c>
      <c r="B440" s="1" t="s">
        <v>33</v>
      </c>
      <c r="C440" s="61" t="str">
        <f t="shared" si="6"/>
        <v>SteelmanCentram MDA</v>
      </c>
      <c r="D440" s="62">
        <v>0.43</v>
      </c>
      <c r="E440" s="5">
        <v>37926.375</v>
      </c>
      <c r="F440" s="5">
        <v>37956.375</v>
      </c>
    </row>
    <row r="441" spans="1:6" ht="12.75">
      <c r="A441" s="70" t="s">
        <v>21</v>
      </c>
      <c r="B441" s="1" t="s">
        <v>34</v>
      </c>
      <c r="C441" s="61" t="str">
        <f t="shared" si="6"/>
        <v>SteelmanCentram SSDA</v>
      </c>
      <c r="D441" s="62">
        <v>0</v>
      </c>
      <c r="E441" s="5">
        <v>37926.375</v>
      </c>
      <c r="F441" s="5">
        <v>37956.375</v>
      </c>
    </row>
    <row r="442" spans="1:6" ht="12.75">
      <c r="A442" s="70" t="s">
        <v>21</v>
      </c>
      <c r="B442" s="1" t="s">
        <v>92</v>
      </c>
      <c r="C442" s="61" t="str">
        <f t="shared" si="6"/>
        <v>SteelmanUnion NCDA</v>
      </c>
      <c r="D442" s="62">
        <v>3.67</v>
      </c>
      <c r="E442" s="5">
        <v>37926.375</v>
      </c>
      <c r="F442" s="5">
        <v>37956.375</v>
      </c>
    </row>
    <row r="443" spans="1:6" ht="12.75">
      <c r="A443" s="70" t="s">
        <v>21</v>
      </c>
      <c r="B443" s="1" t="s">
        <v>91</v>
      </c>
      <c r="C443" s="61" t="str">
        <f t="shared" si="6"/>
        <v>SteelmanUnion EDA</v>
      </c>
      <c r="D443" s="62">
        <v>3.67</v>
      </c>
      <c r="E443" s="5">
        <v>37926.375</v>
      </c>
      <c r="F443" s="5">
        <v>37956.375</v>
      </c>
    </row>
    <row r="444" spans="1:6" ht="12.75">
      <c r="A444" s="70" t="s">
        <v>21</v>
      </c>
      <c r="B444" s="1" t="s">
        <v>93</v>
      </c>
      <c r="C444" s="61" t="str">
        <f t="shared" si="6"/>
        <v>SteelmanUnion NDA</v>
      </c>
      <c r="D444" s="62">
        <v>2.65</v>
      </c>
      <c r="E444" s="5">
        <v>37926.375</v>
      </c>
      <c r="F444" s="5">
        <v>37956.375</v>
      </c>
    </row>
    <row r="445" spans="1:6" ht="12.75">
      <c r="A445" s="70" t="s">
        <v>21</v>
      </c>
      <c r="B445" s="1" t="s">
        <v>94</v>
      </c>
      <c r="C445" s="61" t="str">
        <f t="shared" si="6"/>
        <v>SteelmanUnion SSMDA</v>
      </c>
      <c r="D445" s="62">
        <v>2.65</v>
      </c>
      <c r="E445" s="5">
        <v>37926.375</v>
      </c>
      <c r="F445" s="5">
        <v>37956.375</v>
      </c>
    </row>
    <row r="446" spans="1:6" ht="12.75">
      <c r="A446" s="70" t="s">
        <v>21</v>
      </c>
      <c r="B446" s="1" t="s">
        <v>95</v>
      </c>
      <c r="C446" s="61" t="str">
        <f t="shared" si="6"/>
        <v>SteelmanUnion WDA</v>
      </c>
      <c r="D446" s="62">
        <v>1.38</v>
      </c>
      <c r="E446" s="5">
        <v>37926.375</v>
      </c>
      <c r="F446" s="5">
        <v>37956.375</v>
      </c>
    </row>
    <row r="447" spans="1:6" ht="12.75">
      <c r="A447" s="70" t="s">
        <v>21</v>
      </c>
      <c r="B447" s="1" t="s">
        <v>40</v>
      </c>
      <c r="C447" s="61" t="str">
        <f t="shared" si="6"/>
        <v>SteelmanCentrat MDA</v>
      </c>
      <c r="D447" s="62">
        <v>0.43</v>
      </c>
      <c r="E447" s="5">
        <v>37926.375</v>
      </c>
      <c r="F447" s="5">
        <v>37956.375</v>
      </c>
    </row>
    <row r="448" spans="1:6" ht="12.75">
      <c r="A448" s="70" t="s">
        <v>21</v>
      </c>
      <c r="B448" s="1" t="s">
        <v>4</v>
      </c>
      <c r="C448" s="61" t="str">
        <f t="shared" si="6"/>
        <v>SteelmanChippawa</v>
      </c>
      <c r="D448" s="62">
        <v>4.17</v>
      </c>
      <c r="E448" s="5">
        <v>37926.375</v>
      </c>
      <c r="F448" s="5">
        <v>37956.375</v>
      </c>
    </row>
    <row r="449" spans="1:6" ht="12.75">
      <c r="A449" s="70" t="s">
        <v>21</v>
      </c>
      <c r="B449" s="1" t="s">
        <v>41</v>
      </c>
      <c r="C449" s="61" t="str">
        <f t="shared" si="6"/>
        <v>SteelmanConsumers CDA</v>
      </c>
      <c r="D449" s="62">
        <v>3.67</v>
      </c>
      <c r="E449" s="5">
        <v>37926.375</v>
      </c>
      <c r="F449" s="5">
        <v>37956.375</v>
      </c>
    </row>
    <row r="450" spans="1:6" ht="12.75">
      <c r="A450" s="70" t="s">
        <v>21</v>
      </c>
      <c r="B450" s="1" t="s">
        <v>42</v>
      </c>
      <c r="C450" s="61" t="str">
        <f t="shared" si="6"/>
        <v>SteelmanConsumers EDA</v>
      </c>
      <c r="D450" s="62">
        <v>3.67</v>
      </c>
      <c r="E450" s="5">
        <v>37926.375</v>
      </c>
      <c r="F450" s="5">
        <v>37956.375</v>
      </c>
    </row>
    <row r="451" spans="1:6" ht="12.75">
      <c r="A451" s="69" t="s">
        <v>21</v>
      </c>
      <c r="B451" s="1" t="s">
        <v>43</v>
      </c>
      <c r="C451" s="61" t="str">
        <f aca="true" t="shared" si="7" ref="C451:C514">CONCATENATE(A451,B451)</f>
        <v>SteelmanConsumers SWDA</v>
      </c>
      <c r="D451" s="62">
        <v>3.04</v>
      </c>
      <c r="E451" s="5">
        <v>37926.375</v>
      </c>
      <c r="F451" s="5">
        <v>37956.375</v>
      </c>
    </row>
    <row r="452" spans="1:6" ht="12.75">
      <c r="A452" s="69" t="s">
        <v>21</v>
      </c>
      <c r="B452" s="1" t="s">
        <v>5</v>
      </c>
      <c r="C452" s="61" t="str">
        <f t="shared" si="7"/>
        <v>SteelmanCornwall</v>
      </c>
      <c r="D452" s="62">
        <v>3.78</v>
      </c>
      <c r="E452" s="5">
        <v>37926.375</v>
      </c>
      <c r="F452" s="5">
        <v>37956.375</v>
      </c>
    </row>
    <row r="453" spans="1:6" ht="12.75">
      <c r="A453" s="70" t="s">
        <v>21</v>
      </c>
      <c r="B453" s="1" t="s">
        <v>6</v>
      </c>
      <c r="C453" s="61" t="str">
        <f t="shared" si="7"/>
        <v>SteelmanEast Hereford</v>
      </c>
      <c r="D453" s="62">
        <v>4.32</v>
      </c>
      <c r="E453" s="5">
        <v>37926.375</v>
      </c>
      <c r="F453" s="5">
        <v>37956.375</v>
      </c>
    </row>
    <row r="454" spans="1:6" ht="12.75">
      <c r="A454" s="70" t="s">
        <v>21</v>
      </c>
      <c r="B454" s="1" t="s">
        <v>7</v>
      </c>
      <c r="C454" s="61" t="str">
        <f t="shared" si="7"/>
        <v>SteelmanEmerson 1</v>
      </c>
      <c r="D454" s="62">
        <v>0.81</v>
      </c>
      <c r="E454" s="5">
        <v>37926.375</v>
      </c>
      <c r="F454" s="5">
        <v>37956.375</v>
      </c>
    </row>
    <row r="455" spans="1:6" ht="12.75">
      <c r="A455" s="70" t="s">
        <v>21</v>
      </c>
      <c r="B455" s="1" t="s">
        <v>8</v>
      </c>
      <c r="C455" s="61" t="str">
        <f t="shared" si="7"/>
        <v>SteelmanEmerson 2</v>
      </c>
      <c r="D455" s="62">
        <v>0.81</v>
      </c>
      <c r="E455" s="5">
        <v>37926.375</v>
      </c>
      <c r="F455" s="5">
        <v>37956.375</v>
      </c>
    </row>
    <row r="456" spans="1:6" ht="12.75">
      <c r="A456" s="70" t="s">
        <v>21</v>
      </c>
      <c r="B456" s="1" t="s">
        <v>44</v>
      </c>
      <c r="C456" s="61" t="str">
        <f t="shared" si="7"/>
        <v>SteelmanGladstone MDA</v>
      </c>
      <c r="D456" s="62">
        <v>0.43</v>
      </c>
      <c r="E456" s="5">
        <v>37926.375</v>
      </c>
      <c r="F456" s="5">
        <v>37956.375</v>
      </c>
    </row>
    <row r="457" spans="1:6" ht="12.75">
      <c r="A457" s="70" t="s">
        <v>21</v>
      </c>
      <c r="B457" s="1" t="s">
        <v>45</v>
      </c>
      <c r="C457" s="61" t="str">
        <f t="shared" si="7"/>
        <v>SteelmanGMIT EDA</v>
      </c>
      <c r="D457" s="62">
        <v>3.67</v>
      </c>
      <c r="E457" s="5">
        <v>37926.375</v>
      </c>
      <c r="F457" s="5">
        <v>37956.375</v>
      </c>
    </row>
    <row r="458" spans="1:6" ht="12.75">
      <c r="A458" s="70" t="s">
        <v>21</v>
      </c>
      <c r="B458" s="1" t="s">
        <v>46</v>
      </c>
      <c r="C458" s="61" t="str">
        <f t="shared" si="7"/>
        <v>SteelmanGMIT NDA</v>
      </c>
      <c r="D458" s="62">
        <v>2.65</v>
      </c>
      <c r="E458" s="5">
        <v>37926.375</v>
      </c>
      <c r="F458" s="5">
        <v>37956.375</v>
      </c>
    </row>
    <row r="459" spans="1:6" ht="12.75">
      <c r="A459" s="70" t="s">
        <v>21</v>
      </c>
      <c r="B459" s="1" t="s">
        <v>11</v>
      </c>
      <c r="C459" s="61" t="str">
        <f t="shared" si="7"/>
        <v>SteelmanIroquois</v>
      </c>
      <c r="D459" s="62">
        <v>4.22</v>
      </c>
      <c r="E459" s="5">
        <v>37926.375</v>
      </c>
      <c r="F459" s="5">
        <v>37956.375</v>
      </c>
    </row>
    <row r="460" spans="1:6" ht="12.75">
      <c r="A460" s="69" t="s">
        <v>21</v>
      </c>
      <c r="B460" s="1" t="s">
        <v>47</v>
      </c>
      <c r="C460" s="61" t="str">
        <f t="shared" si="7"/>
        <v>SteelmanKPUC EDA</v>
      </c>
      <c r="D460" s="62">
        <v>3.67</v>
      </c>
      <c r="E460" s="5">
        <v>37926.375</v>
      </c>
      <c r="F460" s="5">
        <v>37956.375</v>
      </c>
    </row>
    <row r="461" spans="1:6" ht="12.75">
      <c r="A461" s="70" t="s">
        <v>21</v>
      </c>
      <c r="B461" s="1" t="s">
        <v>14</v>
      </c>
      <c r="C461" s="61" t="str">
        <f t="shared" si="7"/>
        <v>SteelmanNapierville</v>
      </c>
      <c r="D461" s="62">
        <v>4.02</v>
      </c>
      <c r="E461" s="5">
        <v>37926.375</v>
      </c>
      <c r="F461" s="5">
        <v>37956.375</v>
      </c>
    </row>
    <row r="462" spans="1:6" ht="12.75">
      <c r="A462" s="70" t="s">
        <v>21</v>
      </c>
      <c r="B462" s="1" t="s">
        <v>15</v>
      </c>
      <c r="C462" s="61" t="str">
        <f t="shared" si="7"/>
        <v>SteelmanNiagara Falls</v>
      </c>
      <c r="D462" s="62">
        <v>3.67</v>
      </c>
      <c r="E462" s="5">
        <v>37926.375</v>
      </c>
      <c r="F462" s="5">
        <v>37956.375</v>
      </c>
    </row>
    <row r="463" spans="1:6" ht="12.75">
      <c r="A463" s="63" t="s">
        <v>21</v>
      </c>
      <c r="B463" s="1" t="s">
        <v>16</v>
      </c>
      <c r="C463" s="61" t="str">
        <f t="shared" si="7"/>
        <v>SteelmanPhilipsburg</v>
      </c>
      <c r="D463" s="62">
        <v>4.04</v>
      </c>
      <c r="E463" s="5">
        <v>37926.375</v>
      </c>
      <c r="F463" s="5">
        <v>37956.375</v>
      </c>
    </row>
    <row r="464" spans="1:6" ht="12.75">
      <c r="A464" s="64" t="s">
        <v>21</v>
      </c>
      <c r="B464" s="1" t="s">
        <v>48</v>
      </c>
      <c r="C464" s="61" t="str">
        <f t="shared" si="7"/>
        <v>SteelmanSpruce</v>
      </c>
      <c r="D464" s="62">
        <v>0.6</v>
      </c>
      <c r="E464" s="5">
        <v>37926.375</v>
      </c>
      <c r="F464" s="5">
        <v>37956.375</v>
      </c>
    </row>
    <row r="465" spans="1:6" ht="12.75">
      <c r="A465" s="64" t="s">
        <v>21</v>
      </c>
      <c r="B465" s="1" t="s">
        <v>20</v>
      </c>
      <c r="C465" s="61" t="str">
        <f t="shared" si="7"/>
        <v>SteelmanSt. Clair</v>
      </c>
      <c r="D465" s="62">
        <v>3.01</v>
      </c>
      <c r="E465" s="5">
        <v>37926.375</v>
      </c>
      <c r="F465" s="5">
        <v>37956.375</v>
      </c>
    </row>
    <row r="466" spans="1:6" ht="12.75">
      <c r="A466" s="64" t="s">
        <v>21</v>
      </c>
      <c r="B466" s="1" t="s">
        <v>49</v>
      </c>
      <c r="C466" s="61" t="str">
        <f t="shared" si="7"/>
        <v>SteelmanTCPL NDA</v>
      </c>
      <c r="D466" s="62">
        <v>2.65</v>
      </c>
      <c r="E466" s="5">
        <v>37926.375</v>
      </c>
      <c r="F466" s="5">
        <v>37956.375</v>
      </c>
    </row>
    <row r="467" spans="1:6" ht="12.75">
      <c r="A467" s="64" t="s">
        <v>21</v>
      </c>
      <c r="B467" s="1" t="s">
        <v>50</v>
      </c>
      <c r="C467" s="61" t="str">
        <f t="shared" si="7"/>
        <v>SteelmanTCPL WDA</v>
      </c>
      <c r="D467" s="62">
        <v>1.38</v>
      </c>
      <c r="E467" s="5">
        <v>37926.375</v>
      </c>
      <c r="F467" s="5">
        <v>37956.375</v>
      </c>
    </row>
    <row r="468" spans="1:6" ht="12.75">
      <c r="A468" s="64" t="s">
        <v>21</v>
      </c>
      <c r="B468" s="1" t="s">
        <v>51</v>
      </c>
      <c r="C468" s="61" t="str">
        <f t="shared" si="7"/>
        <v>SteelmanTPLP NDA</v>
      </c>
      <c r="D468" s="62">
        <v>2.65</v>
      </c>
      <c r="E468" s="5">
        <v>37926.375</v>
      </c>
      <c r="F468" s="5">
        <v>37956.375</v>
      </c>
    </row>
    <row r="469" spans="1:6" ht="12.75">
      <c r="A469" s="63" t="s">
        <v>21</v>
      </c>
      <c r="B469" s="1" t="s">
        <v>52</v>
      </c>
      <c r="C469" s="61" t="str">
        <f t="shared" si="7"/>
        <v>SteelmanTransgas SSDA</v>
      </c>
      <c r="D469" s="62">
        <v>0</v>
      </c>
      <c r="E469" s="5">
        <v>37926.375</v>
      </c>
      <c r="F469" s="5">
        <v>37956.375</v>
      </c>
    </row>
    <row r="470" spans="1:6" ht="12.75">
      <c r="A470" s="63" t="s">
        <v>21</v>
      </c>
      <c r="B470" s="1" t="s">
        <v>53</v>
      </c>
      <c r="C470" s="61" t="str">
        <f t="shared" si="7"/>
        <v>SteelmanUnion CDA</v>
      </c>
      <c r="D470" s="62">
        <v>3.67</v>
      </c>
      <c r="E470" s="5">
        <v>37926.375</v>
      </c>
      <c r="F470" s="5">
        <v>37956.375</v>
      </c>
    </row>
    <row r="471" spans="1:6" ht="12.75">
      <c r="A471" s="63" t="s">
        <v>21</v>
      </c>
      <c r="B471" s="1" t="s">
        <v>54</v>
      </c>
      <c r="C471" s="61" t="str">
        <f t="shared" si="7"/>
        <v>SteelmanUnion SWDA</v>
      </c>
      <c r="D471" s="62">
        <v>3.04</v>
      </c>
      <c r="E471" s="5">
        <v>37926.375</v>
      </c>
      <c r="F471" s="5">
        <v>37956.375</v>
      </c>
    </row>
    <row r="472" spans="1:6" ht="12.75">
      <c r="A472" s="70" t="s">
        <v>21</v>
      </c>
      <c r="B472" s="1" t="s">
        <v>30</v>
      </c>
      <c r="C472" s="61" t="str">
        <f t="shared" si="7"/>
        <v>SteelmanWelwyn</v>
      </c>
      <c r="D472" s="62">
        <v>0</v>
      </c>
      <c r="E472" s="5">
        <v>37926.375</v>
      </c>
      <c r="F472" s="5">
        <v>37956.375</v>
      </c>
    </row>
    <row r="473" spans="1:6" ht="12.75">
      <c r="A473" s="70" t="s">
        <v>26</v>
      </c>
      <c r="B473" s="1" t="s">
        <v>33</v>
      </c>
      <c r="C473" s="61" t="str">
        <f t="shared" si="7"/>
        <v>SuccessCentram MDA</v>
      </c>
      <c r="D473" s="62">
        <v>0.8</v>
      </c>
      <c r="E473" s="5">
        <v>37926.375</v>
      </c>
      <c r="F473" s="5">
        <v>37956.375</v>
      </c>
    </row>
    <row r="474" spans="1:6" ht="12.75">
      <c r="A474" s="70" t="s">
        <v>26</v>
      </c>
      <c r="B474" s="1" t="s">
        <v>34</v>
      </c>
      <c r="C474" s="61" t="str">
        <f t="shared" si="7"/>
        <v>SuccessCentram SSDA</v>
      </c>
      <c r="D474" s="62">
        <v>0.31</v>
      </c>
      <c r="E474" s="5">
        <v>37926.375</v>
      </c>
      <c r="F474" s="5">
        <v>37956.375</v>
      </c>
    </row>
    <row r="475" spans="1:6" ht="12.75">
      <c r="A475" s="70" t="s">
        <v>26</v>
      </c>
      <c r="B475" s="1" t="s">
        <v>92</v>
      </c>
      <c r="C475" s="61" t="str">
        <f t="shared" si="7"/>
        <v>SuccessUnion NCDA</v>
      </c>
      <c r="D475" s="62">
        <v>4.05</v>
      </c>
      <c r="E475" s="5">
        <v>37926.375</v>
      </c>
      <c r="F475" s="5">
        <v>37956.375</v>
      </c>
    </row>
    <row r="476" spans="1:6" ht="12.75">
      <c r="A476" s="70" t="s">
        <v>26</v>
      </c>
      <c r="B476" s="1" t="s">
        <v>91</v>
      </c>
      <c r="C476" s="61" t="str">
        <f t="shared" si="7"/>
        <v>SuccessUnion EDA</v>
      </c>
      <c r="D476" s="62">
        <v>4.05</v>
      </c>
      <c r="E476" s="5">
        <v>37926.375</v>
      </c>
      <c r="F476" s="5">
        <v>37956.375</v>
      </c>
    </row>
    <row r="477" spans="1:6" ht="12.75">
      <c r="A477" s="70" t="s">
        <v>26</v>
      </c>
      <c r="B477" s="1" t="s">
        <v>93</v>
      </c>
      <c r="C477" s="61" t="str">
        <f t="shared" si="7"/>
        <v>SuccessUnion NDA</v>
      </c>
      <c r="D477" s="62">
        <v>3.03</v>
      </c>
      <c r="E477" s="5">
        <v>37926.375</v>
      </c>
      <c r="F477" s="5">
        <v>37956.375</v>
      </c>
    </row>
    <row r="478" spans="1:6" ht="12.75">
      <c r="A478" s="70" t="s">
        <v>26</v>
      </c>
      <c r="B478" s="1" t="s">
        <v>94</v>
      </c>
      <c r="C478" s="61" t="str">
        <f t="shared" si="7"/>
        <v>SuccessUnion SSMDA</v>
      </c>
      <c r="D478" s="62">
        <v>3.03</v>
      </c>
      <c r="E478" s="5">
        <v>37926.375</v>
      </c>
      <c r="F478" s="5">
        <v>37956.375</v>
      </c>
    </row>
    <row r="479" spans="1:6" ht="12.75">
      <c r="A479" s="70" t="s">
        <v>26</v>
      </c>
      <c r="B479" s="1" t="s">
        <v>95</v>
      </c>
      <c r="C479" s="61" t="str">
        <f t="shared" si="7"/>
        <v>SuccessUnion WDA</v>
      </c>
      <c r="D479" s="62">
        <v>1.76</v>
      </c>
      <c r="E479" s="5">
        <v>37926.375</v>
      </c>
      <c r="F479" s="5">
        <v>37956.375</v>
      </c>
    </row>
    <row r="480" spans="1:6" ht="12.75">
      <c r="A480" s="70" t="s">
        <v>26</v>
      </c>
      <c r="B480" s="1" t="s">
        <v>40</v>
      </c>
      <c r="C480" s="61" t="str">
        <f t="shared" si="7"/>
        <v>SuccessCentrat MDA</v>
      </c>
      <c r="D480" s="62">
        <v>0.8</v>
      </c>
      <c r="E480" s="5">
        <v>37926.375</v>
      </c>
      <c r="F480" s="5">
        <v>37956.375</v>
      </c>
    </row>
    <row r="481" spans="1:6" ht="12.75">
      <c r="A481" s="70" t="s">
        <v>26</v>
      </c>
      <c r="B481" s="1" t="s">
        <v>4</v>
      </c>
      <c r="C481" s="61" t="str">
        <f t="shared" si="7"/>
        <v>SuccessChippawa</v>
      </c>
      <c r="D481" s="62">
        <v>4.55</v>
      </c>
      <c r="E481" s="5">
        <v>37926.375</v>
      </c>
      <c r="F481" s="5">
        <v>37956.375</v>
      </c>
    </row>
    <row r="482" spans="1:6" ht="12.75">
      <c r="A482" s="70" t="s">
        <v>26</v>
      </c>
      <c r="B482" s="1" t="s">
        <v>41</v>
      </c>
      <c r="C482" s="61" t="str">
        <f t="shared" si="7"/>
        <v>SuccessConsumers CDA</v>
      </c>
      <c r="D482" s="62">
        <v>4.05</v>
      </c>
      <c r="E482" s="5">
        <v>37926.375</v>
      </c>
      <c r="F482" s="5">
        <v>37956.375</v>
      </c>
    </row>
    <row r="483" spans="1:6" ht="12.75">
      <c r="A483" s="70" t="s">
        <v>26</v>
      </c>
      <c r="B483" s="1" t="s">
        <v>42</v>
      </c>
      <c r="C483" s="61" t="str">
        <f t="shared" si="7"/>
        <v>SuccessConsumers EDA</v>
      </c>
      <c r="D483" s="62">
        <v>4.05</v>
      </c>
      <c r="E483" s="5">
        <v>37926.375</v>
      </c>
      <c r="F483" s="5">
        <v>37956.375</v>
      </c>
    </row>
    <row r="484" spans="1:6" ht="12.75">
      <c r="A484" s="69" t="s">
        <v>26</v>
      </c>
      <c r="B484" s="1" t="s">
        <v>43</v>
      </c>
      <c r="C484" s="61" t="str">
        <f t="shared" si="7"/>
        <v>SuccessConsumers SWDA</v>
      </c>
      <c r="D484" s="62">
        <v>3.42</v>
      </c>
      <c r="E484" s="5">
        <v>37926.375</v>
      </c>
      <c r="F484" s="5">
        <v>37956.375</v>
      </c>
    </row>
    <row r="485" spans="1:6" ht="12.75">
      <c r="A485" s="69" t="s">
        <v>26</v>
      </c>
      <c r="B485" s="1" t="s">
        <v>5</v>
      </c>
      <c r="C485" s="61" t="str">
        <f t="shared" si="7"/>
        <v>SuccessCornwall</v>
      </c>
      <c r="D485" s="62">
        <v>4.16</v>
      </c>
      <c r="E485" s="5">
        <v>37926.375</v>
      </c>
      <c r="F485" s="5">
        <v>37956.375</v>
      </c>
    </row>
    <row r="486" spans="1:6" ht="12.75">
      <c r="A486" s="70" t="s">
        <v>26</v>
      </c>
      <c r="B486" s="1" t="s">
        <v>6</v>
      </c>
      <c r="C486" s="61" t="str">
        <f t="shared" si="7"/>
        <v>SuccessEast Hereford</v>
      </c>
      <c r="D486" s="62">
        <v>4.7</v>
      </c>
      <c r="E486" s="5">
        <v>37926.375</v>
      </c>
      <c r="F486" s="5">
        <v>37956.375</v>
      </c>
    </row>
    <row r="487" spans="1:6" ht="12.75">
      <c r="A487" s="70" t="s">
        <v>26</v>
      </c>
      <c r="B487" s="1" t="s">
        <v>7</v>
      </c>
      <c r="C487" s="61" t="str">
        <f t="shared" si="7"/>
        <v>SuccessEmerson 1</v>
      </c>
      <c r="D487" s="62">
        <v>1.19</v>
      </c>
      <c r="E487" s="5">
        <v>37926.375</v>
      </c>
      <c r="F487" s="5">
        <v>37956.375</v>
      </c>
    </row>
    <row r="488" spans="1:6" ht="12.75">
      <c r="A488" s="70" t="s">
        <v>26</v>
      </c>
      <c r="B488" s="1" t="s">
        <v>8</v>
      </c>
      <c r="C488" s="61" t="str">
        <f t="shared" si="7"/>
        <v>SuccessEmerson 2</v>
      </c>
      <c r="D488" s="62">
        <v>1.19</v>
      </c>
      <c r="E488" s="5">
        <v>37926.375</v>
      </c>
      <c r="F488" s="5">
        <v>37956.375</v>
      </c>
    </row>
    <row r="489" spans="1:6" ht="12.75">
      <c r="A489" s="70" t="s">
        <v>26</v>
      </c>
      <c r="B489" s="1" t="s">
        <v>44</v>
      </c>
      <c r="C489" s="61" t="str">
        <f t="shared" si="7"/>
        <v>SuccessGladstone MDA</v>
      </c>
      <c r="D489" s="62">
        <v>0.8</v>
      </c>
      <c r="E489" s="5">
        <v>37926.375</v>
      </c>
      <c r="F489" s="5">
        <v>37956.375</v>
      </c>
    </row>
    <row r="490" spans="1:6" ht="12.75">
      <c r="A490" s="70" t="s">
        <v>26</v>
      </c>
      <c r="B490" s="1" t="s">
        <v>45</v>
      </c>
      <c r="C490" s="61" t="str">
        <f t="shared" si="7"/>
        <v>SuccessGMIT EDA</v>
      </c>
      <c r="D490" s="62">
        <v>4.05</v>
      </c>
      <c r="E490" s="5">
        <v>37926.375</v>
      </c>
      <c r="F490" s="5">
        <v>37956.375</v>
      </c>
    </row>
    <row r="491" spans="1:6" ht="12.75">
      <c r="A491" s="70" t="s">
        <v>26</v>
      </c>
      <c r="B491" s="1" t="s">
        <v>46</v>
      </c>
      <c r="C491" s="61" t="str">
        <f t="shared" si="7"/>
        <v>SuccessGMIT NDA</v>
      </c>
      <c r="D491" s="62">
        <v>3.03</v>
      </c>
      <c r="E491" s="5">
        <v>37926.375</v>
      </c>
      <c r="F491" s="5">
        <v>37956.375</v>
      </c>
    </row>
    <row r="492" spans="1:6" ht="12.75">
      <c r="A492" s="70" t="s">
        <v>26</v>
      </c>
      <c r="B492" s="1" t="s">
        <v>10</v>
      </c>
      <c r="C492" s="61" t="str">
        <f t="shared" si="7"/>
        <v>SuccessHerbert</v>
      </c>
      <c r="D492" s="62">
        <v>0.31</v>
      </c>
      <c r="E492" s="5">
        <v>37926.375</v>
      </c>
      <c r="F492" s="5">
        <v>37956.375</v>
      </c>
    </row>
    <row r="493" spans="1:6" ht="12.75">
      <c r="A493" s="70" t="s">
        <v>26</v>
      </c>
      <c r="B493" s="1" t="s">
        <v>11</v>
      </c>
      <c r="C493" s="61" t="str">
        <f t="shared" si="7"/>
        <v>SuccessIroquois</v>
      </c>
      <c r="D493" s="62">
        <v>4.6</v>
      </c>
      <c r="E493" s="5">
        <v>37926.375</v>
      </c>
      <c r="F493" s="5">
        <v>37956.375</v>
      </c>
    </row>
    <row r="494" spans="1:6" ht="12.75">
      <c r="A494" s="69" t="s">
        <v>26</v>
      </c>
      <c r="B494" s="1" t="s">
        <v>47</v>
      </c>
      <c r="C494" s="61" t="str">
        <f t="shared" si="7"/>
        <v>SuccessKPUC EDA</v>
      </c>
      <c r="D494" s="62">
        <v>4.05</v>
      </c>
      <c r="E494" s="5">
        <v>37926.375</v>
      </c>
      <c r="F494" s="5">
        <v>37956.375</v>
      </c>
    </row>
    <row r="495" spans="1:6" ht="12.75">
      <c r="A495" s="70" t="s">
        <v>26</v>
      </c>
      <c r="B495" s="1" t="s">
        <v>14</v>
      </c>
      <c r="C495" s="61" t="str">
        <f t="shared" si="7"/>
        <v>SuccessNapierville</v>
      </c>
      <c r="D495" s="62">
        <v>4.39</v>
      </c>
      <c r="E495" s="5">
        <v>37926.375</v>
      </c>
      <c r="F495" s="5">
        <v>37956.375</v>
      </c>
    </row>
    <row r="496" spans="1:6" ht="12.75">
      <c r="A496" s="69" t="s">
        <v>26</v>
      </c>
      <c r="B496" s="1" t="s">
        <v>15</v>
      </c>
      <c r="C496" s="61" t="str">
        <f t="shared" si="7"/>
        <v>SuccessNiagara Falls</v>
      </c>
      <c r="D496" s="62">
        <v>4.05</v>
      </c>
      <c r="E496" s="5">
        <v>37926.375</v>
      </c>
      <c r="F496" s="5">
        <v>37956.375</v>
      </c>
    </row>
    <row r="497" spans="1:6" ht="12.75">
      <c r="A497" s="69" t="s">
        <v>26</v>
      </c>
      <c r="B497" s="1" t="s">
        <v>16</v>
      </c>
      <c r="C497" s="61" t="str">
        <f t="shared" si="7"/>
        <v>SuccessPhilipsburg</v>
      </c>
      <c r="D497" s="62">
        <v>4.42</v>
      </c>
      <c r="E497" s="5">
        <v>37926.375</v>
      </c>
      <c r="F497" s="5">
        <v>37956.375</v>
      </c>
    </row>
    <row r="498" spans="1:6" ht="12.75">
      <c r="A498" s="69" t="s">
        <v>26</v>
      </c>
      <c r="B498" s="1" t="s">
        <v>48</v>
      </c>
      <c r="C498" s="61" t="str">
        <f t="shared" si="7"/>
        <v>SuccessSpruce</v>
      </c>
      <c r="D498" s="62">
        <v>0.98</v>
      </c>
      <c r="E498" s="5">
        <v>37926.375</v>
      </c>
      <c r="F498" s="5">
        <v>37956.375</v>
      </c>
    </row>
    <row r="499" spans="1:6" ht="12.75">
      <c r="A499" s="69" t="s">
        <v>26</v>
      </c>
      <c r="B499" s="1" t="s">
        <v>20</v>
      </c>
      <c r="C499" s="61" t="str">
        <f t="shared" si="7"/>
        <v>SuccessSt. Clair</v>
      </c>
      <c r="D499" s="62">
        <v>3.39</v>
      </c>
      <c r="E499" s="5">
        <v>37926.375</v>
      </c>
      <c r="F499" s="5">
        <v>37956.375</v>
      </c>
    </row>
    <row r="500" spans="1:6" ht="12.75">
      <c r="A500" s="69" t="s">
        <v>26</v>
      </c>
      <c r="B500" s="1" t="s">
        <v>49</v>
      </c>
      <c r="C500" s="61" t="str">
        <f t="shared" si="7"/>
        <v>SuccessTCPL NDA</v>
      </c>
      <c r="D500" s="62">
        <v>3.03</v>
      </c>
      <c r="E500" s="5">
        <v>37926.375</v>
      </c>
      <c r="F500" s="5">
        <v>37956.375</v>
      </c>
    </row>
    <row r="501" spans="1:6" ht="12.75">
      <c r="A501" s="69" t="s">
        <v>26</v>
      </c>
      <c r="B501" s="1" t="s">
        <v>50</v>
      </c>
      <c r="C501" s="61" t="str">
        <f t="shared" si="7"/>
        <v>SuccessTCPL WDA</v>
      </c>
      <c r="D501" s="62">
        <v>1.76</v>
      </c>
      <c r="E501" s="5">
        <v>37926.375</v>
      </c>
      <c r="F501" s="5">
        <v>37956.375</v>
      </c>
    </row>
    <row r="502" spans="1:6" ht="12.75">
      <c r="A502" s="70" t="s">
        <v>26</v>
      </c>
      <c r="B502" s="1" t="s">
        <v>51</v>
      </c>
      <c r="C502" s="61" t="str">
        <f t="shared" si="7"/>
        <v>SuccessTPLP NDA</v>
      </c>
      <c r="D502" s="62">
        <v>3.03</v>
      </c>
      <c r="E502" s="5">
        <v>37926.375</v>
      </c>
      <c r="F502" s="5">
        <v>37956.375</v>
      </c>
    </row>
    <row r="503" spans="1:6" ht="12.75">
      <c r="A503" s="70" t="s">
        <v>26</v>
      </c>
      <c r="B503" s="1" t="s">
        <v>52</v>
      </c>
      <c r="C503" s="61" t="str">
        <f t="shared" si="7"/>
        <v>SuccessTransgas SSDA</v>
      </c>
      <c r="D503" s="62">
        <v>0.31</v>
      </c>
      <c r="E503" s="5">
        <v>37926.375</v>
      </c>
      <c r="F503" s="5">
        <v>37956.375</v>
      </c>
    </row>
    <row r="504" spans="1:6" ht="12.75">
      <c r="A504" s="70" t="s">
        <v>26</v>
      </c>
      <c r="B504" s="1" t="s">
        <v>53</v>
      </c>
      <c r="C504" s="61" t="str">
        <f t="shared" si="7"/>
        <v>SuccessUnion CDA</v>
      </c>
      <c r="D504" s="62">
        <v>4.05</v>
      </c>
      <c r="E504" s="5">
        <v>37926.375</v>
      </c>
      <c r="F504" s="5">
        <v>37956.375</v>
      </c>
    </row>
    <row r="505" spans="1:6" ht="12.75">
      <c r="A505" s="70" t="s">
        <v>26</v>
      </c>
      <c r="B505" s="1" t="s">
        <v>54</v>
      </c>
      <c r="C505" s="61" t="str">
        <f t="shared" si="7"/>
        <v>SuccessUnion SWDA</v>
      </c>
      <c r="D505" s="62">
        <v>3.42</v>
      </c>
      <c r="E505" s="5">
        <v>37926.375</v>
      </c>
      <c r="F505" s="5">
        <v>37956.375</v>
      </c>
    </row>
    <row r="506" spans="1:6" ht="12.75">
      <c r="A506" s="70" t="s">
        <v>26</v>
      </c>
      <c r="B506" s="1" t="s">
        <v>30</v>
      </c>
      <c r="C506" s="61" t="str">
        <f t="shared" si="7"/>
        <v>SuccessWelwyn</v>
      </c>
      <c r="D506" s="62">
        <v>0.31</v>
      </c>
      <c r="E506" s="5">
        <v>37926.375</v>
      </c>
      <c r="F506" s="5">
        <v>37956.375</v>
      </c>
    </row>
    <row r="507" spans="1:6" ht="12.75">
      <c r="A507" s="70" t="s">
        <v>27</v>
      </c>
      <c r="B507" s="1" t="s">
        <v>2</v>
      </c>
      <c r="C507" s="61" t="str">
        <f t="shared" si="7"/>
        <v>SuffieldBayhurst 1</v>
      </c>
      <c r="D507" s="62">
        <v>0.51</v>
      </c>
      <c r="E507" s="5">
        <v>37926.375</v>
      </c>
      <c r="F507" s="5">
        <v>37956.375</v>
      </c>
    </row>
    <row r="508" spans="1:6" ht="12.75">
      <c r="A508" s="70" t="s">
        <v>27</v>
      </c>
      <c r="B508" s="1" t="s">
        <v>33</v>
      </c>
      <c r="C508" s="61" t="str">
        <f t="shared" si="7"/>
        <v>SuffieldCentram MDA</v>
      </c>
      <c r="D508" s="62">
        <v>1.01</v>
      </c>
      <c r="E508" s="5">
        <v>37926.375</v>
      </c>
      <c r="F508" s="5">
        <v>37956.375</v>
      </c>
    </row>
    <row r="509" spans="1:6" ht="12.75">
      <c r="A509" s="70" t="s">
        <v>27</v>
      </c>
      <c r="B509" s="1" t="s">
        <v>34</v>
      </c>
      <c r="C509" s="61" t="str">
        <f t="shared" si="7"/>
        <v>SuffieldCentram SSDA</v>
      </c>
      <c r="D509" s="62">
        <v>0.51</v>
      </c>
      <c r="E509" s="5">
        <v>37926.375</v>
      </c>
      <c r="F509" s="5">
        <v>37956.375</v>
      </c>
    </row>
    <row r="510" spans="1:6" ht="12.75">
      <c r="A510" s="70" t="s">
        <v>27</v>
      </c>
      <c r="B510" s="1" t="s">
        <v>92</v>
      </c>
      <c r="C510" s="61" t="str">
        <f t="shared" si="7"/>
        <v>SuffieldUnion NCDA</v>
      </c>
      <c r="D510" s="62">
        <v>4.25</v>
      </c>
      <c r="E510" s="5">
        <v>37926.375</v>
      </c>
      <c r="F510" s="5">
        <v>37956.375</v>
      </c>
    </row>
    <row r="511" spans="1:6" ht="12.75">
      <c r="A511" s="71" t="s">
        <v>27</v>
      </c>
      <c r="B511" s="1" t="s">
        <v>91</v>
      </c>
      <c r="C511" s="61" t="str">
        <f t="shared" si="7"/>
        <v>SuffieldUnion EDA</v>
      </c>
      <c r="D511" s="62">
        <v>4.25</v>
      </c>
      <c r="E511" s="5">
        <v>37926.375</v>
      </c>
      <c r="F511" s="5">
        <v>37956.375</v>
      </c>
    </row>
    <row r="512" spans="1:6" ht="12.75">
      <c r="A512" s="71" t="s">
        <v>27</v>
      </c>
      <c r="B512" s="1" t="s">
        <v>93</v>
      </c>
      <c r="C512" s="61" t="str">
        <f t="shared" si="7"/>
        <v>SuffieldUnion NDA</v>
      </c>
      <c r="D512" s="62">
        <v>3.23</v>
      </c>
      <c r="E512" s="5">
        <v>37926.375</v>
      </c>
      <c r="F512" s="5">
        <v>37956.375</v>
      </c>
    </row>
    <row r="513" spans="1:6" ht="12.75">
      <c r="A513" s="71" t="s">
        <v>27</v>
      </c>
      <c r="B513" s="68" t="s">
        <v>94</v>
      </c>
      <c r="C513" s="61" t="str">
        <f t="shared" si="7"/>
        <v>SuffieldUnion SSMDA</v>
      </c>
      <c r="D513" s="62">
        <v>3.23</v>
      </c>
      <c r="E513" s="5">
        <v>37926.375</v>
      </c>
      <c r="F513" s="5">
        <v>37956.375</v>
      </c>
    </row>
    <row r="514" spans="1:6" ht="12.75">
      <c r="A514" s="70" t="s">
        <v>27</v>
      </c>
      <c r="B514" s="1" t="s">
        <v>95</v>
      </c>
      <c r="C514" s="61" t="str">
        <f t="shared" si="7"/>
        <v>SuffieldUnion WDA</v>
      </c>
      <c r="D514" s="62">
        <v>1.96</v>
      </c>
      <c r="E514" s="5">
        <v>37926.375</v>
      </c>
      <c r="F514" s="5">
        <v>37956.375</v>
      </c>
    </row>
    <row r="515" spans="1:6" ht="12.75">
      <c r="A515" s="69" t="s">
        <v>27</v>
      </c>
      <c r="B515" s="1" t="s">
        <v>40</v>
      </c>
      <c r="C515" s="61" t="str">
        <f aca="true" t="shared" si="8" ref="C515:C578">CONCATENATE(A515,B515)</f>
        <v>SuffieldCentrat MDA</v>
      </c>
      <c r="D515" s="62">
        <v>1.01</v>
      </c>
      <c r="E515" s="5">
        <v>37926.375</v>
      </c>
      <c r="F515" s="5">
        <v>37956.375</v>
      </c>
    </row>
    <row r="516" spans="1:6" ht="12.75">
      <c r="A516" s="70" t="s">
        <v>27</v>
      </c>
      <c r="B516" s="1" t="s">
        <v>4</v>
      </c>
      <c r="C516" s="61" t="str">
        <f t="shared" si="8"/>
        <v>SuffieldChippawa</v>
      </c>
      <c r="D516" s="62">
        <v>4.75</v>
      </c>
      <c r="E516" s="5">
        <v>37926.375</v>
      </c>
      <c r="F516" s="5">
        <v>37956.375</v>
      </c>
    </row>
    <row r="517" spans="1:6" ht="12.75">
      <c r="A517" s="70" t="s">
        <v>27</v>
      </c>
      <c r="B517" s="1" t="s">
        <v>41</v>
      </c>
      <c r="C517" s="61" t="str">
        <f t="shared" si="8"/>
        <v>SuffieldConsumers CDA</v>
      </c>
      <c r="D517" s="62">
        <v>4.25</v>
      </c>
      <c r="E517" s="5">
        <v>37926.375</v>
      </c>
      <c r="F517" s="5">
        <v>37956.375</v>
      </c>
    </row>
    <row r="518" spans="1:6" ht="12.75">
      <c r="A518" s="70" t="s">
        <v>27</v>
      </c>
      <c r="B518" s="1" t="s">
        <v>42</v>
      </c>
      <c r="C518" s="61" t="str">
        <f t="shared" si="8"/>
        <v>SuffieldConsumers EDA</v>
      </c>
      <c r="D518" s="62">
        <v>4.25</v>
      </c>
      <c r="E518" s="5">
        <v>37926.375</v>
      </c>
      <c r="F518" s="5">
        <v>37956.375</v>
      </c>
    </row>
    <row r="519" spans="1:6" ht="12.75">
      <c r="A519" s="69" t="s">
        <v>27</v>
      </c>
      <c r="B519" s="1" t="s">
        <v>43</v>
      </c>
      <c r="C519" s="61" t="str">
        <f t="shared" si="8"/>
        <v>SuffieldConsumers SWDA</v>
      </c>
      <c r="D519" s="62">
        <v>3.62</v>
      </c>
      <c r="E519" s="5">
        <v>37926.375</v>
      </c>
      <c r="F519" s="5">
        <v>37956.375</v>
      </c>
    </row>
    <row r="520" spans="1:6" ht="12.75">
      <c r="A520" s="69" t="s">
        <v>27</v>
      </c>
      <c r="B520" s="1" t="s">
        <v>5</v>
      </c>
      <c r="C520" s="61" t="str">
        <f t="shared" si="8"/>
        <v>SuffieldCornwall</v>
      </c>
      <c r="D520" s="62">
        <v>4.36</v>
      </c>
      <c r="E520" s="5">
        <v>37926.375</v>
      </c>
      <c r="F520" s="5">
        <v>37956.375</v>
      </c>
    </row>
    <row r="521" spans="1:6" ht="12.75">
      <c r="A521" s="70" t="s">
        <v>27</v>
      </c>
      <c r="B521" s="1" t="s">
        <v>6</v>
      </c>
      <c r="C521" s="61" t="str">
        <f t="shared" si="8"/>
        <v>SuffieldEast Hereford</v>
      </c>
      <c r="D521" s="62">
        <v>4.9</v>
      </c>
      <c r="E521" s="5">
        <v>37926.375</v>
      </c>
      <c r="F521" s="5">
        <v>37956.375</v>
      </c>
    </row>
    <row r="522" spans="1:6" ht="12.75">
      <c r="A522" s="70" t="s">
        <v>27</v>
      </c>
      <c r="B522" s="1" t="s">
        <v>7</v>
      </c>
      <c r="C522" s="61" t="str">
        <f t="shared" si="8"/>
        <v>SuffieldEmerson 1</v>
      </c>
      <c r="D522" s="62">
        <v>1.39</v>
      </c>
      <c r="E522" s="5">
        <v>37926.375</v>
      </c>
      <c r="F522" s="5">
        <v>37956.375</v>
      </c>
    </row>
    <row r="523" spans="1:6" ht="12.75">
      <c r="A523" s="70" t="s">
        <v>27</v>
      </c>
      <c r="B523" s="1" t="s">
        <v>8</v>
      </c>
      <c r="C523" s="61" t="str">
        <f t="shared" si="8"/>
        <v>SuffieldEmerson 2</v>
      </c>
      <c r="D523" s="62">
        <v>1.39</v>
      </c>
      <c r="E523" s="5">
        <v>37926.375</v>
      </c>
      <c r="F523" s="5">
        <v>37956.375</v>
      </c>
    </row>
    <row r="524" spans="1:6" ht="12.75">
      <c r="A524" s="70" t="s">
        <v>27</v>
      </c>
      <c r="B524" s="1" t="s">
        <v>44</v>
      </c>
      <c r="C524" s="61" t="str">
        <f t="shared" si="8"/>
        <v>SuffieldGladstone MDA</v>
      </c>
      <c r="D524" s="62">
        <v>1.01</v>
      </c>
      <c r="E524" s="5">
        <v>37926.375</v>
      </c>
      <c r="F524" s="5">
        <v>37956.375</v>
      </c>
    </row>
    <row r="525" spans="1:6" ht="12.75">
      <c r="A525" s="71" t="s">
        <v>27</v>
      </c>
      <c r="B525" s="1" t="s">
        <v>45</v>
      </c>
      <c r="C525" s="61" t="str">
        <f t="shared" si="8"/>
        <v>SuffieldGMIT EDA</v>
      </c>
      <c r="D525" s="62">
        <v>4.25</v>
      </c>
      <c r="E525" s="5">
        <v>37926.375</v>
      </c>
      <c r="F525" s="5">
        <v>37956.375</v>
      </c>
    </row>
    <row r="526" spans="1:7" ht="12.75">
      <c r="A526" s="71" t="s">
        <v>27</v>
      </c>
      <c r="B526" s="1" t="s">
        <v>46</v>
      </c>
      <c r="C526" s="61" t="str">
        <f t="shared" si="8"/>
        <v>SuffieldGMIT NDA</v>
      </c>
      <c r="D526" s="62">
        <v>3.23</v>
      </c>
      <c r="E526" s="5">
        <v>37926.375</v>
      </c>
      <c r="F526" s="5">
        <v>37956.375</v>
      </c>
      <c r="G526" s="50"/>
    </row>
    <row r="527" spans="1:7" ht="12.75">
      <c r="A527" s="70" t="s">
        <v>27</v>
      </c>
      <c r="B527" s="1" t="s">
        <v>10</v>
      </c>
      <c r="C527" s="61" t="str">
        <f t="shared" si="8"/>
        <v>SuffieldHerbert</v>
      </c>
      <c r="D527" s="62">
        <v>0.51</v>
      </c>
      <c r="E527" s="5">
        <v>37926.375</v>
      </c>
      <c r="F527" s="5">
        <v>37956.375</v>
      </c>
      <c r="G527" s="50"/>
    </row>
    <row r="528" spans="1:6" ht="12.75">
      <c r="A528" s="70" t="s">
        <v>27</v>
      </c>
      <c r="B528" s="1" t="s">
        <v>11</v>
      </c>
      <c r="C528" s="61" t="str">
        <f t="shared" si="8"/>
        <v>SuffieldIroquois</v>
      </c>
      <c r="D528" s="62">
        <v>4.8</v>
      </c>
      <c r="E528" s="5">
        <v>37926.375</v>
      </c>
      <c r="F528" s="5">
        <v>37956.375</v>
      </c>
    </row>
    <row r="529" spans="1:6" ht="12.75">
      <c r="A529" s="69" t="s">
        <v>27</v>
      </c>
      <c r="B529" s="1" t="s">
        <v>47</v>
      </c>
      <c r="C529" s="61" t="str">
        <f t="shared" si="8"/>
        <v>SuffieldKPUC EDA</v>
      </c>
      <c r="D529" s="62">
        <v>4.25</v>
      </c>
      <c r="E529" s="5">
        <v>37926.375</v>
      </c>
      <c r="F529" s="5">
        <v>37956.375</v>
      </c>
    </row>
    <row r="530" spans="1:6" ht="12.75">
      <c r="A530" s="69" t="s">
        <v>27</v>
      </c>
      <c r="B530" s="1" t="s">
        <v>14</v>
      </c>
      <c r="C530" s="61" t="str">
        <f t="shared" si="8"/>
        <v>SuffieldNapierville</v>
      </c>
      <c r="D530" s="62">
        <v>4.6</v>
      </c>
      <c r="E530" s="5">
        <v>37926.375</v>
      </c>
      <c r="F530" s="5">
        <v>37956.375</v>
      </c>
    </row>
    <row r="531" spans="1:6" ht="12.75">
      <c r="A531" s="64" t="s">
        <v>27</v>
      </c>
      <c r="B531" s="1" t="s">
        <v>15</v>
      </c>
      <c r="C531" s="61" t="str">
        <f t="shared" si="8"/>
        <v>SuffieldNiagara Falls</v>
      </c>
      <c r="D531" s="62">
        <v>4.25</v>
      </c>
      <c r="E531" s="5">
        <v>37926.375</v>
      </c>
      <c r="F531" s="5">
        <v>37956.375</v>
      </c>
    </row>
    <row r="532" spans="1:6" ht="12.75">
      <c r="A532" s="64" t="s">
        <v>27</v>
      </c>
      <c r="B532" s="1" t="s">
        <v>16</v>
      </c>
      <c r="C532" s="61" t="str">
        <f t="shared" si="8"/>
        <v>SuffieldPhilipsburg</v>
      </c>
      <c r="D532" s="62">
        <v>4.62</v>
      </c>
      <c r="E532" s="5">
        <v>37926.375</v>
      </c>
      <c r="F532" s="5">
        <v>37956.375</v>
      </c>
    </row>
    <row r="533" spans="1:6" ht="12.75">
      <c r="A533" s="64" t="s">
        <v>27</v>
      </c>
      <c r="B533" s="1" t="s">
        <v>48</v>
      </c>
      <c r="C533" s="61" t="str">
        <f t="shared" si="8"/>
        <v>SuffieldSpruce</v>
      </c>
      <c r="D533" s="62">
        <v>1.18</v>
      </c>
      <c r="E533" s="5">
        <v>37926.375</v>
      </c>
      <c r="F533" s="5">
        <v>37956.375</v>
      </c>
    </row>
    <row r="534" spans="1:6" ht="12.75">
      <c r="A534" s="67" t="s">
        <v>27</v>
      </c>
      <c r="B534" s="1" t="s">
        <v>20</v>
      </c>
      <c r="C534" s="61" t="str">
        <f t="shared" si="8"/>
        <v>SuffieldSt. Clair</v>
      </c>
      <c r="D534" s="62">
        <v>3.6</v>
      </c>
      <c r="E534" s="5">
        <v>37926.375</v>
      </c>
      <c r="F534" s="5">
        <v>37956.375</v>
      </c>
    </row>
    <row r="535" spans="1:6" ht="12.75">
      <c r="A535" s="67" t="s">
        <v>27</v>
      </c>
      <c r="B535" s="68" t="s">
        <v>49</v>
      </c>
      <c r="C535" s="61" t="str">
        <f t="shared" si="8"/>
        <v>SuffieldTCPL NDA</v>
      </c>
      <c r="D535" s="62">
        <v>3.23</v>
      </c>
      <c r="E535" s="5">
        <v>37926.375</v>
      </c>
      <c r="F535" s="5">
        <v>37956.375</v>
      </c>
    </row>
    <row r="536" spans="1:6" ht="12.75">
      <c r="A536" s="67" t="s">
        <v>27</v>
      </c>
      <c r="B536" s="68" t="s">
        <v>50</v>
      </c>
      <c r="C536" s="61" t="str">
        <f t="shared" si="8"/>
        <v>SuffieldTCPL WDA</v>
      </c>
      <c r="D536" s="62">
        <v>1.96</v>
      </c>
      <c r="E536" s="5">
        <v>37926.375</v>
      </c>
      <c r="F536" s="5">
        <v>37956.375</v>
      </c>
    </row>
    <row r="537" spans="1:6" ht="12.75">
      <c r="A537" s="63" t="s">
        <v>27</v>
      </c>
      <c r="B537" s="1" t="s">
        <v>51</v>
      </c>
      <c r="C537" s="61" t="str">
        <f t="shared" si="8"/>
        <v>SuffieldTPLP NDA</v>
      </c>
      <c r="D537" s="62">
        <v>3.23</v>
      </c>
      <c r="E537" s="5">
        <v>37926.375</v>
      </c>
      <c r="F537" s="5">
        <v>37956.375</v>
      </c>
    </row>
    <row r="538" spans="1:6" ht="12.75">
      <c r="A538" s="63" t="s">
        <v>27</v>
      </c>
      <c r="B538" s="1" t="s">
        <v>52</v>
      </c>
      <c r="C538" s="61" t="str">
        <f t="shared" si="8"/>
        <v>SuffieldTransgas SSDA</v>
      </c>
      <c r="D538" s="62">
        <v>0.51</v>
      </c>
      <c r="E538" s="5">
        <v>37926.375</v>
      </c>
      <c r="F538" s="5">
        <v>37956.375</v>
      </c>
    </row>
    <row r="539" spans="1:6" ht="12.75">
      <c r="A539" s="63" t="s">
        <v>27</v>
      </c>
      <c r="B539" s="1" t="s">
        <v>53</v>
      </c>
      <c r="C539" s="61" t="str">
        <f t="shared" si="8"/>
        <v>SuffieldUnion CDA</v>
      </c>
      <c r="D539" s="62">
        <v>4.25</v>
      </c>
      <c r="E539" s="5">
        <v>37926.375</v>
      </c>
      <c r="F539" s="5">
        <v>37956.375</v>
      </c>
    </row>
    <row r="540" spans="1:6" ht="12.75">
      <c r="A540" s="63" t="s">
        <v>27</v>
      </c>
      <c r="B540" s="1" t="s">
        <v>54</v>
      </c>
      <c r="C540" s="61" t="str">
        <f t="shared" si="8"/>
        <v>SuffieldUnion SWDA</v>
      </c>
      <c r="D540" s="62">
        <v>3.62</v>
      </c>
      <c r="E540" s="5">
        <v>37926.375</v>
      </c>
      <c r="F540" s="5">
        <v>37956.375</v>
      </c>
    </row>
    <row r="541" spans="1:6" ht="12.75">
      <c r="A541" s="63" t="s">
        <v>27</v>
      </c>
      <c r="B541" s="1" t="s">
        <v>30</v>
      </c>
      <c r="C541" s="61" t="str">
        <f t="shared" si="8"/>
        <v>SuffieldWelwyn</v>
      </c>
      <c r="D541" s="62">
        <v>0.51</v>
      </c>
      <c r="E541" s="5">
        <v>37926.375</v>
      </c>
      <c r="F541" s="5">
        <v>37956.375</v>
      </c>
    </row>
    <row r="542" spans="1:6" ht="12.75">
      <c r="A542" s="63" t="s">
        <v>28</v>
      </c>
      <c r="B542" s="1" t="s">
        <v>40</v>
      </c>
      <c r="C542" s="61" t="str">
        <f t="shared" si="8"/>
        <v>Union DawnCentrat MDA</v>
      </c>
      <c r="D542" s="62">
        <v>2.29</v>
      </c>
      <c r="E542" s="5">
        <v>37926.375</v>
      </c>
      <c r="F542" s="5">
        <v>37956.375</v>
      </c>
    </row>
    <row r="543" spans="1:6" ht="12.75">
      <c r="A543" s="63" t="s">
        <v>28</v>
      </c>
      <c r="B543" s="1" t="s">
        <v>92</v>
      </c>
      <c r="C543" s="61" t="str">
        <f t="shared" si="8"/>
        <v>Union DawnUnion NCDA</v>
      </c>
      <c r="D543" s="62">
        <v>0.29</v>
      </c>
      <c r="E543" s="5">
        <v>37926.375</v>
      </c>
      <c r="F543" s="5">
        <v>37956.375</v>
      </c>
    </row>
    <row r="544" spans="1:6" ht="12.75">
      <c r="A544" s="63" t="s">
        <v>28</v>
      </c>
      <c r="B544" s="1" t="s">
        <v>91</v>
      </c>
      <c r="C544" s="61" t="str">
        <f t="shared" si="8"/>
        <v>Union DawnUnion EDA</v>
      </c>
      <c r="D544" s="62">
        <v>0.49</v>
      </c>
      <c r="E544" s="5">
        <v>37926.375</v>
      </c>
      <c r="F544" s="5">
        <v>37956.375</v>
      </c>
    </row>
    <row r="545" spans="1:6" ht="12.75">
      <c r="A545" s="64" t="s">
        <v>28</v>
      </c>
      <c r="B545" s="1" t="s">
        <v>93</v>
      </c>
      <c r="C545" s="61" t="str">
        <f t="shared" si="8"/>
        <v>Union DawnUnion NDA</v>
      </c>
      <c r="D545" s="62">
        <v>0.83</v>
      </c>
      <c r="E545" s="5">
        <v>37926.375</v>
      </c>
      <c r="F545" s="5">
        <v>37956.375</v>
      </c>
    </row>
    <row r="546" spans="1:6" ht="12.75">
      <c r="A546" s="63" t="s">
        <v>28</v>
      </c>
      <c r="B546" s="1" t="s">
        <v>94</v>
      </c>
      <c r="C546" s="61" t="str">
        <f t="shared" si="8"/>
        <v>Union DawnUnion SSMDA</v>
      </c>
      <c r="D546" s="62">
        <v>0.59</v>
      </c>
      <c r="E546" s="5">
        <v>37926.375</v>
      </c>
      <c r="F546" s="5">
        <v>37956.375</v>
      </c>
    </row>
    <row r="547" spans="1:6" ht="12.75">
      <c r="A547" s="63" t="s">
        <v>28</v>
      </c>
      <c r="B547" s="1" t="s">
        <v>95</v>
      </c>
      <c r="C547" s="61" t="str">
        <f t="shared" si="8"/>
        <v>Union DawnUnion WDA</v>
      </c>
      <c r="D547" s="62">
        <v>2.23</v>
      </c>
      <c r="E547" s="5">
        <v>37926.375</v>
      </c>
      <c r="F547" s="5">
        <v>37956.375</v>
      </c>
    </row>
    <row r="548" spans="1:6" ht="12.75">
      <c r="A548" s="1" t="s">
        <v>28</v>
      </c>
      <c r="B548" s="1" t="s">
        <v>4</v>
      </c>
      <c r="C548" s="61" t="str">
        <f t="shared" si="8"/>
        <v>Union DawnChippawa</v>
      </c>
      <c r="D548" s="62">
        <v>0.62</v>
      </c>
      <c r="E548" s="5">
        <v>37926.375</v>
      </c>
      <c r="F548" s="5">
        <v>37956.375</v>
      </c>
    </row>
    <row r="549" spans="1:6" ht="12.75">
      <c r="A549" s="1" t="s">
        <v>28</v>
      </c>
      <c r="B549" s="1" t="s">
        <v>41</v>
      </c>
      <c r="C549" s="61" t="str">
        <f t="shared" si="8"/>
        <v>Union DawnConsumers CDA</v>
      </c>
      <c r="D549" s="62">
        <v>0.11</v>
      </c>
      <c r="E549" s="5">
        <v>37926.375</v>
      </c>
      <c r="F549" s="5">
        <v>37956.375</v>
      </c>
    </row>
    <row r="550" spans="1:6" ht="12.75">
      <c r="A550" s="1" t="s">
        <v>28</v>
      </c>
      <c r="B550" s="1" t="s">
        <v>42</v>
      </c>
      <c r="C550" s="61" t="str">
        <f t="shared" si="8"/>
        <v>Union DawnConsumers EDA</v>
      </c>
      <c r="D550" s="62">
        <v>0.72</v>
      </c>
      <c r="E550" s="5">
        <v>37926.375</v>
      </c>
      <c r="F550" s="5">
        <v>37956.375</v>
      </c>
    </row>
    <row r="551" spans="1:6" ht="12.75">
      <c r="A551" s="1" t="s">
        <v>28</v>
      </c>
      <c r="B551" s="1" t="s">
        <v>5</v>
      </c>
      <c r="C551" s="61" t="str">
        <f t="shared" si="8"/>
        <v>Union DawnCornwall</v>
      </c>
      <c r="D551" s="62">
        <v>0.71</v>
      </c>
      <c r="E551" s="5">
        <v>37926.375</v>
      </c>
      <c r="F551" s="5">
        <v>37956.375</v>
      </c>
    </row>
    <row r="552" spans="1:6" ht="12.75">
      <c r="A552" s="1" t="s">
        <v>28</v>
      </c>
      <c r="B552" s="1" t="s">
        <v>6</v>
      </c>
      <c r="C552" s="61" t="str">
        <f t="shared" si="8"/>
        <v>Union DawnEast Hereford</v>
      </c>
      <c r="D552" s="62">
        <v>1.26</v>
      </c>
      <c r="E552" s="5">
        <v>37926.375</v>
      </c>
      <c r="F552" s="5">
        <v>37956.375</v>
      </c>
    </row>
    <row r="553" spans="1:6" ht="12.75">
      <c r="A553" s="63" t="s">
        <v>28</v>
      </c>
      <c r="B553" s="1" t="s">
        <v>45</v>
      </c>
      <c r="C553" s="61" t="str">
        <f t="shared" si="8"/>
        <v>Union DawnGMIT EDA</v>
      </c>
      <c r="D553" s="62">
        <v>0.97</v>
      </c>
      <c r="E553" s="5">
        <v>37926.375</v>
      </c>
      <c r="F553" s="5">
        <v>37956.375</v>
      </c>
    </row>
    <row r="554" spans="1:6" ht="12.75">
      <c r="A554" s="63" t="s">
        <v>28</v>
      </c>
      <c r="B554" s="1" t="s">
        <v>46</v>
      </c>
      <c r="C554" s="61" t="str">
        <f t="shared" si="8"/>
        <v>Union DawnGMIT NDA</v>
      </c>
      <c r="D554" s="62">
        <v>0.75</v>
      </c>
      <c r="E554" s="5">
        <v>37926.375</v>
      </c>
      <c r="F554" s="5">
        <v>37956.375</v>
      </c>
    </row>
    <row r="555" spans="1:6" ht="12.75">
      <c r="A555" s="1" t="s">
        <v>28</v>
      </c>
      <c r="B555" s="1" t="s">
        <v>11</v>
      </c>
      <c r="C555" s="61" t="str">
        <f t="shared" si="8"/>
        <v>Union DawnIroquois</v>
      </c>
      <c r="D555" s="62">
        <v>1.2</v>
      </c>
      <c r="E555" s="5">
        <v>37926.375</v>
      </c>
      <c r="F555" s="5">
        <v>37956.375</v>
      </c>
    </row>
    <row r="556" spans="1:6" ht="12.75">
      <c r="A556" s="64" t="s">
        <v>28</v>
      </c>
      <c r="B556" s="1" t="s">
        <v>47</v>
      </c>
      <c r="C556" s="61" t="str">
        <f t="shared" si="8"/>
        <v>Union DawnKPUC EDA</v>
      </c>
      <c r="D556" s="62">
        <v>0.47</v>
      </c>
      <c r="E556" s="5">
        <v>37926.375</v>
      </c>
      <c r="F556" s="5">
        <v>37956.375</v>
      </c>
    </row>
    <row r="557" spans="1:6" ht="12.75">
      <c r="A557" s="63" t="s">
        <v>28</v>
      </c>
      <c r="B557" s="1" t="s">
        <v>14</v>
      </c>
      <c r="C557" s="61" t="str">
        <f t="shared" si="8"/>
        <v>Union DawnNapierville</v>
      </c>
      <c r="D557" s="62">
        <v>0.95</v>
      </c>
      <c r="E557" s="5">
        <v>37926.375</v>
      </c>
      <c r="F557" s="5">
        <v>37956.375</v>
      </c>
    </row>
    <row r="558" spans="1:6" ht="12.75">
      <c r="A558" s="63" t="s">
        <v>28</v>
      </c>
      <c r="B558" s="1" t="s">
        <v>15</v>
      </c>
      <c r="C558" s="61" t="str">
        <f t="shared" si="8"/>
        <v>Union DawnNiagara Falls</v>
      </c>
      <c r="D558" s="62">
        <v>0.12</v>
      </c>
      <c r="E558" s="5">
        <v>37926.375</v>
      </c>
      <c r="F558" s="5">
        <v>37956.375</v>
      </c>
    </row>
    <row r="559" spans="1:6" ht="12.75">
      <c r="A559" s="64" t="s">
        <v>28</v>
      </c>
      <c r="B559" s="1" t="s">
        <v>16</v>
      </c>
      <c r="C559" s="61" t="str">
        <f t="shared" si="8"/>
        <v>Union DawnPhilipsburg</v>
      </c>
      <c r="D559" s="62">
        <v>0.98</v>
      </c>
      <c r="E559" s="5">
        <v>37926.375</v>
      </c>
      <c r="F559" s="5">
        <v>37956.375</v>
      </c>
    </row>
    <row r="560" spans="1:6" ht="12.75">
      <c r="A560" s="64" t="s">
        <v>28</v>
      </c>
      <c r="B560" s="1" t="s">
        <v>48</v>
      </c>
      <c r="C560" s="61" t="str">
        <f t="shared" si="8"/>
        <v>Union DawnSpruce</v>
      </c>
      <c r="D560" s="62">
        <v>2.29</v>
      </c>
      <c r="E560" s="5">
        <v>37926.375</v>
      </c>
      <c r="F560" s="5">
        <v>37956.375</v>
      </c>
    </row>
    <row r="561" spans="1:6" ht="12.75">
      <c r="A561" s="64" t="s">
        <v>28</v>
      </c>
      <c r="B561" s="1" t="s">
        <v>49</v>
      </c>
      <c r="C561" s="61" t="str">
        <f t="shared" si="8"/>
        <v>Union DawnTCPL NDA</v>
      </c>
      <c r="D561" s="62">
        <v>1.06</v>
      </c>
      <c r="E561" s="5">
        <v>37926.375</v>
      </c>
      <c r="F561" s="5">
        <v>37956.375</v>
      </c>
    </row>
    <row r="562" spans="1:6" ht="12.75">
      <c r="A562" s="64" t="s">
        <v>28</v>
      </c>
      <c r="B562" s="1" t="s">
        <v>50</v>
      </c>
      <c r="C562" s="61" t="str">
        <f t="shared" si="8"/>
        <v>Union DawnTCPL WDA</v>
      </c>
      <c r="D562" s="62">
        <v>1.96</v>
      </c>
      <c r="E562" s="5">
        <v>37926.375</v>
      </c>
      <c r="F562" s="5">
        <v>37956.375</v>
      </c>
    </row>
    <row r="563" spans="1:6" ht="12.75">
      <c r="A563" s="63" t="s">
        <v>28</v>
      </c>
      <c r="B563" s="1" t="s">
        <v>51</v>
      </c>
      <c r="C563" s="61" t="str">
        <f t="shared" si="8"/>
        <v>Union DawnTPLP NDA</v>
      </c>
      <c r="D563" s="62">
        <v>1.46</v>
      </c>
      <c r="E563" s="5">
        <v>37926.375</v>
      </c>
      <c r="F563" s="5">
        <v>37956.375</v>
      </c>
    </row>
    <row r="564" spans="1:6" ht="12.75">
      <c r="A564" s="63" t="s">
        <v>28</v>
      </c>
      <c r="B564" s="1" t="s">
        <v>53</v>
      </c>
      <c r="C564" s="61" t="str">
        <f t="shared" si="8"/>
        <v>Union DawnUnion CDA</v>
      </c>
      <c r="D564" s="62">
        <v>0.009999999999999953</v>
      </c>
      <c r="E564" s="5">
        <v>37926.375</v>
      </c>
      <c r="F564" s="5">
        <v>37956.375</v>
      </c>
    </row>
    <row r="565" spans="1:6" ht="12.75">
      <c r="A565" s="63" t="s">
        <v>91</v>
      </c>
      <c r="B565" s="1" t="s">
        <v>41</v>
      </c>
      <c r="C565" s="61" t="str">
        <f t="shared" si="8"/>
        <v>Union EDAConsumers CDA</v>
      </c>
      <c r="D565" s="62">
        <v>0.11</v>
      </c>
      <c r="E565" s="5">
        <v>37926.375</v>
      </c>
      <c r="F565" s="5">
        <v>37956.375</v>
      </c>
    </row>
    <row r="566" spans="1:6" ht="12.75">
      <c r="A566" s="63" t="s">
        <v>93</v>
      </c>
      <c r="B566" s="1" t="s">
        <v>41</v>
      </c>
      <c r="C566" s="61" t="str">
        <f t="shared" si="8"/>
        <v>Union NDAConsumers CDA</v>
      </c>
      <c r="D566" s="62">
        <v>0.49</v>
      </c>
      <c r="E566" s="5">
        <v>37926.375</v>
      </c>
      <c r="F566" s="5">
        <v>37956.375</v>
      </c>
    </row>
    <row r="567" spans="1:6" ht="12.75">
      <c r="A567" s="70" t="s">
        <v>93</v>
      </c>
      <c r="B567" s="1" t="s">
        <v>53</v>
      </c>
      <c r="C567" s="61" t="str">
        <f t="shared" si="8"/>
        <v>Union NDAUnion CDA</v>
      </c>
      <c r="D567" s="62">
        <v>0.5</v>
      </c>
      <c r="E567" s="5">
        <v>37926.375</v>
      </c>
      <c r="F567" s="5">
        <v>37956.375</v>
      </c>
    </row>
    <row r="568" spans="1:6" ht="12.75">
      <c r="A568" s="69" t="s">
        <v>29</v>
      </c>
      <c r="B568" s="1" t="s">
        <v>40</v>
      </c>
      <c r="C568" s="61" t="str">
        <f t="shared" si="8"/>
        <v>Union Parkway BeltCentrat MDA</v>
      </c>
      <c r="D568" s="62">
        <v>2.64</v>
      </c>
      <c r="E568" s="5">
        <v>37926.375</v>
      </c>
      <c r="F568" s="5">
        <v>37956.375</v>
      </c>
    </row>
    <row r="569" spans="1:6" ht="12.75">
      <c r="A569" s="70" t="s">
        <v>29</v>
      </c>
      <c r="B569" s="1" t="s">
        <v>92</v>
      </c>
      <c r="C569" s="61" t="str">
        <f t="shared" si="8"/>
        <v>Union Parkway BeltUnion NCDA</v>
      </c>
      <c r="D569" s="62">
        <v>0</v>
      </c>
      <c r="E569" s="5">
        <v>37926.375</v>
      </c>
      <c r="F569" s="5">
        <v>37956.375</v>
      </c>
    </row>
    <row r="570" spans="1:6" ht="12.75">
      <c r="A570" s="70" t="s">
        <v>29</v>
      </c>
      <c r="B570" s="1" t="s">
        <v>91</v>
      </c>
      <c r="C570" s="61" t="str">
        <f t="shared" si="8"/>
        <v>Union Parkway BeltUnion EDA</v>
      </c>
      <c r="D570" s="62">
        <v>0.14</v>
      </c>
      <c r="E570" s="5">
        <v>37926.375</v>
      </c>
      <c r="F570" s="5">
        <v>37956.375</v>
      </c>
    </row>
    <row r="571" spans="1:6" ht="12.75">
      <c r="A571" s="70" t="s">
        <v>29</v>
      </c>
      <c r="B571" s="1" t="s">
        <v>93</v>
      </c>
      <c r="C571" s="61" t="str">
        <f t="shared" si="8"/>
        <v>Union Parkway BeltUnion NDA</v>
      </c>
      <c r="D571" s="62">
        <v>0.49</v>
      </c>
      <c r="E571" s="5">
        <v>37926.375</v>
      </c>
      <c r="F571" s="5">
        <v>37956.375</v>
      </c>
    </row>
    <row r="572" spans="1:6" ht="12.75">
      <c r="A572" s="70" t="s">
        <v>29</v>
      </c>
      <c r="B572" s="1" t="s">
        <v>94</v>
      </c>
      <c r="C572" s="61" t="str">
        <f t="shared" si="8"/>
        <v>Union Parkway BeltUnion SSMDA</v>
      </c>
      <c r="D572" s="62">
        <v>0.93</v>
      </c>
      <c r="E572" s="5">
        <v>37926.375</v>
      </c>
      <c r="F572" s="5">
        <v>37956.375</v>
      </c>
    </row>
    <row r="573" spans="1:6" ht="12.75">
      <c r="A573" s="70" t="s">
        <v>29</v>
      </c>
      <c r="B573" s="1" t="s">
        <v>95</v>
      </c>
      <c r="C573" s="61" t="str">
        <f t="shared" si="8"/>
        <v>Union Parkway BeltUnion WDA</v>
      </c>
      <c r="D573" s="62">
        <v>1.91</v>
      </c>
      <c r="E573" s="5">
        <v>37926.375</v>
      </c>
      <c r="F573" s="5">
        <v>37956.375</v>
      </c>
    </row>
    <row r="574" spans="1:6" ht="12.75">
      <c r="A574" s="70" t="s">
        <v>29</v>
      </c>
      <c r="B574" s="1" t="s">
        <v>4</v>
      </c>
      <c r="C574" s="61" t="str">
        <f t="shared" si="8"/>
        <v>Union Parkway BeltChippawa</v>
      </c>
      <c r="D574" s="62">
        <v>0.5</v>
      </c>
      <c r="E574" s="5">
        <v>37926.375</v>
      </c>
      <c r="F574" s="5">
        <v>37956.375</v>
      </c>
    </row>
    <row r="575" spans="1:6" ht="12.75">
      <c r="A575" s="70" t="s">
        <v>29</v>
      </c>
      <c r="B575" s="1" t="s">
        <v>41</v>
      </c>
      <c r="C575" s="61" t="str">
        <f t="shared" si="8"/>
        <v>Union Parkway BeltConsumers CDA</v>
      </c>
      <c r="D575" s="62">
        <v>0</v>
      </c>
      <c r="E575" s="5">
        <v>37926.375</v>
      </c>
      <c r="F575" s="5">
        <v>37956.375</v>
      </c>
    </row>
    <row r="576" spans="1:6" ht="12.75">
      <c r="A576" s="70" t="s">
        <v>29</v>
      </c>
      <c r="B576" s="1" t="s">
        <v>42</v>
      </c>
      <c r="C576" s="61" t="str">
        <f t="shared" si="8"/>
        <v>Union Parkway BeltConsumers EDA</v>
      </c>
      <c r="D576" s="62">
        <v>0.37</v>
      </c>
      <c r="E576" s="5">
        <v>37926.375</v>
      </c>
      <c r="F576" s="5">
        <v>37956.375</v>
      </c>
    </row>
    <row r="577" spans="1:6" ht="12.75">
      <c r="A577" s="70" t="s">
        <v>29</v>
      </c>
      <c r="B577" s="1" t="s">
        <v>43</v>
      </c>
      <c r="C577" s="61" t="str">
        <f t="shared" si="8"/>
        <v>Union Parkway BeltConsumers SWDA</v>
      </c>
      <c r="D577" s="62">
        <v>0.009999999999999953</v>
      </c>
      <c r="E577" s="5">
        <v>37926.375</v>
      </c>
      <c r="F577" s="5">
        <v>37956.375</v>
      </c>
    </row>
    <row r="578" spans="1:6" ht="12.75">
      <c r="A578" s="70" t="s">
        <v>29</v>
      </c>
      <c r="B578" s="1" t="s">
        <v>5</v>
      </c>
      <c r="C578" s="61" t="str">
        <f t="shared" si="8"/>
        <v>Union Parkway BeltCornwall</v>
      </c>
      <c r="D578" s="62">
        <v>0.37</v>
      </c>
      <c r="E578" s="5">
        <v>37926.375</v>
      </c>
      <c r="F578" s="5">
        <v>37956.375</v>
      </c>
    </row>
    <row r="579" spans="1:6" ht="12.75">
      <c r="A579" s="70" t="s">
        <v>29</v>
      </c>
      <c r="B579" s="1" t="s">
        <v>7</v>
      </c>
      <c r="C579" s="61" t="str">
        <f aca="true" t="shared" si="9" ref="C579:C642">CONCATENATE(A579,B579)</f>
        <v>Union Parkway BeltEmerson 1</v>
      </c>
      <c r="D579" s="62">
        <v>2.6</v>
      </c>
      <c r="E579" s="5">
        <v>37926.375</v>
      </c>
      <c r="F579" s="5">
        <v>37956.375</v>
      </c>
    </row>
    <row r="580" spans="1:6" ht="12.75">
      <c r="A580" s="70" t="s">
        <v>29</v>
      </c>
      <c r="B580" s="1" t="s">
        <v>8</v>
      </c>
      <c r="C580" s="61" t="str">
        <f t="shared" si="9"/>
        <v>Union Parkway BeltEmerson 2</v>
      </c>
      <c r="D580" s="62">
        <v>2.6</v>
      </c>
      <c r="E580" s="5">
        <v>37926.375</v>
      </c>
      <c r="F580" s="5">
        <v>37956.375</v>
      </c>
    </row>
    <row r="581" spans="1:6" ht="12.75">
      <c r="A581" s="69" t="s">
        <v>29</v>
      </c>
      <c r="B581" s="1" t="s">
        <v>6</v>
      </c>
      <c r="C581" s="61" t="str">
        <f t="shared" si="9"/>
        <v>Union Parkway BeltEast Hereford</v>
      </c>
      <c r="D581" s="62">
        <v>0.92</v>
      </c>
      <c r="E581" s="5">
        <v>37926.375</v>
      </c>
      <c r="F581" s="5">
        <v>37956.375</v>
      </c>
    </row>
    <row r="582" spans="1:6" ht="12.75">
      <c r="A582" s="69" t="s">
        <v>29</v>
      </c>
      <c r="B582" s="1" t="s">
        <v>45</v>
      </c>
      <c r="C582" s="61" t="str">
        <f t="shared" si="9"/>
        <v>Union Parkway BeltGMIT EDA</v>
      </c>
      <c r="D582" s="62">
        <v>0.63</v>
      </c>
      <c r="E582" s="5">
        <v>37926.375</v>
      </c>
      <c r="F582" s="5">
        <v>37956.375</v>
      </c>
    </row>
    <row r="583" spans="1:6" ht="12.75">
      <c r="A583" s="70" t="s">
        <v>29</v>
      </c>
      <c r="B583" s="1" t="s">
        <v>46</v>
      </c>
      <c r="C583" s="61" t="str">
        <f t="shared" si="9"/>
        <v>Union Parkway BeltGMIT NDA</v>
      </c>
      <c r="D583" s="62">
        <v>0.41</v>
      </c>
      <c r="E583" s="5">
        <v>37926.375</v>
      </c>
      <c r="F583" s="5">
        <v>37956.375</v>
      </c>
    </row>
    <row r="584" spans="1:6" ht="12.75">
      <c r="A584" s="70" t="s">
        <v>29</v>
      </c>
      <c r="B584" s="1" t="s">
        <v>11</v>
      </c>
      <c r="C584" s="61" t="str">
        <f t="shared" si="9"/>
        <v>Union Parkway BeltIroquois</v>
      </c>
      <c r="D584" s="62">
        <v>0.86</v>
      </c>
      <c r="E584" s="5">
        <v>37926.375</v>
      </c>
      <c r="F584" s="5">
        <v>37956.375</v>
      </c>
    </row>
    <row r="585" spans="1:6" ht="12.75">
      <c r="A585" s="69" t="s">
        <v>29</v>
      </c>
      <c r="B585" s="1" t="s">
        <v>47</v>
      </c>
      <c r="C585" s="61" t="str">
        <f t="shared" si="9"/>
        <v>Union Parkway BeltKPUC EDA</v>
      </c>
      <c r="D585" s="62">
        <v>0.12</v>
      </c>
      <c r="E585" s="5">
        <v>37926.375</v>
      </c>
      <c r="F585" s="5">
        <v>37956.375</v>
      </c>
    </row>
    <row r="586" spans="1:6" ht="12.75">
      <c r="A586" s="69" t="s">
        <v>29</v>
      </c>
      <c r="B586" s="1" t="s">
        <v>14</v>
      </c>
      <c r="C586" s="61" t="str">
        <f t="shared" si="9"/>
        <v>Union Parkway BeltNapierville</v>
      </c>
      <c r="D586" s="62">
        <v>0.61</v>
      </c>
      <c r="E586" s="5">
        <v>37926.375</v>
      </c>
      <c r="F586" s="5">
        <v>37956.375</v>
      </c>
    </row>
    <row r="587" spans="1:6" ht="12.75">
      <c r="A587" s="69" t="s">
        <v>29</v>
      </c>
      <c r="B587" s="1" t="s">
        <v>15</v>
      </c>
      <c r="C587" s="61" t="str">
        <f t="shared" si="9"/>
        <v>Union Parkway BeltNiagara Falls</v>
      </c>
      <c r="D587" s="62">
        <v>0</v>
      </c>
      <c r="E587" s="5">
        <v>37926.375</v>
      </c>
      <c r="F587" s="5">
        <v>37956.375</v>
      </c>
    </row>
    <row r="588" spans="1:6" ht="12.75">
      <c r="A588" s="69" t="s">
        <v>29</v>
      </c>
      <c r="B588" s="1" t="s">
        <v>16</v>
      </c>
      <c r="C588" s="61" t="str">
        <f t="shared" si="9"/>
        <v>Union Parkway BeltPhilipsburg</v>
      </c>
      <c r="D588" s="62">
        <v>0.63</v>
      </c>
      <c r="E588" s="5">
        <v>37926.375</v>
      </c>
      <c r="F588" s="5">
        <v>37956.375</v>
      </c>
    </row>
    <row r="589" spans="1:6" ht="12.75">
      <c r="A589" s="69" t="s">
        <v>29</v>
      </c>
      <c r="B589" s="1" t="s">
        <v>48</v>
      </c>
      <c r="C589" s="61" t="str">
        <f t="shared" si="9"/>
        <v>Union Parkway BeltSpruce</v>
      </c>
      <c r="D589" s="62">
        <v>2.64</v>
      </c>
      <c r="E589" s="5">
        <v>37926.375</v>
      </c>
      <c r="F589" s="5">
        <v>37956.375</v>
      </c>
    </row>
    <row r="590" spans="1:6" ht="12.75">
      <c r="A590" s="70" t="s">
        <v>29</v>
      </c>
      <c r="B590" s="1" t="s">
        <v>20</v>
      </c>
      <c r="C590" s="61" t="str">
        <f t="shared" si="9"/>
        <v>Union Parkway BeltSt. Clair</v>
      </c>
      <c r="D590" s="62">
        <v>0.04</v>
      </c>
      <c r="E590" s="5">
        <v>37926.375</v>
      </c>
      <c r="F590" s="5">
        <v>37956.375</v>
      </c>
    </row>
    <row r="591" spans="1:6" ht="12.75">
      <c r="A591" s="70" t="s">
        <v>29</v>
      </c>
      <c r="B591" s="1" t="s">
        <v>49</v>
      </c>
      <c r="C591" s="61" t="str">
        <f t="shared" si="9"/>
        <v>Union Parkway BeltTCPL NDA</v>
      </c>
      <c r="D591" s="62">
        <v>0.72</v>
      </c>
      <c r="E591" s="5">
        <v>37926.375</v>
      </c>
      <c r="F591" s="5">
        <v>37956.375</v>
      </c>
    </row>
    <row r="592" spans="1:6" ht="12.75">
      <c r="A592" s="73" t="s">
        <v>29</v>
      </c>
      <c r="B592" s="59" t="s">
        <v>50</v>
      </c>
      <c r="C592" s="61" t="str">
        <f t="shared" si="9"/>
        <v>Union Parkway BeltTCPL WDA</v>
      </c>
      <c r="D592" s="62">
        <v>1.61</v>
      </c>
      <c r="E592" s="5">
        <v>37926.375</v>
      </c>
      <c r="F592" s="5">
        <v>37956.375</v>
      </c>
    </row>
    <row r="593" spans="1:6" ht="12.75">
      <c r="A593" s="70" t="s">
        <v>29</v>
      </c>
      <c r="B593" s="1" t="s">
        <v>51</v>
      </c>
      <c r="C593" s="61" t="str">
        <f t="shared" si="9"/>
        <v>Union Parkway BeltTPLP NDA</v>
      </c>
      <c r="D593" s="62">
        <v>1.11</v>
      </c>
      <c r="E593" s="5">
        <v>37926.375</v>
      </c>
      <c r="F593" s="5">
        <v>37956.375</v>
      </c>
    </row>
    <row r="594" spans="1:6" ht="12.75">
      <c r="A594" s="70" t="s">
        <v>29</v>
      </c>
      <c r="B594" s="1" t="s">
        <v>53</v>
      </c>
      <c r="C594" s="61" t="str">
        <f t="shared" si="9"/>
        <v>Union Parkway BeltUnion CDA</v>
      </c>
      <c r="D594" s="62">
        <v>0</v>
      </c>
      <c r="E594" s="5">
        <v>37926.375</v>
      </c>
      <c r="F594" s="5">
        <v>37956.375</v>
      </c>
    </row>
    <row r="595" spans="1:6" ht="12.75">
      <c r="A595" s="70" t="s">
        <v>29</v>
      </c>
      <c r="B595" s="1" t="s">
        <v>54</v>
      </c>
      <c r="C595" s="61" t="str">
        <f t="shared" si="9"/>
        <v>Union Parkway BeltUnion SWDA</v>
      </c>
      <c r="D595" s="62">
        <v>0.03</v>
      </c>
      <c r="E595" s="5">
        <v>37926.375</v>
      </c>
      <c r="F595" s="5">
        <v>37956.375</v>
      </c>
    </row>
    <row r="596" spans="1:6" ht="12.75">
      <c r="A596" s="70" t="s">
        <v>30</v>
      </c>
      <c r="B596" s="1" t="s">
        <v>33</v>
      </c>
      <c r="C596" s="61" t="str">
        <f t="shared" si="9"/>
        <v>WelwynCentram MDA</v>
      </c>
      <c r="D596" s="62">
        <v>0.08</v>
      </c>
      <c r="E596" s="5">
        <v>37926.375</v>
      </c>
      <c r="F596" s="5">
        <v>37956.375</v>
      </c>
    </row>
    <row r="597" spans="1:6" ht="12.75">
      <c r="A597" s="70" t="s">
        <v>30</v>
      </c>
      <c r="B597" s="1" t="s">
        <v>92</v>
      </c>
      <c r="C597" s="61" t="str">
        <f t="shared" si="9"/>
        <v>WelwynUnion NCDA</v>
      </c>
      <c r="D597" s="62">
        <v>3.33</v>
      </c>
      <c r="E597" s="5">
        <v>37926.375</v>
      </c>
      <c r="F597" s="5">
        <v>37956.375</v>
      </c>
    </row>
    <row r="598" spans="1:6" ht="12.75">
      <c r="A598" s="73" t="s">
        <v>30</v>
      </c>
      <c r="B598" s="59" t="s">
        <v>91</v>
      </c>
      <c r="C598" s="61" t="str">
        <f t="shared" si="9"/>
        <v>WelwynUnion EDA</v>
      </c>
      <c r="D598" s="62">
        <v>3.33</v>
      </c>
      <c r="E598" s="5">
        <v>37926.375</v>
      </c>
      <c r="F598" s="5">
        <v>37956.375</v>
      </c>
    </row>
    <row r="599" spans="1:6" ht="12.75">
      <c r="A599" s="69" t="s">
        <v>30</v>
      </c>
      <c r="B599" s="1" t="s">
        <v>93</v>
      </c>
      <c r="C599" s="61" t="str">
        <f t="shared" si="9"/>
        <v>WelwynUnion NDA</v>
      </c>
      <c r="D599" s="62">
        <v>2.31</v>
      </c>
      <c r="E599" s="5">
        <v>37926.375</v>
      </c>
      <c r="F599" s="5">
        <v>37956.375</v>
      </c>
    </row>
    <row r="600" spans="1:6" ht="12.75">
      <c r="A600" s="70" t="s">
        <v>30</v>
      </c>
      <c r="B600" s="1" t="s">
        <v>94</v>
      </c>
      <c r="C600" s="61" t="str">
        <f t="shared" si="9"/>
        <v>WelwynUnion SSMDA</v>
      </c>
      <c r="D600" s="62">
        <v>2.31</v>
      </c>
      <c r="E600" s="5">
        <v>37926.375</v>
      </c>
      <c r="F600" s="5">
        <v>37956.375</v>
      </c>
    </row>
    <row r="601" spans="1:6" ht="12.75">
      <c r="A601" s="70" t="s">
        <v>30</v>
      </c>
      <c r="B601" s="1" t="s">
        <v>95</v>
      </c>
      <c r="C601" s="61" t="str">
        <f t="shared" si="9"/>
        <v>WelwynUnion WDA</v>
      </c>
      <c r="D601" s="62">
        <v>1.03</v>
      </c>
      <c r="E601" s="5">
        <v>37926.375</v>
      </c>
      <c r="F601" s="5">
        <v>37956.375</v>
      </c>
    </row>
    <row r="602" spans="1:6" ht="12.75">
      <c r="A602" s="70" t="s">
        <v>30</v>
      </c>
      <c r="B602" s="1" t="s">
        <v>40</v>
      </c>
      <c r="C602" s="61" t="str">
        <f t="shared" si="9"/>
        <v>WelwynCentrat MDA</v>
      </c>
      <c r="D602" s="62">
        <v>0.08</v>
      </c>
      <c r="E602" s="5">
        <v>37926.375</v>
      </c>
      <c r="F602" s="5">
        <v>37956.375</v>
      </c>
    </row>
    <row r="603" spans="1:6" ht="12.75">
      <c r="A603" s="69" t="s">
        <v>30</v>
      </c>
      <c r="B603" s="1" t="s">
        <v>4</v>
      </c>
      <c r="C603" s="61" t="str">
        <f t="shared" si="9"/>
        <v>WelwynChippawa</v>
      </c>
      <c r="D603" s="62">
        <v>3.83</v>
      </c>
      <c r="E603" s="5">
        <v>37926.375</v>
      </c>
      <c r="F603" s="5">
        <v>37956.375</v>
      </c>
    </row>
    <row r="604" spans="1:6" ht="12.75">
      <c r="A604" s="69" t="s">
        <v>30</v>
      </c>
      <c r="B604" s="1" t="s">
        <v>41</v>
      </c>
      <c r="C604" s="61" t="str">
        <f t="shared" si="9"/>
        <v>WelwynConsumers CDA</v>
      </c>
      <c r="D604" s="62">
        <v>3.33</v>
      </c>
      <c r="E604" s="5">
        <v>37926.375</v>
      </c>
      <c r="F604" s="5">
        <v>37956.375</v>
      </c>
    </row>
    <row r="605" spans="1:6" ht="12.75">
      <c r="A605" s="70" t="s">
        <v>30</v>
      </c>
      <c r="B605" s="1" t="s">
        <v>42</v>
      </c>
      <c r="C605" s="61" t="str">
        <f t="shared" si="9"/>
        <v>WelwynConsumers EDA</v>
      </c>
      <c r="D605" s="62">
        <v>3.33</v>
      </c>
      <c r="E605" s="5">
        <v>37926.375</v>
      </c>
      <c r="F605" s="5">
        <v>37956.375</v>
      </c>
    </row>
    <row r="606" spans="1:6" ht="12.75">
      <c r="A606" s="70" t="s">
        <v>30</v>
      </c>
      <c r="B606" s="1" t="s">
        <v>43</v>
      </c>
      <c r="C606" s="61" t="str">
        <f t="shared" si="9"/>
        <v>WelwynConsumers SWDA</v>
      </c>
      <c r="D606" s="62">
        <v>2.69</v>
      </c>
      <c r="E606" s="5">
        <v>37926.375</v>
      </c>
      <c r="F606" s="5">
        <v>37956.375</v>
      </c>
    </row>
    <row r="607" spans="1:6" ht="12.75">
      <c r="A607" s="63" t="s">
        <v>30</v>
      </c>
      <c r="B607" s="1" t="s">
        <v>5</v>
      </c>
      <c r="C607" s="61" t="str">
        <f t="shared" si="9"/>
        <v>WelwynCornwall</v>
      </c>
      <c r="D607" s="62">
        <v>3.43</v>
      </c>
      <c r="E607" s="5">
        <v>37926.375</v>
      </c>
      <c r="F607" s="5">
        <v>37956.375</v>
      </c>
    </row>
    <row r="608" spans="1:6" ht="12.75">
      <c r="A608" s="63" t="s">
        <v>30</v>
      </c>
      <c r="B608" s="1" t="s">
        <v>6</v>
      </c>
      <c r="C608" s="61" t="str">
        <f t="shared" si="9"/>
        <v>WelwynEast Hereford</v>
      </c>
      <c r="D608" s="62">
        <v>3.98</v>
      </c>
      <c r="E608" s="5">
        <v>37926.375</v>
      </c>
      <c r="F608" s="5">
        <v>37956.375</v>
      </c>
    </row>
    <row r="609" spans="1:6" ht="12.75">
      <c r="A609" s="63" t="s">
        <v>30</v>
      </c>
      <c r="B609" s="1" t="s">
        <v>7</v>
      </c>
      <c r="C609" s="61" t="str">
        <f t="shared" si="9"/>
        <v>WelwynEmerson 1</v>
      </c>
      <c r="D609" s="62">
        <v>0.47</v>
      </c>
      <c r="E609" s="5">
        <v>37926.375</v>
      </c>
      <c r="F609" s="5">
        <v>37956.375</v>
      </c>
    </row>
    <row r="610" spans="1:6" ht="12.75">
      <c r="A610" s="63" t="s">
        <v>30</v>
      </c>
      <c r="B610" s="1" t="s">
        <v>8</v>
      </c>
      <c r="C610" s="61" t="str">
        <f t="shared" si="9"/>
        <v>WelwynEmerson 2</v>
      </c>
      <c r="D610" s="62">
        <v>0.47</v>
      </c>
      <c r="E610" s="5">
        <v>37926.375</v>
      </c>
      <c r="F610" s="5">
        <v>37956.375</v>
      </c>
    </row>
    <row r="611" spans="1:6" ht="12.75">
      <c r="A611" s="63" t="s">
        <v>30</v>
      </c>
      <c r="B611" s="1" t="s">
        <v>44</v>
      </c>
      <c r="C611" s="61" t="str">
        <f t="shared" si="9"/>
        <v>WelwynGladstone MDA</v>
      </c>
      <c r="D611" s="62">
        <v>0.08</v>
      </c>
      <c r="E611" s="5">
        <v>37926.375</v>
      </c>
      <c r="F611" s="5">
        <v>37956.375</v>
      </c>
    </row>
    <row r="612" spans="1:6" ht="12.75">
      <c r="A612" s="64" t="s">
        <v>30</v>
      </c>
      <c r="B612" s="1" t="s">
        <v>45</v>
      </c>
      <c r="C612" s="61" t="str">
        <f t="shared" si="9"/>
        <v>WelwynGMIT EDA</v>
      </c>
      <c r="D612" s="62">
        <v>3.33</v>
      </c>
      <c r="E612" s="5">
        <v>37926.375</v>
      </c>
      <c r="F612" s="5">
        <v>37956.375</v>
      </c>
    </row>
    <row r="613" spans="1:7" ht="12.75">
      <c r="A613" s="64" t="s">
        <v>30</v>
      </c>
      <c r="B613" s="1" t="s">
        <v>46</v>
      </c>
      <c r="C613" s="61" t="str">
        <f t="shared" si="9"/>
        <v>WelwynGMIT NDA</v>
      </c>
      <c r="D613" s="62">
        <v>2.31</v>
      </c>
      <c r="E613" s="5">
        <v>37926.375</v>
      </c>
      <c r="F613" s="5">
        <v>37956.375</v>
      </c>
      <c r="G613" s="50"/>
    </row>
    <row r="614" spans="1:7" ht="12.75">
      <c r="A614" s="64" t="s">
        <v>30</v>
      </c>
      <c r="B614" s="1" t="s">
        <v>11</v>
      </c>
      <c r="C614" s="61" t="str">
        <f t="shared" si="9"/>
        <v>WelwynIroquois</v>
      </c>
      <c r="D614" s="62">
        <v>3.87</v>
      </c>
      <c r="E614" s="5">
        <v>37926.375</v>
      </c>
      <c r="F614" s="5">
        <v>37956.375</v>
      </c>
      <c r="G614" s="50"/>
    </row>
    <row r="615" spans="1:6" ht="12.75">
      <c r="A615" s="63" t="s">
        <v>30</v>
      </c>
      <c r="B615" s="1" t="s">
        <v>47</v>
      </c>
      <c r="C615" s="61" t="str">
        <f t="shared" si="9"/>
        <v>WelwynKPUC EDA</v>
      </c>
      <c r="D615" s="62">
        <v>3.33</v>
      </c>
      <c r="E615" s="5">
        <v>37926.375</v>
      </c>
      <c r="F615" s="5">
        <v>37956.375</v>
      </c>
    </row>
    <row r="616" spans="1:6" ht="12.75">
      <c r="A616" s="64" t="s">
        <v>30</v>
      </c>
      <c r="B616" s="1" t="s">
        <v>14</v>
      </c>
      <c r="C616" s="61" t="str">
        <f t="shared" si="9"/>
        <v>WelwynNapierville</v>
      </c>
      <c r="D616" s="62">
        <v>3.67</v>
      </c>
      <c r="E616" s="5">
        <v>37926.375</v>
      </c>
      <c r="F616" s="5">
        <v>37956.375</v>
      </c>
    </row>
    <row r="617" spans="1:6" ht="12.75">
      <c r="A617" s="64" t="s">
        <v>30</v>
      </c>
      <c r="B617" s="1" t="s">
        <v>15</v>
      </c>
      <c r="C617" s="61" t="str">
        <f t="shared" si="9"/>
        <v>WelwynNiagara Falls</v>
      </c>
      <c r="D617" s="62">
        <v>3.32</v>
      </c>
      <c r="E617" s="5">
        <v>37926.375</v>
      </c>
      <c r="F617" s="5">
        <v>37956.375</v>
      </c>
    </row>
    <row r="618" spans="1:6" ht="12.75">
      <c r="A618" s="64" t="s">
        <v>30</v>
      </c>
      <c r="B618" s="1" t="s">
        <v>16</v>
      </c>
      <c r="C618" s="61" t="str">
        <f t="shared" si="9"/>
        <v>WelwynPhilipsburg</v>
      </c>
      <c r="D618" s="62">
        <v>3.7</v>
      </c>
      <c r="E618" s="5">
        <v>37926.375</v>
      </c>
      <c r="F618" s="5">
        <v>37956.375</v>
      </c>
    </row>
    <row r="619" spans="1:6" ht="12.75">
      <c r="A619" s="64" t="s">
        <v>30</v>
      </c>
      <c r="B619" s="1" t="s">
        <v>48</v>
      </c>
      <c r="C619" s="61" t="str">
        <f t="shared" si="9"/>
        <v>WelwynSpruce</v>
      </c>
      <c r="D619" s="62">
        <v>0.25</v>
      </c>
      <c r="E619" s="5">
        <v>37926.375</v>
      </c>
      <c r="F619" s="5">
        <v>37956.375</v>
      </c>
    </row>
    <row r="620" spans="1:6" ht="12.75">
      <c r="A620" s="63" t="s">
        <v>30</v>
      </c>
      <c r="B620" s="1" t="s">
        <v>20</v>
      </c>
      <c r="C620" s="61" t="str">
        <f t="shared" si="9"/>
        <v>WelwynSt. Clair</v>
      </c>
      <c r="D620" s="62">
        <v>2.67</v>
      </c>
      <c r="E620" s="5">
        <v>37926.375</v>
      </c>
      <c r="F620" s="5">
        <v>37956.375</v>
      </c>
    </row>
    <row r="621" spans="1:6" ht="12.75">
      <c r="A621" s="63" t="s">
        <v>30</v>
      </c>
      <c r="B621" s="1" t="s">
        <v>49</v>
      </c>
      <c r="C621" s="61" t="str">
        <f t="shared" si="9"/>
        <v>WelwynTCPL NDA</v>
      </c>
      <c r="D621" s="62">
        <v>2.31</v>
      </c>
      <c r="E621" s="5">
        <v>37926.375</v>
      </c>
      <c r="F621" s="5">
        <v>37956.375</v>
      </c>
    </row>
    <row r="622" spans="1:6" ht="12.75">
      <c r="A622" s="66" t="s">
        <v>30</v>
      </c>
      <c r="B622" s="93" t="s">
        <v>50</v>
      </c>
      <c r="C622" s="61" t="str">
        <f t="shared" si="9"/>
        <v>WelwynTCPL WDA</v>
      </c>
      <c r="D622" s="62">
        <v>1.03</v>
      </c>
      <c r="E622" s="5">
        <v>37926.375</v>
      </c>
      <c r="F622" s="5">
        <v>37956.375</v>
      </c>
    </row>
    <row r="623" spans="1:6" ht="12.75">
      <c r="A623" s="94" t="s">
        <v>30</v>
      </c>
      <c r="B623" s="95" t="s">
        <v>51</v>
      </c>
      <c r="C623" s="61" t="str">
        <f t="shared" si="9"/>
        <v>WelwynTPLP NDA</v>
      </c>
      <c r="D623" s="62">
        <v>2.31</v>
      </c>
      <c r="E623" s="5">
        <v>37926.375</v>
      </c>
      <c r="F623" s="5">
        <v>37956.375</v>
      </c>
    </row>
    <row r="624" spans="1:6" ht="12.75">
      <c r="A624" s="94" t="s">
        <v>30</v>
      </c>
      <c r="B624" s="95" t="s">
        <v>53</v>
      </c>
      <c r="C624" s="61" t="str">
        <f t="shared" si="9"/>
        <v>WelwynUnion CDA</v>
      </c>
      <c r="D624" s="62">
        <v>3.33</v>
      </c>
      <c r="E624" s="5">
        <v>37926.375</v>
      </c>
      <c r="F624" s="5">
        <v>37956.375</v>
      </c>
    </row>
    <row r="625" spans="1:6" ht="12.75">
      <c r="A625" s="94" t="s">
        <v>30</v>
      </c>
      <c r="B625" s="95" t="s">
        <v>54</v>
      </c>
      <c r="C625" s="61" t="str">
        <f t="shared" si="9"/>
        <v>WelwynUnion SWDA</v>
      </c>
      <c r="D625" s="62">
        <v>2.69</v>
      </c>
      <c r="E625" s="5">
        <v>37926.375</v>
      </c>
      <c r="F625" s="5">
        <v>37956.375</v>
      </c>
    </row>
    <row r="626" spans="1:6" ht="12.75">
      <c r="A626" s="74" t="s">
        <v>2</v>
      </c>
      <c r="B626" s="75" t="s">
        <v>2</v>
      </c>
      <c r="C626" s="61" t="str">
        <f t="shared" si="9"/>
        <v>Bayhurst 1Bayhurst 1</v>
      </c>
      <c r="D626" s="62" t="e">
        <v>#N/A</v>
      </c>
      <c r="E626" s="5">
        <v>37926.375</v>
      </c>
      <c r="F626" s="5">
        <v>37956.375</v>
      </c>
    </row>
    <row r="627" spans="1:6" ht="12.75">
      <c r="A627" s="74" t="s">
        <v>4</v>
      </c>
      <c r="B627" s="75" t="s">
        <v>4</v>
      </c>
      <c r="C627" s="61" t="str">
        <f t="shared" si="9"/>
        <v>ChippawaChippawa</v>
      </c>
      <c r="D627" s="62" t="e">
        <v>#N/A</v>
      </c>
      <c r="E627" s="5">
        <v>37926.375</v>
      </c>
      <c r="F627" s="5">
        <v>37956.375</v>
      </c>
    </row>
    <row r="628" spans="1:6" ht="12.75">
      <c r="A628" s="74" t="s">
        <v>5</v>
      </c>
      <c r="B628" s="75" t="s">
        <v>5</v>
      </c>
      <c r="C628" s="61" t="str">
        <f t="shared" si="9"/>
        <v>CornwallCornwall</v>
      </c>
      <c r="D628" s="62" t="e">
        <v>#N/A</v>
      </c>
      <c r="E628" s="5">
        <v>37926.375</v>
      </c>
      <c r="F628" s="5">
        <v>37956.375</v>
      </c>
    </row>
    <row r="629" spans="1:6" ht="12.75">
      <c r="A629" s="74" t="s">
        <v>6</v>
      </c>
      <c r="B629" s="75" t="s">
        <v>6</v>
      </c>
      <c r="C629" s="61" t="str">
        <f t="shared" si="9"/>
        <v>East HerefordEast Hereford</v>
      </c>
      <c r="D629" s="62" t="e">
        <v>#N/A</v>
      </c>
      <c r="E629" s="5">
        <v>37926.375</v>
      </c>
      <c r="F629" s="5">
        <v>37956.375</v>
      </c>
    </row>
    <row r="630" spans="1:6" ht="12.75">
      <c r="A630" s="74" t="s">
        <v>7</v>
      </c>
      <c r="B630" s="75" t="s">
        <v>7</v>
      </c>
      <c r="C630" s="61" t="str">
        <f t="shared" si="9"/>
        <v>Emerson 1Emerson 1</v>
      </c>
      <c r="D630" s="62" t="e">
        <v>#N/A</v>
      </c>
      <c r="E630" s="5">
        <v>37926.375</v>
      </c>
      <c r="F630" s="5">
        <v>37956.375</v>
      </c>
    </row>
    <row r="631" spans="1:6" ht="12.75">
      <c r="A631" s="74" t="s">
        <v>8</v>
      </c>
      <c r="B631" s="75" t="s">
        <v>8</v>
      </c>
      <c r="C631" s="61" t="str">
        <f t="shared" si="9"/>
        <v>Emerson 2Emerson 2</v>
      </c>
      <c r="D631" s="62" t="e">
        <v>#N/A</v>
      </c>
      <c r="E631" s="5">
        <v>37926.375</v>
      </c>
      <c r="F631" s="5">
        <v>37956.375</v>
      </c>
    </row>
    <row r="632" spans="1:6" ht="12.75">
      <c r="A632" s="74" t="s">
        <v>10</v>
      </c>
      <c r="B632" s="75" t="s">
        <v>10</v>
      </c>
      <c r="C632" s="61" t="str">
        <f t="shared" si="9"/>
        <v>HerbertHerbert</v>
      </c>
      <c r="D632" s="62" t="e">
        <v>#N/A</v>
      </c>
      <c r="E632" s="5">
        <v>37926.375</v>
      </c>
      <c r="F632" s="5">
        <v>37956.375</v>
      </c>
    </row>
    <row r="633" spans="1:6" ht="12.75">
      <c r="A633" s="74" t="s">
        <v>11</v>
      </c>
      <c r="B633" s="75" t="s">
        <v>11</v>
      </c>
      <c r="C633" s="61" t="str">
        <f t="shared" si="9"/>
        <v>IroquoisIroquois</v>
      </c>
      <c r="D633" s="62" t="e">
        <v>#N/A</v>
      </c>
      <c r="E633" s="5">
        <v>37926.375</v>
      </c>
      <c r="F633" s="5">
        <v>37956.375</v>
      </c>
    </row>
    <row r="634" spans="1:6" ht="12.75">
      <c r="A634" s="74" t="s">
        <v>15</v>
      </c>
      <c r="B634" s="76" t="s">
        <v>15</v>
      </c>
      <c r="C634" s="61" t="str">
        <f t="shared" si="9"/>
        <v>Niagara FallsNiagara Falls</v>
      </c>
      <c r="D634" s="62" t="e">
        <v>#N/A</v>
      </c>
      <c r="E634" s="5">
        <v>37926.375</v>
      </c>
      <c r="F634" s="5">
        <v>37956.375</v>
      </c>
    </row>
    <row r="635" spans="1:6" ht="12.75">
      <c r="A635" s="74" t="s">
        <v>20</v>
      </c>
      <c r="B635" s="76" t="s">
        <v>20</v>
      </c>
      <c r="C635" s="61" t="str">
        <f t="shared" si="9"/>
        <v>St. ClairSt. Clair</v>
      </c>
      <c r="D635" s="62" t="e">
        <v>#N/A</v>
      </c>
      <c r="E635" s="5">
        <v>37926.375</v>
      </c>
      <c r="F635" s="5">
        <v>37956.375</v>
      </c>
    </row>
    <row r="636" spans="1:6" ht="12.75">
      <c r="A636" s="74" t="s">
        <v>19</v>
      </c>
      <c r="B636" s="76" t="s">
        <v>20</v>
      </c>
      <c r="C636" s="61" t="str">
        <f t="shared" si="9"/>
        <v>SS. MarieSt. Clair</v>
      </c>
      <c r="D636" s="62" t="e">
        <v>#N/A</v>
      </c>
      <c r="E636" s="5">
        <v>37926.375</v>
      </c>
      <c r="F636" s="5">
        <v>37956.375</v>
      </c>
    </row>
    <row r="637" spans="1:6" ht="12.75">
      <c r="A637" s="74" t="s">
        <v>30</v>
      </c>
      <c r="B637" s="76" t="s">
        <v>30</v>
      </c>
      <c r="C637" s="61" t="str">
        <f t="shared" si="9"/>
        <v>WelwynWelwyn</v>
      </c>
      <c r="D637" s="62" t="e">
        <v>#N/A</v>
      </c>
      <c r="E637" s="5">
        <v>37926.375</v>
      </c>
      <c r="F637" s="5">
        <v>37956.375</v>
      </c>
    </row>
    <row r="638" spans="1:6" ht="12.75">
      <c r="A638" s="74" t="s">
        <v>41</v>
      </c>
      <c r="B638" s="76" t="s">
        <v>2</v>
      </c>
      <c r="C638" s="61" t="str">
        <f t="shared" si="9"/>
        <v>Consumers CDABayhurst 1</v>
      </c>
      <c r="D638" s="62" t="e">
        <v>#N/A</v>
      </c>
      <c r="E638" s="5">
        <v>37926.375</v>
      </c>
      <c r="F638" s="5">
        <v>37956.375</v>
      </c>
    </row>
    <row r="639" spans="1:6" ht="12.75">
      <c r="A639" s="74" t="s">
        <v>41</v>
      </c>
      <c r="B639" s="76" t="s">
        <v>33</v>
      </c>
      <c r="C639" s="61" t="str">
        <f t="shared" si="9"/>
        <v>Consumers CDACentram MDA</v>
      </c>
      <c r="D639" s="62" t="e">
        <v>#N/A</v>
      </c>
      <c r="E639" s="5">
        <v>37926.375</v>
      </c>
      <c r="F639" s="5">
        <v>37956.375</v>
      </c>
    </row>
    <row r="640" spans="1:6" ht="12.75">
      <c r="A640" s="74" t="s">
        <v>41</v>
      </c>
      <c r="B640" s="76" t="s">
        <v>34</v>
      </c>
      <c r="C640" s="61" t="str">
        <f t="shared" si="9"/>
        <v>Consumers CDACentram SSDA</v>
      </c>
      <c r="D640" s="62" t="e">
        <v>#N/A</v>
      </c>
      <c r="E640" s="5">
        <v>37926.375</v>
      </c>
      <c r="F640" s="5">
        <v>37956.375</v>
      </c>
    </row>
    <row r="641" spans="1:6" ht="12.75">
      <c r="A641" s="74" t="s">
        <v>41</v>
      </c>
      <c r="B641" s="76" t="s">
        <v>40</v>
      </c>
      <c r="C641" s="61" t="str">
        <f t="shared" si="9"/>
        <v>Consumers CDACentrat MDA</v>
      </c>
      <c r="D641" s="62" t="e">
        <v>#N/A</v>
      </c>
      <c r="E641" s="5">
        <v>37926.375</v>
      </c>
      <c r="F641" s="5">
        <v>37956.375</v>
      </c>
    </row>
    <row r="642" spans="1:6" ht="12.75">
      <c r="A642" s="74" t="s">
        <v>41</v>
      </c>
      <c r="B642" s="76" t="s">
        <v>4</v>
      </c>
      <c r="C642" s="61" t="str">
        <f t="shared" si="9"/>
        <v>Consumers CDAChippawa</v>
      </c>
      <c r="D642" s="62" t="e">
        <v>#N/A</v>
      </c>
      <c r="E642" s="5">
        <v>37926.375</v>
      </c>
      <c r="F642" s="5">
        <v>37956.375</v>
      </c>
    </row>
    <row r="643" spans="1:6" ht="12.75">
      <c r="A643" s="74" t="s">
        <v>41</v>
      </c>
      <c r="B643" s="76" t="s">
        <v>41</v>
      </c>
      <c r="C643" s="61" t="str">
        <f aca="true" t="shared" si="10" ref="C643:C706">CONCATENATE(A643,B643)</f>
        <v>Consumers CDAConsumers CDA</v>
      </c>
      <c r="D643" s="62" t="e">
        <v>#N/A</v>
      </c>
      <c r="E643" s="5">
        <v>37926.375</v>
      </c>
      <c r="F643" s="5">
        <v>37956.375</v>
      </c>
    </row>
    <row r="644" spans="1:6" ht="12.75">
      <c r="A644" s="74" t="s">
        <v>41</v>
      </c>
      <c r="B644" s="76" t="s">
        <v>42</v>
      </c>
      <c r="C644" s="61" t="str">
        <f t="shared" si="10"/>
        <v>Consumers CDAConsumers EDA</v>
      </c>
      <c r="D644" s="62" t="e">
        <v>#N/A</v>
      </c>
      <c r="E644" s="5">
        <v>37926.375</v>
      </c>
      <c r="F644" s="5">
        <v>37956.375</v>
      </c>
    </row>
    <row r="645" spans="1:6" ht="12.75">
      <c r="A645" s="74" t="s">
        <v>41</v>
      </c>
      <c r="B645" s="76" t="s">
        <v>43</v>
      </c>
      <c r="C645" s="61" t="str">
        <f t="shared" si="10"/>
        <v>Consumers CDAConsumers SWDA</v>
      </c>
      <c r="D645" s="62" t="e">
        <v>#N/A</v>
      </c>
      <c r="E645" s="5">
        <v>37926.375</v>
      </c>
      <c r="F645" s="5">
        <v>37956.375</v>
      </c>
    </row>
    <row r="646" spans="1:6" ht="12.75">
      <c r="A646" s="74" t="s">
        <v>41</v>
      </c>
      <c r="B646" s="76" t="s">
        <v>5</v>
      </c>
      <c r="C646" s="61" t="str">
        <f t="shared" si="10"/>
        <v>Consumers CDACornwall</v>
      </c>
      <c r="D646" s="62" t="e">
        <v>#N/A</v>
      </c>
      <c r="E646" s="5">
        <v>37926.375</v>
      </c>
      <c r="F646" s="5">
        <v>37956.375</v>
      </c>
    </row>
    <row r="647" spans="1:6" ht="12.75">
      <c r="A647" s="74" t="s">
        <v>41</v>
      </c>
      <c r="B647" s="76" t="s">
        <v>6</v>
      </c>
      <c r="C647" s="61" t="str">
        <f t="shared" si="10"/>
        <v>Consumers CDAEast Hereford</v>
      </c>
      <c r="D647" s="62" t="e">
        <v>#N/A</v>
      </c>
      <c r="E647" s="5">
        <v>37926.375</v>
      </c>
      <c r="F647" s="5">
        <v>37956.375</v>
      </c>
    </row>
    <row r="648" spans="1:6" ht="12.75">
      <c r="A648" s="74" t="s">
        <v>41</v>
      </c>
      <c r="B648" s="76" t="s">
        <v>7</v>
      </c>
      <c r="C648" s="61" t="str">
        <f t="shared" si="10"/>
        <v>Consumers CDAEmerson 1</v>
      </c>
      <c r="D648" s="62" t="e">
        <v>#N/A</v>
      </c>
      <c r="E648" s="5">
        <v>37926.375</v>
      </c>
      <c r="F648" s="5">
        <v>37956.375</v>
      </c>
    </row>
    <row r="649" spans="1:6" ht="12.75">
      <c r="A649" s="74" t="s">
        <v>41</v>
      </c>
      <c r="B649" s="76" t="s">
        <v>8</v>
      </c>
      <c r="C649" s="61" t="str">
        <f t="shared" si="10"/>
        <v>Consumers CDAEmerson 2</v>
      </c>
      <c r="D649" s="62" t="e">
        <v>#N/A</v>
      </c>
      <c r="E649" s="5">
        <v>37926.375</v>
      </c>
      <c r="F649" s="5">
        <v>37956.375</v>
      </c>
    </row>
    <row r="650" spans="1:6" ht="12.75">
      <c r="A650" s="74" t="s">
        <v>41</v>
      </c>
      <c r="B650" s="76" t="s">
        <v>44</v>
      </c>
      <c r="C650" s="61" t="str">
        <f t="shared" si="10"/>
        <v>Consumers CDAGladstone MDA</v>
      </c>
      <c r="D650" s="62" t="e">
        <v>#N/A</v>
      </c>
      <c r="E650" s="5">
        <v>37926.375</v>
      </c>
      <c r="F650" s="5">
        <v>37956.375</v>
      </c>
    </row>
    <row r="651" spans="1:6" ht="12.75">
      <c r="A651" s="74" t="s">
        <v>41</v>
      </c>
      <c r="B651" s="76" t="s">
        <v>45</v>
      </c>
      <c r="C651" s="61" t="str">
        <f t="shared" si="10"/>
        <v>Consumers CDAGMIT EDA</v>
      </c>
      <c r="D651" s="62" t="e">
        <v>#N/A</v>
      </c>
      <c r="E651" s="5">
        <v>37926.375</v>
      </c>
      <c r="F651" s="5">
        <v>37956.375</v>
      </c>
    </row>
    <row r="652" spans="1:6" ht="12.75">
      <c r="A652" s="74" t="s">
        <v>41</v>
      </c>
      <c r="B652" s="76" t="s">
        <v>46</v>
      </c>
      <c r="C652" s="61" t="str">
        <f t="shared" si="10"/>
        <v>Consumers CDAGMIT NDA</v>
      </c>
      <c r="D652" s="62" t="e">
        <v>#N/A</v>
      </c>
      <c r="E652" s="5">
        <v>37926.375</v>
      </c>
      <c r="F652" s="5">
        <v>37956.375</v>
      </c>
    </row>
    <row r="653" spans="1:6" ht="12.75">
      <c r="A653" s="74" t="s">
        <v>41</v>
      </c>
      <c r="B653" s="76" t="s">
        <v>10</v>
      </c>
      <c r="C653" s="61" t="str">
        <f t="shared" si="10"/>
        <v>Consumers CDAHerbert</v>
      </c>
      <c r="D653" s="62" t="e">
        <v>#N/A</v>
      </c>
      <c r="E653" s="5">
        <v>37926.375</v>
      </c>
      <c r="F653" s="5">
        <v>37956.375</v>
      </c>
    </row>
    <row r="654" spans="1:6" ht="12.75">
      <c r="A654" s="74" t="s">
        <v>41</v>
      </c>
      <c r="B654" s="76" t="s">
        <v>11</v>
      </c>
      <c r="C654" s="61" t="str">
        <f t="shared" si="10"/>
        <v>Consumers CDAIroquois</v>
      </c>
      <c r="D654" s="62" t="e">
        <v>#N/A</v>
      </c>
      <c r="E654" s="5">
        <v>37926.375</v>
      </c>
      <c r="F654" s="5">
        <v>37956.375</v>
      </c>
    </row>
    <row r="655" spans="1:6" ht="12.75">
      <c r="A655" s="74" t="s">
        <v>41</v>
      </c>
      <c r="B655" s="76" t="s">
        <v>47</v>
      </c>
      <c r="C655" s="61" t="str">
        <f t="shared" si="10"/>
        <v>Consumers CDAKPUC EDA</v>
      </c>
      <c r="D655" s="62" t="e">
        <v>#N/A</v>
      </c>
      <c r="E655" s="5">
        <v>37926.375</v>
      </c>
      <c r="F655" s="5">
        <v>37956.375</v>
      </c>
    </row>
    <row r="656" spans="1:6" ht="12.75">
      <c r="A656" s="74" t="s">
        <v>41</v>
      </c>
      <c r="B656" s="76" t="s">
        <v>14</v>
      </c>
      <c r="C656" s="61" t="str">
        <f t="shared" si="10"/>
        <v>Consumers CDANapierville</v>
      </c>
      <c r="D656" s="62" t="e">
        <v>#N/A</v>
      </c>
      <c r="E656" s="5">
        <v>37926.375</v>
      </c>
      <c r="F656" s="5">
        <v>37956.375</v>
      </c>
    </row>
    <row r="657" spans="1:6" ht="12.75">
      <c r="A657" s="74" t="s">
        <v>41</v>
      </c>
      <c r="B657" s="76" t="s">
        <v>15</v>
      </c>
      <c r="C657" s="61" t="str">
        <f t="shared" si="10"/>
        <v>Consumers CDANiagara Falls</v>
      </c>
      <c r="D657" s="62" t="e">
        <v>#N/A</v>
      </c>
      <c r="E657" s="5">
        <v>37926.375</v>
      </c>
      <c r="F657" s="5">
        <v>37956.375</v>
      </c>
    </row>
    <row r="658" spans="1:6" ht="12.75">
      <c r="A658" s="74" t="s">
        <v>41</v>
      </c>
      <c r="B658" s="76" t="s">
        <v>16</v>
      </c>
      <c r="C658" s="61" t="str">
        <f t="shared" si="10"/>
        <v>Consumers CDAPhilipsburg</v>
      </c>
      <c r="D658" s="62" t="e">
        <v>#N/A</v>
      </c>
      <c r="E658" s="5">
        <v>37926.375</v>
      </c>
      <c r="F658" s="5">
        <v>37956.375</v>
      </c>
    </row>
    <row r="659" spans="1:6" ht="12.75">
      <c r="A659" s="74" t="s">
        <v>41</v>
      </c>
      <c r="B659" s="76" t="s">
        <v>48</v>
      </c>
      <c r="C659" s="61" t="str">
        <f t="shared" si="10"/>
        <v>Consumers CDASpruce</v>
      </c>
      <c r="D659" s="62" t="e">
        <v>#N/A</v>
      </c>
      <c r="E659" s="5">
        <v>37926.375</v>
      </c>
      <c r="F659" s="5">
        <v>37956.375</v>
      </c>
    </row>
    <row r="660" spans="1:6" ht="12.75">
      <c r="A660" s="74" t="s">
        <v>41</v>
      </c>
      <c r="B660" s="76" t="s">
        <v>20</v>
      </c>
      <c r="C660" s="61" t="str">
        <f t="shared" si="10"/>
        <v>Consumers CDASt. Clair</v>
      </c>
      <c r="D660" s="62" t="e">
        <v>#N/A</v>
      </c>
      <c r="E660" s="5">
        <v>37926.375</v>
      </c>
      <c r="F660" s="5">
        <v>37956.375</v>
      </c>
    </row>
    <row r="661" spans="1:6" ht="12.75">
      <c r="A661" s="74" t="s">
        <v>41</v>
      </c>
      <c r="B661" s="76" t="s">
        <v>49</v>
      </c>
      <c r="C661" s="61" t="str">
        <f t="shared" si="10"/>
        <v>Consumers CDATCPL NDA</v>
      </c>
      <c r="D661" s="62" t="e">
        <v>#N/A</v>
      </c>
      <c r="E661" s="5">
        <v>37926.375</v>
      </c>
      <c r="F661" s="5">
        <v>37956.375</v>
      </c>
    </row>
    <row r="662" spans="1:6" ht="12.75">
      <c r="A662" s="74" t="s">
        <v>41</v>
      </c>
      <c r="B662" s="76" t="s">
        <v>50</v>
      </c>
      <c r="C662" s="61" t="str">
        <f t="shared" si="10"/>
        <v>Consumers CDATCPL WDA</v>
      </c>
      <c r="D662" s="62" t="e">
        <v>#N/A</v>
      </c>
      <c r="E662" s="5">
        <v>37926.375</v>
      </c>
      <c r="F662" s="5">
        <v>37956.375</v>
      </c>
    </row>
    <row r="663" spans="1:6" ht="12.75">
      <c r="A663" s="74" t="s">
        <v>41</v>
      </c>
      <c r="B663" s="76" t="s">
        <v>51</v>
      </c>
      <c r="C663" s="61" t="str">
        <f t="shared" si="10"/>
        <v>Consumers CDATPLP NDA</v>
      </c>
      <c r="D663" s="62" t="e">
        <v>#N/A</v>
      </c>
      <c r="E663" s="5">
        <v>37926.375</v>
      </c>
      <c r="F663" s="5">
        <v>37956.375</v>
      </c>
    </row>
    <row r="664" spans="1:6" ht="12.75">
      <c r="A664" s="74" t="s">
        <v>41</v>
      </c>
      <c r="B664" s="76" t="s">
        <v>52</v>
      </c>
      <c r="C664" s="61" t="str">
        <f t="shared" si="10"/>
        <v>Consumers CDATransgas SSDA</v>
      </c>
      <c r="D664" s="62" t="e">
        <v>#N/A</v>
      </c>
      <c r="E664" s="5">
        <v>37926.375</v>
      </c>
      <c r="F664" s="5">
        <v>37956.375</v>
      </c>
    </row>
    <row r="665" spans="1:6" ht="12.75">
      <c r="A665" s="74" t="s">
        <v>41</v>
      </c>
      <c r="B665" s="76" t="s">
        <v>91</v>
      </c>
      <c r="C665" s="61" t="str">
        <f t="shared" si="10"/>
        <v>Consumers CDAUnion EDA</v>
      </c>
      <c r="D665" s="62" t="e">
        <v>#N/A</v>
      </c>
      <c r="E665" s="5">
        <v>37926.375</v>
      </c>
      <c r="F665" s="5">
        <v>37956.375</v>
      </c>
    </row>
    <row r="666" spans="1:6" ht="12.75">
      <c r="A666" s="74" t="s">
        <v>41</v>
      </c>
      <c r="B666" s="76" t="s">
        <v>92</v>
      </c>
      <c r="C666" s="61" t="str">
        <f t="shared" si="10"/>
        <v>Consumers CDAUnion NCDA</v>
      </c>
      <c r="D666" s="62" t="e">
        <v>#N/A</v>
      </c>
      <c r="E666" s="5">
        <v>37926.375</v>
      </c>
      <c r="F666" s="5">
        <v>37956.375</v>
      </c>
    </row>
    <row r="667" spans="1:6" ht="12.75">
      <c r="A667" s="74" t="s">
        <v>41</v>
      </c>
      <c r="B667" s="76" t="s">
        <v>93</v>
      </c>
      <c r="C667" s="61" t="str">
        <f t="shared" si="10"/>
        <v>Consumers CDAUnion NDA</v>
      </c>
      <c r="D667" s="62" t="e">
        <v>#N/A</v>
      </c>
      <c r="E667" s="5">
        <v>37926.375</v>
      </c>
      <c r="F667" s="5">
        <v>37956.375</v>
      </c>
    </row>
    <row r="668" spans="1:6" ht="12.75">
      <c r="A668" s="74" t="s">
        <v>41</v>
      </c>
      <c r="B668" s="76" t="s">
        <v>94</v>
      </c>
      <c r="C668" s="61" t="str">
        <f t="shared" si="10"/>
        <v>Consumers CDAUnion SSMDA</v>
      </c>
      <c r="D668" s="62" t="e">
        <v>#N/A</v>
      </c>
      <c r="E668" s="5">
        <v>37926.375</v>
      </c>
      <c r="F668" s="5">
        <v>37956.375</v>
      </c>
    </row>
    <row r="669" spans="1:6" ht="12.75">
      <c r="A669" s="74" t="s">
        <v>41</v>
      </c>
      <c r="B669" s="76" t="s">
        <v>54</v>
      </c>
      <c r="C669" s="61" t="str">
        <f t="shared" si="10"/>
        <v>Consumers CDAUnion SWDA</v>
      </c>
      <c r="D669" s="62" t="e">
        <v>#N/A</v>
      </c>
      <c r="E669" s="5">
        <v>37926.375</v>
      </c>
      <c r="F669" s="5">
        <v>37956.375</v>
      </c>
    </row>
    <row r="670" spans="1:6" ht="12.75">
      <c r="A670" s="74" t="s">
        <v>41</v>
      </c>
      <c r="B670" s="76" t="s">
        <v>95</v>
      </c>
      <c r="C670" s="61" t="str">
        <f t="shared" si="10"/>
        <v>Consumers CDAUnion WDA</v>
      </c>
      <c r="D670" s="62" t="e">
        <v>#N/A</v>
      </c>
      <c r="E670" s="5">
        <v>37926.375</v>
      </c>
      <c r="F670" s="5">
        <v>37956.375</v>
      </c>
    </row>
    <row r="671" spans="1:6" ht="12.75">
      <c r="A671" s="74" t="s">
        <v>41</v>
      </c>
      <c r="B671" s="76" t="s">
        <v>30</v>
      </c>
      <c r="C671" s="61" t="str">
        <f t="shared" si="10"/>
        <v>Consumers CDAWelwyn</v>
      </c>
      <c r="D671" s="62" t="e">
        <v>#N/A</v>
      </c>
      <c r="E671" s="5">
        <v>37926.375</v>
      </c>
      <c r="F671" s="5">
        <v>37956.375</v>
      </c>
    </row>
    <row r="672" spans="1:6" ht="12.75">
      <c r="A672" s="74" t="s">
        <v>42</v>
      </c>
      <c r="B672" s="76" t="s">
        <v>2</v>
      </c>
      <c r="C672" s="61" t="str">
        <f t="shared" si="10"/>
        <v>Consumers EDABayhurst 1</v>
      </c>
      <c r="D672" s="62" t="e">
        <v>#N/A</v>
      </c>
      <c r="E672" s="5">
        <v>37926.375</v>
      </c>
      <c r="F672" s="5">
        <v>37956.375</v>
      </c>
    </row>
    <row r="673" spans="1:6" ht="12.75">
      <c r="A673" s="74" t="s">
        <v>42</v>
      </c>
      <c r="B673" s="76" t="s">
        <v>33</v>
      </c>
      <c r="C673" s="61" t="str">
        <f t="shared" si="10"/>
        <v>Consumers EDACentram MDA</v>
      </c>
      <c r="D673" s="62" t="e">
        <v>#N/A</v>
      </c>
      <c r="E673" s="5">
        <v>37926.375</v>
      </c>
      <c r="F673" s="5">
        <v>37956.375</v>
      </c>
    </row>
    <row r="674" spans="1:6" ht="12.75">
      <c r="A674" s="74" t="s">
        <v>42</v>
      </c>
      <c r="B674" s="76" t="s">
        <v>34</v>
      </c>
      <c r="C674" s="61" t="str">
        <f t="shared" si="10"/>
        <v>Consumers EDACentram SSDA</v>
      </c>
      <c r="D674" s="62" t="e">
        <v>#N/A</v>
      </c>
      <c r="E674" s="5">
        <v>37926.375</v>
      </c>
      <c r="F674" s="5">
        <v>37956.375</v>
      </c>
    </row>
    <row r="675" spans="1:6" ht="12.75">
      <c r="A675" s="74" t="s">
        <v>42</v>
      </c>
      <c r="B675" s="76" t="s">
        <v>40</v>
      </c>
      <c r="C675" s="61" t="str">
        <f t="shared" si="10"/>
        <v>Consumers EDACentrat MDA</v>
      </c>
      <c r="D675" s="62" t="e">
        <v>#N/A</v>
      </c>
      <c r="E675" s="5">
        <v>37926.375</v>
      </c>
      <c r="F675" s="5">
        <v>37956.375</v>
      </c>
    </row>
    <row r="676" spans="1:6" ht="12.75">
      <c r="A676" s="74" t="s">
        <v>42</v>
      </c>
      <c r="B676" s="76" t="s">
        <v>4</v>
      </c>
      <c r="C676" s="61" t="str">
        <f t="shared" si="10"/>
        <v>Consumers EDAChippawa</v>
      </c>
      <c r="D676" s="62" t="e">
        <v>#N/A</v>
      </c>
      <c r="E676" s="5">
        <v>37926.375</v>
      </c>
      <c r="F676" s="5">
        <v>37956.375</v>
      </c>
    </row>
    <row r="677" spans="1:6" ht="12.75">
      <c r="A677" s="74" t="s">
        <v>42</v>
      </c>
      <c r="B677" s="76" t="s">
        <v>42</v>
      </c>
      <c r="C677" s="61" t="str">
        <f t="shared" si="10"/>
        <v>Consumers EDAConsumers EDA</v>
      </c>
      <c r="D677" s="62" t="e">
        <v>#N/A</v>
      </c>
      <c r="E677" s="5">
        <v>37926.375</v>
      </c>
      <c r="F677" s="5">
        <v>37956.375</v>
      </c>
    </row>
    <row r="678" spans="1:6" ht="12.75">
      <c r="A678" s="74" t="s">
        <v>42</v>
      </c>
      <c r="B678" s="76" t="s">
        <v>43</v>
      </c>
      <c r="C678" s="61" t="str">
        <f t="shared" si="10"/>
        <v>Consumers EDAConsumers SWDA</v>
      </c>
      <c r="D678" s="62" t="e">
        <v>#N/A</v>
      </c>
      <c r="E678" s="5">
        <v>37926.375</v>
      </c>
      <c r="F678" s="5">
        <v>37956.375</v>
      </c>
    </row>
    <row r="679" spans="1:6" ht="12.75">
      <c r="A679" s="74" t="s">
        <v>42</v>
      </c>
      <c r="B679" s="76" t="s">
        <v>5</v>
      </c>
      <c r="C679" s="61" t="str">
        <f t="shared" si="10"/>
        <v>Consumers EDACornwall</v>
      </c>
      <c r="D679" s="62" t="e">
        <v>#N/A</v>
      </c>
      <c r="E679" s="5">
        <v>37926.375</v>
      </c>
      <c r="F679" s="5">
        <v>37956.375</v>
      </c>
    </row>
    <row r="680" spans="1:6" ht="12.75">
      <c r="A680" s="74" t="s">
        <v>42</v>
      </c>
      <c r="B680" s="76" t="s">
        <v>6</v>
      </c>
      <c r="C680" s="61" t="str">
        <f t="shared" si="10"/>
        <v>Consumers EDAEast Hereford</v>
      </c>
      <c r="D680" s="62" t="e">
        <v>#N/A</v>
      </c>
      <c r="E680" s="5">
        <v>37926.375</v>
      </c>
      <c r="F680" s="5">
        <v>37956.375</v>
      </c>
    </row>
    <row r="681" spans="1:6" ht="12.75">
      <c r="A681" s="74" t="s">
        <v>42</v>
      </c>
      <c r="B681" s="76" t="s">
        <v>7</v>
      </c>
      <c r="C681" s="61" t="str">
        <f t="shared" si="10"/>
        <v>Consumers EDAEmerson 1</v>
      </c>
      <c r="D681" s="62" t="e">
        <v>#N/A</v>
      </c>
      <c r="E681" s="5">
        <v>37926.375</v>
      </c>
      <c r="F681" s="5">
        <v>37956.375</v>
      </c>
    </row>
    <row r="682" spans="1:6" ht="12.75">
      <c r="A682" s="74" t="s">
        <v>42</v>
      </c>
      <c r="B682" s="76" t="s">
        <v>8</v>
      </c>
      <c r="C682" s="61" t="str">
        <f t="shared" si="10"/>
        <v>Consumers EDAEmerson 2</v>
      </c>
      <c r="D682" s="62" t="e">
        <v>#N/A</v>
      </c>
      <c r="E682" s="5">
        <v>37926.375</v>
      </c>
      <c r="F682" s="5">
        <v>37956.375</v>
      </c>
    </row>
    <row r="683" spans="1:6" ht="12.75">
      <c r="A683" s="74" t="s">
        <v>42</v>
      </c>
      <c r="B683" s="76" t="s">
        <v>44</v>
      </c>
      <c r="C683" s="61" t="str">
        <f t="shared" si="10"/>
        <v>Consumers EDAGladstone MDA</v>
      </c>
      <c r="D683" s="62" t="e">
        <v>#N/A</v>
      </c>
      <c r="E683" s="5">
        <v>37926.375</v>
      </c>
      <c r="F683" s="5">
        <v>37956.375</v>
      </c>
    </row>
    <row r="684" spans="1:6" ht="12.75">
      <c r="A684" s="74" t="s">
        <v>42</v>
      </c>
      <c r="B684" s="76" t="s">
        <v>45</v>
      </c>
      <c r="C684" s="61" t="str">
        <f t="shared" si="10"/>
        <v>Consumers EDAGMIT EDA</v>
      </c>
      <c r="D684" s="62" t="e">
        <v>#N/A</v>
      </c>
      <c r="E684" s="5">
        <v>37926.375</v>
      </c>
      <c r="F684" s="5">
        <v>37956.375</v>
      </c>
    </row>
    <row r="685" spans="1:6" ht="12.75">
      <c r="A685" s="74" t="s">
        <v>42</v>
      </c>
      <c r="B685" s="76" t="s">
        <v>46</v>
      </c>
      <c r="C685" s="61" t="str">
        <f t="shared" si="10"/>
        <v>Consumers EDAGMIT NDA</v>
      </c>
      <c r="D685" s="62" t="e">
        <v>#N/A</v>
      </c>
      <c r="E685" s="5">
        <v>37926.375</v>
      </c>
      <c r="F685" s="5">
        <v>37956.375</v>
      </c>
    </row>
    <row r="686" spans="1:6" ht="12.75">
      <c r="A686" s="74" t="s">
        <v>42</v>
      </c>
      <c r="B686" s="76" t="s">
        <v>10</v>
      </c>
      <c r="C686" s="61" t="str">
        <f t="shared" si="10"/>
        <v>Consumers EDAHerbert</v>
      </c>
      <c r="D686" s="62" t="e">
        <v>#N/A</v>
      </c>
      <c r="E686" s="5">
        <v>37926.375</v>
      </c>
      <c r="F686" s="5">
        <v>37956.375</v>
      </c>
    </row>
    <row r="687" spans="1:6" ht="12.75">
      <c r="A687" s="74" t="s">
        <v>42</v>
      </c>
      <c r="B687" s="76" t="s">
        <v>11</v>
      </c>
      <c r="C687" s="61" t="str">
        <f t="shared" si="10"/>
        <v>Consumers EDAIroquois</v>
      </c>
      <c r="D687" s="62" t="e">
        <v>#N/A</v>
      </c>
      <c r="E687" s="5">
        <v>37926.375</v>
      </c>
      <c r="F687" s="5">
        <v>37956.375</v>
      </c>
    </row>
    <row r="688" spans="1:6" ht="12.75">
      <c r="A688" s="74" t="s">
        <v>42</v>
      </c>
      <c r="B688" s="76" t="s">
        <v>47</v>
      </c>
      <c r="C688" s="61" t="str">
        <f t="shared" si="10"/>
        <v>Consumers EDAKPUC EDA</v>
      </c>
      <c r="D688" s="62" t="e">
        <v>#N/A</v>
      </c>
      <c r="E688" s="5">
        <v>37926.375</v>
      </c>
      <c r="F688" s="5">
        <v>37956.375</v>
      </c>
    </row>
    <row r="689" spans="1:6" ht="12.75">
      <c r="A689" s="74" t="s">
        <v>42</v>
      </c>
      <c r="B689" s="76" t="s">
        <v>14</v>
      </c>
      <c r="C689" s="61" t="str">
        <f t="shared" si="10"/>
        <v>Consumers EDANapierville</v>
      </c>
      <c r="D689" s="62" t="e">
        <v>#N/A</v>
      </c>
      <c r="E689" s="5">
        <v>37926.375</v>
      </c>
      <c r="F689" s="5">
        <v>37956.375</v>
      </c>
    </row>
    <row r="690" spans="1:6" ht="12.75">
      <c r="A690" s="74" t="s">
        <v>42</v>
      </c>
      <c r="B690" s="76" t="s">
        <v>15</v>
      </c>
      <c r="C690" s="61" t="str">
        <f t="shared" si="10"/>
        <v>Consumers EDANiagara Falls</v>
      </c>
      <c r="D690" s="62" t="e">
        <v>#N/A</v>
      </c>
      <c r="E690" s="5">
        <v>37926.375</v>
      </c>
      <c r="F690" s="5">
        <v>37956.375</v>
      </c>
    </row>
    <row r="691" spans="1:6" ht="12.75">
      <c r="A691" s="74" t="s">
        <v>42</v>
      </c>
      <c r="B691" s="76" t="s">
        <v>16</v>
      </c>
      <c r="C691" s="61" t="str">
        <f t="shared" si="10"/>
        <v>Consumers EDAPhilipsburg</v>
      </c>
      <c r="D691" s="62" t="e">
        <v>#N/A</v>
      </c>
      <c r="E691" s="5">
        <v>37926.375</v>
      </c>
      <c r="F691" s="5">
        <v>37956.375</v>
      </c>
    </row>
    <row r="692" spans="1:6" ht="12.75">
      <c r="A692" s="74" t="s">
        <v>42</v>
      </c>
      <c r="B692" s="76" t="s">
        <v>48</v>
      </c>
      <c r="C692" s="61" t="str">
        <f t="shared" si="10"/>
        <v>Consumers EDASpruce</v>
      </c>
      <c r="D692" s="62" t="e">
        <v>#N/A</v>
      </c>
      <c r="E692" s="5">
        <v>37926.375</v>
      </c>
      <c r="F692" s="5">
        <v>37956.375</v>
      </c>
    </row>
    <row r="693" spans="1:6" ht="12.75">
      <c r="A693" s="74" t="s">
        <v>42</v>
      </c>
      <c r="B693" s="76" t="s">
        <v>20</v>
      </c>
      <c r="C693" s="61" t="str">
        <f t="shared" si="10"/>
        <v>Consumers EDASt. Clair</v>
      </c>
      <c r="D693" s="62" t="e">
        <v>#N/A</v>
      </c>
      <c r="E693" s="5">
        <v>37926.375</v>
      </c>
      <c r="F693" s="5">
        <v>37956.375</v>
      </c>
    </row>
    <row r="694" spans="1:6" ht="12.75">
      <c r="A694" s="74" t="s">
        <v>42</v>
      </c>
      <c r="B694" s="76" t="s">
        <v>49</v>
      </c>
      <c r="C694" s="61" t="str">
        <f t="shared" si="10"/>
        <v>Consumers EDATCPL NDA</v>
      </c>
      <c r="D694" s="62" t="e">
        <v>#N/A</v>
      </c>
      <c r="E694" s="5">
        <v>37926.375</v>
      </c>
      <c r="F694" s="5">
        <v>37956.375</v>
      </c>
    </row>
    <row r="695" spans="1:6" ht="12.75">
      <c r="A695" s="74" t="s">
        <v>42</v>
      </c>
      <c r="B695" s="76" t="s">
        <v>50</v>
      </c>
      <c r="C695" s="61" t="str">
        <f t="shared" si="10"/>
        <v>Consumers EDATCPL WDA</v>
      </c>
      <c r="D695" s="62" t="e">
        <v>#N/A</v>
      </c>
      <c r="E695" s="5">
        <v>37926.375</v>
      </c>
      <c r="F695" s="5">
        <v>37956.375</v>
      </c>
    </row>
    <row r="696" spans="1:6" ht="12.75">
      <c r="A696" s="74" t="s">
        <v>42</v>
      </c>
      <c r="B696" s="76" t="s">
        <v>51</v>
      </c>
      <c r="C696" s="61" t="str">
        <f t="shared" si="10"/>
        <v>Consumers EDATPLP NDA</v>
      </c>
      <c r="D696" s="62" t="e">
        <v>#N/A</v>
      </c>
      <c r="E696" s="5">
        <v>37926.375</v>
      </c>
      <c r="F696" s="5">
        <v>37956.375</v>
      </c>
    </row>
    <row r="697" spans="1:6" ht="12.75">
      <c r="A697" s="74" t="s">
        <v>42</v>
      </c>
      <c r="B697" s="76" t="s">
        <v>52</v>
      </c>
      <c r="C697" s="61" t="str">
        <f t="shared" si="10"/>
        <v>Consumers EDATransgas SSDA</v>
      </c>
      <c r="D697" s="62" t="e">
        <v>#N/A</v>
      </c>
      <c r="E697" s="5">
        <v>37926.375</v>
      </c>
      <c r="F697" s="5">
        <v>37956.375</v>
      </c>
    </row>
    <row r="698" spans="1:6" ht="12.75">
      <c r="A698" s="74" t="s">
        <v>42</v>
      </c>
      <c r="B698" s="76" t="s">
        <v>91</v>
      </c>
      <c r="C698" s="61" t="str">
        <f t="shared" si="10"/>
        <v>Consumers EDAUnion EDA</v>
      </c>
      <c r="D698" s="62" t="e">
        <v>#N/A</v>
      </c>
      <c r="E698" s="5">
        <v>37926.375</v>
      </c>
      <c r="F698" s="5">
        <v>37956.375</v>
      </c>
    </row>
    <row r="699" spans="1:6" ht="12.75">
      <c r="A699" s="74" t="s">
        <v>42</v>
      </c>
      <c r="B699" s="76" t="s">
        <v>92</v>
      </c>
      <c r="C699" s="61" t="str">
        <f t="shared" si="10"/>
        <v>Consumers EDAUnion NCDA</v>
      </c>
      <c r="D699" s="62" t="e">
        <v>#N/A</v>
      </c>
      <c r="E699" s="5">
        <v>37926.375</v>
      </c>
      <c r="F699" s="5">
        <v>37956.375</v>
      </c>
    </row>
    <row r="700" spans="1:6" ht="12.75">
      <c r="A700" s="74" t="s">
        <v>42</v>
      </c>
      <c r="B700" s="76" t="s">
        <v>93</v>
      </c>
      <c r="C700" s="61" t="str">
        <f t="shared" si="10"/>
        <v>Consumers EDAUnion NDA</v>
      </c>
      <c r="D700" s="62" t="e">
        <v>#N/A</v>
      </c>
      <c r="E700" s="5">
        <v>37926.375</v>
      </c>
      <c r="F700" s="5">
        <v>37956.375</v>
      </c>
    </row>
    <row r="701" spans="1:6" ht="12.75">
      <c r="A701" s="74" t="s">
        <v>42</v>
      </c>
      <c r="B701" s="76" t="s">
        <v>94</v>
      </c>
      <c r="C701" s="61" t="str">
        <f t="shared" si="10"/>
        <v>Consumers EDAUnion SSMDA</v>
      </c>
      <c r="D701" s="62" t="e">
        <v>#N/A</v>
      </c>
      <c r="E701" s="5">
        <v>37926.375</v>
      </c>
      <c r="F701" s="5">
        <v>37956.375</v>
      </c>
    </row>
    <row r="702" spans="1:6" ht="12.75">
      <c r="A702" s="90" t="s">
        <v>42</v>
      </c>
      <c r="B702" s="91" t="s">
        <v>54</v>
      </c>
      <c r="C702" s="61" t="str">
        <f t="shared" si="10"/>
        <v>Consumers EDAUnion SWDA</v>
      </c>
      <c r="D702" s="62" t="e">
        <v>#N/A</v>
      </c>
      <c r="E702" s="5">
        <v>37926.375</v>
      </c>
      <c r="F702" s="5">
        <v>37956.375</v>
      </c>
    </row>
    <row r="703" spans="1:6" ht="12.75">
      <c r="A703" s="90" t="s">
        <v>42</v>
      </c>
      <c r="B703" s="92" t="s">
        <v>95</v>
      </c>
      <c r="C703" s="61" t="str">
        <f t="shared" si="10"/>
        <v>Consumers EDAUnion WDA</v>
      </c>
      <c r="D703" s="62" t="e">
        <v>#N/A</v>
      </c>
      <c r="E703" s="5">
        <v>37926.375</v>
      </c>
      <c r="F703" s="5">
        <v>37956.375</v>
      </c>
    </row>
    <row r="704" spans="1:6" ht="12.75">
      <c r="A704" s="90" t="s">
        <v>42</v>
      </c>
      <c r="B704" s="92" t="s">
        <v>30</v>
      </c>
      <c r="C704" s="61" t="str">
        <f t="shared" si="10"/>
        <v>Consumers EDAWelwyn</v>
      </c>
      <c r="D704" s="62" t="e">
        <v>#N/A</v>
      </c>
      <c r="E704" s="5">
        <v>37926.375</v>
      </c>
      <c r="F704" s="5">
        <v>37956.375</v>
      </c>
    </row>
    <row r="705" spans="1:6" ht="12.75">
      <c r="A705" s="90" t="s">
        <v>91</v>
      </c>
      <c r="B705" s="92" t="s">
        <v>2</v>
      </c>
      <c r="C705" s="61" t="str">
        <f t="shared" si="10"/>
        <v>Union EDABayhurst 1</v>
      </c>
      <c r="D705" s="62" t="e">
        <v>#N/A</v>
      </c>
      <c r="E705" s="5">
        <v>37926.375</v>
      </c>
      <c r="F705" s="5">
        <v>37956.375</v>
      </c>
    </row>
    <row r="706" spans="1:6" ht="12.75">
      <c r="A706" s="90" t="s">
        <v>91</v>
      </c>
      <c r="B706" s="92" t="s">
        <v>33</v>
      </c>
      <c r="C706" s="61" t="str">
        <f t="shared" si="10"/>
        <v>Union EDACentram MDA</v>
      </c>
      <c r="D706" s="62" t="e">
        <v>#N/A</v>
      </c>
      <c r="E706" s="5">
        <v>37926.375</v>
      </c>
      <c r="F706" s="5">
        <v>37956.375</v>
      </c>
    </row>
    <row r="707" spans="1:6" ht="12.75">
      <c r="A707" s="90" t="s">
        <v>91</v>
      </c>
      <c r="B707" s="92" t="s">
        <v>34</v>
      </c>
      <c r="C707" s="61" t="str">
        <f aca="true" t="shared" si="11" ref="C707:C770">CONCATENATE(A707,B707)</f>
        <v>Union EDACentram SSDA</v>
      </c>
      <c r="D707" s="62" t="e">
        <v>#N/A</v>
      </c>
      <c r="E707" s="5">
        <v>37926.375</v>
      </c>
      <c r="F707" s="5">
        <v>37956.375</v>
      </c>
    </row>
    <row r="708" spans="1:6" ht="12.75">
      <c r="A708" s="90" t="s">
        <v>91</v>
      </c>
      <c r="B708" s="92" t="s">
        <v>40</v>
      </c>
      <c r="C708" s="61" t="str">
        <f t="shared" si="11"/>
        <v>Union EDACentrat MDA</v>
      </c>
      <c r="D708" s="62" t="e">
        <v>#N/A</v>
      </c>
      <c r="E708" s="5">
        <v>37926.375</v>
      </c>
      <c r="F708" s="5">
        <v>37956.375</v>
      </c>
    </row>
    <row r="709" spans="1:6" ht="12.75">
      <c r="A709" s="90" t="s">
        <v>91</v>
      </c>
      <c r="B709" s="92" t="s">
        <v>4</v>
      </c>
      <c r="C709" s="61" t="str">
        <f t="shared" si="11"/>
        <v>Union EDAChippawa</v>
      </c>
      <c r="D709" s="62" t="e">
        <v>#N/A</v>
      </c>
      <c r="E709" s="5">
        <v>37926.375</v>
      </c>
      <c r="F709" s="5">
        <v>37956.375</v>
      </c>
    </row>
    <row r="710" spans="1:6" ht="12.75">
      <c r="A710" s="90" t="s">
        <v>91</v>
      </c>
      <c r="B710" s="92" t="s">
        <v>42</v>
      </c>
      <c r="C710" s="61" t="str">
        <f t="shared" si="11"/>
        <v>Union EDAConsumers EDA</v>
      </c>
      <c r="D710" s="62" t="e">
        <v>#N/A</v>
      </c>
      <c r="E710" s="5">
        <v>37926.375</v>
      </c>
      <c r="F710" s="5">
        <v>37956.375</v>
      </c>
    </row>
    <row r="711" spans="1:6" ht="12.75">
      <c r="A711" s="90" t="s">
        <v>91</v>
      </c>
      <c r="B711" s="92" t="s">
        <v>43</v>
      </c>
      <c r="C711" s="61" t="str">
        <f t="shared" si="11"/>
        <v>Union EDAConsumers SWDA</v>
      </c>
      <c r="D711" s="62" t="e">
        <v>#N/A</v>
      </c>
      <c r="E711" s="5">
        <v>37926.375</v>
      </c>
      <c r="F711" s="5">
        <v>37956.375</v>
      </c>
    </row>
    <row r="712" spans="1:6" ht="12.75">
      <c r="A712" s="90" t="s">
        <v>91</v>
      </c>
      <c r="B712" s="92" t="s">
        <v>5</v>
      </c>
      <c r="C712" s="61" t="str">
        <f t="shared" si="11"/>
        <v>Union EDACornwall</v>
      </c>
      <c r="D712" s="62" t="e">
        <v>#N/A</v>
      </c>
      <c r="E712" s="5">
        <v>37926.375</v>
      </c>
      <c r="F712" s="5">
        <v>37956.375</v>
      </c>
    </row>
    <row r="713" spans="1:6" ht="12.75">
      <c r="A713" s="90" t="s">
        <v>91</v>
      </c>
      <c r="B713" s="92" t="s">
        <v>6</v>
      </c>
      <c r="C713" s="61" t="str">
        <f t="shared" si="11"/>
        <v>Union EDAEast Hereford</v>
      </c>
      <c r="D713" s="62" t="e">
        <v>#N/A</v>
      </c>
      <c r="E713" s="5">
        <v>37926.375</v>
      </c>
      <c r="F713" s="5">
        <v>37956.375</v>
      </c>
    </row>
    <row r="714" spans="1:6" ht="12.75">
      <c r="A714" s="90" t="s">
        <v>91</v>
      </c>
      <c r="B714" s="92" t="s">
        <v>7</v>
      </c>
      <c r="C714" s="61" t="str">
        <f t="shared" si="11"/>
        <v>Union EDAEmerson 1</v>
      </c>
      <c r="D714" s="62" t="e">
        <v>#N/A</v>
      </c>
      <c r="E714" s="5">
        <v>37926.375</v>
      </c>
      <c r="F714" s="5">
        <v>37956.375</v>
      </c>
    </row>
    <row r="715" spans="1:6" ht="12.75">
      <c r="A715" s="90" t="s">
        <v>91</v>
      </c>
      <c r="B715" s="92" t="s">
        <v>8</v>
      </c>
      <c r="C715" s="61" t="str">
        <f t="shared" si="11"/>
        <v>Union EDAEmerson 2</v>
      </c>
      <c r="D715" s="62" t="e">
        <v>#N/A</v>
      </c>
      <c r="E715" s="5">
        <v>37926.375</v>
      </c>
      <c r="F715" s="5">
        <v>37956.375</v>
      </c>
    </row>
    <row r="716" spans="1:6" ht="12.75">
      <c r="A716" s="90" t="s">
        <v>91</v>
      </c>
      <c r="B716" s="92" t="s">
        <v>44</v>
      </c>
      <c r="C716" s="61" t="str">
        <f t="shared" si="11"/>
        <v>Union EDAGladstone MDA</v>
      </c>
      <c r="D716" s="62" t="e">
        <v>#N/A</v>
      </c>
      <c r="E716" s="5">
        <v>37926.375</v>
      </c>
      <c r="F716" s="5">
        <v>37956.375</v>
      </c>
    </row>
    <row r="717" spans="1:6" ht="12.75">
      <c r="A717" s="90" t="s">
        <v>91</v>
      </c>
      <c r="B717" s="92" t="s">
        <v>45</v>
      </c>
      <c r="C717" s="61" t="str">
        <f t="shared" si="11"/>
        <v>Union EDAGMIT EDA</v>
      </c>
      <c r="D717" s="62" t="e">
        <v>#N/A</v>
      </c>
      <c r="E717" s="5">
        <v>37926.375</v>
      </c>
      <c r="F717" s="5">
        <v>37956.375</v>
      </c>
    </row>
    <row r="718" spans="1:6" ht="12.75">
      <c r="A718" s="90" t="s">
        <v>91</v>
      </c>
      <c r="B718" s="92" t="s">
        <v>46</v>
      </c>
      <c r="C718" s="61" t="str">
        <f t="shared" si="11"/>
        <v>Union EDAGMIT NDA</v>
      </c>
      <c r="D718" s="62" t="e">
        <v>#N/A</v>
      </c>
      <c r="E718" s="5">
        <v>37926.375</v>
      </c>
      <c r="F718" s="5">
        <v>37956.375</v>
      </c>
    </row>
    <row r="719" spans="1:6" ht="12.75">
      <c r="A719" s="90" t="s">
        <v>91</v>
      </c>
      <c r="B719" s="92" t="s">
        <v>10</v>
      </c>
      <c r="C719" s="61" t="str">
        <f t="shared" si="11"/>
        <v>Union EDAHerbert</v>
      </c>
      <c r="D719" s="62" t="e">
        <v>#N/A</v>
      </c>
      <c r="E719" s="5">
        <v>37926.375</v>
      </c>
      <c r="F719" s="5">
        <v>37956.375</v>
      </c>
    </row>
    <row r="720" spans="1:6" ht="12.75">
      <c r="A720" s="90" t="s">
        <v>91</v>
      </c>
      <c r="B720" s="92" t="s">
        <v>11</v>
      </c>
      <c r="C720" s="61" t="str">
        <f t="shared" si="11"/>
        <v>Union EDAIroquois</v>
      </c>
      <c r="D720" s="62" t="e">
        <v>#N/A</v>
      </c>
      <c r="E720" s="5">
        <v>37926.375</v>
      </c>
      <c r="F720" s="5">
        <v>37956.375</v>
      </c>
    </row>
    <row r="721" spans="1:6" ht="12.75">
      <c r="A721" s="90" t="s">
        <v>91</v>
      </c>
      <c r="B721" s="92" t="s">
        <v>47</v>
      </c>
      <c r="C721" s="61" t="str">
        <f t="shared" si="11"/>
        <v>Union EDAKPUC EDA</v>
      </c>
      <c r="D721" s="62" t="e">
        <v>#N/A</v>
      </c>
      <c r="E721" s="5">
        <v>37926.375</v>
      </c>
      <c r="F721" s="5">
        <v>37956.375</v>
      </c>
    </row>
    <row r="722" spans="1:6" ht="12.75">
      <c r="A722" s="90" t="s">
        <v>91</v>
      </c>
      <c r="B722" s="92" t="s">
        <v>14</v>
      </c>
      <c r="C722" s="61" t="str">
        <f t="shared" si="11"/>
        <v>Union EDANapierville</v>
      </c>
      <c r="D722" s="62" t="e">
        <v>#N/A</v>
      </c>
      <c r="E722" s="5">
        <v>37926.375</v>
      </c>
      <c r="F722" s="5">
        <v>37956.375</v>
      </c>
    </row>
    <row r="723" spans="1:6" ht="12.75">
      <c r="A723" s="90" t="s">
        <v>91</v>
      </c>
      <c r="B723" s="92" t="s">
        <v>15</v>
      </c>
      <c r="C723" s="61" t="str">
        <f t="shared" si="11"/>
        <v>Union EDANiagara Falls</v>
      </c>
      <c r="D723" s="62" t="e">
        <v>#N/A</v>
      </c>
      <c r="E723" s="5">
        <v>37926.375</v>
      </c>
      <c r="F723" s="5">
        <v>37956.375</v>
      </c>
    </row>
    <row r="724" spans="1:6" ht="12.75">
      <c r="A724" s="90" t="s">
        <v>91</v>
      </c>
      <c r="B724" s="92" t="s">
        <v>16</v>
      </c>
      <c r="C724" s="61" t="str">
        <f t="shared" si="11"/>
        <v>Union EDAPhilipsburg</v>
      </c>
      <c r="D724" s="62" t="e">
        <v>#N/A</v>
      </c>
      <c r="E724" s="5">
        <v>37926.375</v>
      </c>
      <c r="F724" s="5">
        <v>37956.375</v>
      </c>
    </row>
    <row r="725" spans="1:6" ht="12.75">
      <c r="A725" s="90" t="s">
        <v>91</v>
      </c>
      <c r="B725" s="92" t="s">
        <v>48</v>
      </c>
      <c r="C725" s="61" t="str">
        <f t="shared" si="11"/>
        <v>Union EDASpruce</v>
      </c>
      <c r="D725" s="62" t="e">
        <v>#N/A</v>
      </c>
      <c r="E725" s="5">
        <v>37926.375</v>
      </c>
      <c r="F725" s="5">
        <v>37956.375</v>
      </c>
    </row>
    <row r="726" spans="1:6" ht="12.75">
      <c r="A726" s="90" t="s">
        <v>91</v>
      </c>
      <c r="B726" s="92" t="s">
        <v>20</v>
      </c>
      <c r="C726" s="61" t="str">
        <f t="shared" si="11"/>
        <v>Union EDASt. Clair</v>
      </c>
      <c r="D726" s="62" t="e">
        <v>#N/A</v>
      </c>
      <c r="E726" s="5">
        <v>37926.375</v>
      </c>
      <c r="F726" s="5">
        <v>37956.375</v>
      </c>
    </row>
    <row r="727" spans="1:6" ht="12.75">
      <c r="A727" s="90" t="s">
        <v>91</v>
      </c>
      <c r="B727" s="92" t="s">
        <v>49</v>
      </c>
      <c r="C727" s="61" t="str">
        <f t="shared" si="11"/>
        <v>Union EDATCPL NDA</v>
      </c>
      <c r="D727" s="62" t="e">
        <v>#N/A</v>
      </c>
      <c r="E727" s="5">
        <v>37926.375</v>
      </c>
      <c r="F727" s="5">
        <v>37956.375</v>
      </c>
    </row>
    <row r="728" spans="1:6" ht="12.75">
      <c r="A728" s="90" t="s">
        <v>91</v>
      </c>
      <c r="B728" s="92" t="s">
        <v>50</v>
      </c>
      <c r="C728" s="61" t="str">
        <f t="shared" si="11"/>
        <v>Union EDATCPL WDA</v>
      </c>
      <c r="D728" s="62" t="e">
        <v>#N/A</v>
      </c>
      <c r="E728" s="5">
        <v>37926.375</v>
      </c>
      <c r="F728" s="5">
        <v>37956.375</v>
      </c>
    </row>
    <row r="729" spans="1:6" ht="12.75">
      <c r="A729" s="90" t="s">
        <v>91</v>
      </c>
      <c r="B729" s="92" t="s">
        <v>51</v>
      </c>
      <c r="C729" s="61" t="str">
        <f t="shared" si="11"/>
        <v>Union EDATPLP NDA</v>
      </c>
      <c r="D729" s="62" t="e">
        <v>#N/A</v>
      </c>
      <c r="E729" s="5">
        <v>37926.375</v>
      </c>
      <c r="F729" s="5">
        <v>37956.375</v>
      </c>
    </row>
    <row r="730" spans="1:6" ht="12.75">
      <c r="A730" s="90" t="s">
        <v>91</v>
      </c>
      <c r="B730" s="92" t="s">
        <v>52</v>
      </c>
      <c r="C730" s="61" t="str">
        <f t="shared" si="11"/>
        <v>Union EDATransgas SSDA</v>
      </c>
      <c r="D730" s="62" t="e">
        <v>#N/A</v>
      </c>
      <c r="E730" s="5">
        <v>37926.375</v>
      </c>
      <c r="F730" s="5">
        <v>37956.375</v>
      </c>
    </row>
    <row r="731" spans="1:6" ht="12.75">
      <c r="A731" s="90" t="s">
        <v>91</v>
      </c>
      <c r="B731" s="92" t="s">
        <v>53</v>
      </c>
      <c r="C731" s="61" t="str">
        <f t="shared" si="11"/>
        <v>Union EDAUnion CDA</v>
      </c>
      <c r="D731" s="62" t="e">
        <v>#N/A</v>
      </c>
      <c r="E731" s="5">
        <v>37926.375</v>
      </c>
      <c r="F731" s="5">
        <v>37956.375</v>
      </c>
    </row>
    <row r="732" spans="1:6" ht="12.75">
      <c r="A732" s="90" t="s">
        <v>91</v>
      </c>
      <c r="B732" s="92" t="s">
        <v>91</v>
      </c>
      <c r="C732" s="61" t="str">
        <f t="shared" si="11"/>
        <v>Union EDAUnion EDA</v>
      </c>
      <c r="D732" s="62" t="e">
        <v>#N/A</v>
      </c>
      <c r="E732" s="5">
        <v>37926.375</v>
      </c>
      <c r="F732" s="5">
        <v>37956.375</v>
      </c>
    </row>
    <row r="733" spans="1:6" ht="12.75">
      <c r="A733" s="90" t="s">
        <v>91</v>
      </c>
      <c r="B733" s="92" t="s">
        <v>92</v>
      </c>
      <c r="C733" s="61" t="str">
        <f t="shared" si="11"/>
        <v>Union EDAUnion NCDA</v>
      </c>
      <c r="D733" s="62" t="e">
        <v>#N/A</v>
      </c>
      <c r="E733" s="5">
        <v>37926.375</v>
      </c>
      <c r="F733" s="5">
        <v>37956.375</v>
      </c>
    </row>
    <row r="734" spans="1:6" ht="12.75">
      <c r="A734" s="90" t="s">
        <v>91</v>
      </c>
      <c r="B734" s="92" t="s">
        <v>93</v>
      </c>
      <c r="C734" s="61" t="str">
        <f t="shared" si="11"/>
        <v>Union EDAUnion NDA</v>
      </c>
      <c r="D734" s="62" t="e">
        <v>#N/A</v>
      </c>
      <c r="E734" s="5">
        <v>37926.375</v>
      </c>
      <c r="F734" s="5">
        <v>37956.375</v>
      </c>
    </row>
    <row r="735" spans="1:6" ht="12.75">
      <c r="A735" s="90" t="s">
        <v>91</v>
      </c>
      <c r="B735" s="92" t="s">
        <v>94</v>
      </c>
      <c r="C735" s="61" t="str">
        <f t="shared" si="11"/>
        <v>Union EDAUnion SSMDA</v>
      </c>
      <c r="D735" s="62" t="e">
        <v>#N/A</v>
      </c>
      <c r="E735" s="5">
        <v>37926.375</v>
      </c>
      <c r="F735" s="5">
        <v>37956.375</v>
      </c>
    </row>
    <row r="736" spans="1:6" ht="12.75">
      <c r="A736" s="90" t="s">
        <v>91</v>
      </c>
      <c r="B736" s="92" t="s">
        <v>54</v>
      </c>
      <c r="C736" s="61" t="str">
        <f t="shared" si="11"/>
        <v>Union EDAUnion SWDA</v>
      </c>
      <c r="D736" s="62" t="e">
        <v>#N/A</v>
      </c>
      <c r="E736" s="5">
        <v>37926.375</v>
      </c>
      <c r="F736" s="5">
        <v>37956.375</v>
      </c>
    </row>
    <row r="737" spans="1:6" ht="12.75">
      <c r="A737" s="90" t="s">
        <v>91</v>
      </c>
      <c r="B737" s="92" t="s">
        <v>95</v>
      </c>
      <c r="C737" s="61" t="str">
        <f t="shared" si="11"/>
        <v>Union EDAUnion WDA</v>
      </c>
      <c r="D737" s="62" t="e">
        <v>#N/A</v>
      </c>
      <c r="E737" s="5">
        <v>37926.375</v>
      </c>
      <c r="F737" s="5">
        <v>37956.375</v>
      </c>
    </row>
    <row r="738" spans="1:6" ht="12.75">
      <c r="A738" s="90" t="s">
        <v>91</v>
      </c>
      <c r="B738" s="92" t="s">
        <v>30</v>
      </c>
      <c r="C738" s="61" t="str">
        <f t="shared" si="11"/>
        <v>Union EDAWelwyn</v>
      </c>
      <c r="D738" s="62" t="e">
        <v>#N/A</v>
      </c>
      <c r="E738" s="5">
        <v>37926.375</v>
      </c>
      <c r="F738" s="5">
        <v>37956.375</v>
      </c>
    </row>
    <row r="739" spans="1:6" ht="12.75">
      <c r="A739" s="90" t="s">
        <v>93</v>
      </c>
      <c r="B739" s="92" t="s">
        <v>2</v>
      </c>
      <c r="C739" s="61" t="str">
        <f t="shared" si="11"/>
        <v>Union NDABayhurst 1</v>
      </c>
      <c r="D739" s="62" t="e">
        <v>#N/A</v>
      </c>
      <c r="E739" s="5">
        <v>37926.375</v>
      </c>
      <c r="F739" s="5">
        <v>37956.375</v>
      </c>
    </row>
    <row r="740" spans="1:6" ht="12.75">
      <c r="A740" s="90" t="s">
        <v>93</v>
      </c>
      <c r="B740" s="92" t="s">
        <v>33</v>
      </c>
      <c r="C740" s="61" t="str">
        <f t="shared" si="11"/>
        <v>Union NDACentram MDA</v>
      </c>
      <c r="D740" s="62" t="e">
        <v>#N/A</v>
      </c>
      <c r="E740" s="5">
        <v>37926.375</v>
      </c>
      <c r="F740" s="5">
        <v>37956.375</v>
      </c>
    </row>
    <row r="741" spans="1:6" ht="12.75">
      <c r="A741" s="90" t="s">
        <v>93</v>
      </c>
      <c r="B741" s="92" t="s">
        <v>34</v>
      </c>
      <c r="C741" s="61" t="str">
        <f t="shared" si="11"/>
        <v>Union NDACentram SSDA</v>
      </c>
      <c r="D741" s="62" t="e">
        <v>#N/A</v>
      </c>
      <c r="E741" s="5">
        <v>37926.375</v>
      </c>
      <c r="F741" s="5">
        <v>37956.375</v>
      </c>
    </row>
    <row r="742" spans="1:6" ht="12.75">
      <c r="A742" s="90" t="s">
        <v>93</v>
      </c>
      <c r="B742" s="92" t="s">
        <v>40</v>
      </c>
      <c r="C742" s="61" t="str">
        <f t="shared" si="11"/>
        <v>Union NDACentrat MDA</v>
      </c>
      <c r="D742" s="62" t="e">
        <v>#N/A</v>
      </c>
      <c r="E742" s="5">
        <v>37926.375</v>
      </c>
      <c r="F742" s="5">
        <v>37956.375</v>
      </c>
    </row>
    <row r="743" spans="1:6" ht="12.75">
      <c r="A743" s="90" t="s">
        <v>93</v>
      </c>
      <c r="B743" s="92" t="s">
        <v>4</v>
      </c>
      <c r="C743" s="61" t="str">
        <f t="shared" si="11"/>
        <v>Union NDAChippawa</v>
      </c>
      <c r="D743" s="62" t="e">
        <v>#N/A</v>
      </c>
      <c r="E743" s="5">
        <v>37926.375</v>
      </c>
      <c r="F743" s="5">
        <v>37956.375</v>
      </c>
    </row>
    <row r="744" spans="1:6" ht="12.75">
      <c r="A744" s="90" t="s">
        <v>93</v>
      </c>
      <c r="B744" s="92" t="s">
        <v>42</v>
      </c>
      <c r="C744" s="61" t="str">
        <f t="shared" si="11"/>
        <v>Union NDAConsumers EDA</v>
      </c>
      <c r="D744" s="62" t="e">
        <v>#N/A</v>
      </c>
      <c r="E744" s="5">
        <v>37926.375</v>
      </c>
      <c r="F744" s="5">
        <v>37956.375</v>
      </c>
    </row>
    <row r="745" spans="1:6" ht="12.75">
      <c r="A745" s="90" t="s">
        <v>93</v>
      </c>
      <c r="B745" s="92" t="s">
        <v>43</v>
      </c>
      <c r="C745" s="61" t="str">
        <f t="shared" si="11"/>
        <v>Union NDAConsumers SWDA</v>
      </c>
      <c r="D745" s="62" t="e">
        <v>#N/A</v>
      </c>
      <c r="E745" s="5">
        <v>37926.375</v>
      </c>
      <c r="F745" s="5">
        <v>37956.375</v>
      </c>
    </row>
    <row r="746" spans="1:6" ht="12.75">
      <c r="A746" s="90" t="s">
        <v>93</v>
      </c>
      <c r="B746" s="92" t="s">
        <v>5</v>
      </c>
      <c r="C746" s="61" t="str">
        <f t="shared" si="11"/>
        <v>Union NDACornwall</v>
      </c>
      <c r="D746" s="62" t="e">
        <v>#N/A</v>
      </c>
      <c r="E746" s="5">
        <v>37926.375</v>
      </c>
      <c r="F746" s="5">
        <v>37956.375</v>
      </c>
    </row>
    <row r="747" spans="1:6" ht="12.75">
      <c r="A747" s="90" t="s">
        <v>93</v>
      </c>
      <c r="B747" s="92" t="s">
        <v>6</v>
      </c>
      <c r="C747" s="61" t="str">
        <f t="shared" si="11"/>
        <v>Union NDAEast Hereford</v>
      </c>
      <c r="D747" s="62" t="e">
        <v>#N/A</v>
      </c>
      <c r="E747" s="5">
        <v>37926.375</v>
      </c>
      <c r="F747" s="5">
        <v>37956.375</v>
      </c>
    </row>
    <row r="748" spans="1:6" ht="12.75">
      <c r="A748" s="90" t="s">
        <v>93</v>
      </c>
      <c r="B748" s="92" t="s">
        <v>7</v>
      </c>
      <c r="C748" s="61" t="str">
        <f t="shared" si="11"/>
        <v>Union NDAEmerson 1</v>
      </c>
      <c r="D748" s="62" t="e">
        <v>#N/A</v>
      </c>
      <c r="E748" s="5">
        <v>37926.375</v>
      </c>
      <c r="F748" s="5">
        <v>37956.375</v>
      </c>
    </row>
    <row r="749" spans="1:6" ht="12.75">
      <c r="A749" s="90" t="s">
        <v>93</v>
      </c>
      <c r="B749" s="92" t="s">
        <v>8</v>
      </c>
      <c r="C749" s="61" t="str">
        <f t="shared" si="11"/>
        <v>Union NDAEmerson 2</v>
      </c>
      <c r="D749" s="62" t="e">
        <v>#N/A</v>
      </c>
      <c r="E749" s="5">
        <v>37926.375</v>
      </c>
      <c r="F749" s="5">
        <v>37956.375</v>
      </c>
    </row>
    <row r="750" spans="1:6" ht="12.75">
      <c r="A750" s="90" t="s">
        <v>93</v>
      </c>
      <c r="B750" s="92" t="s">
        <v>44</v>
      </c>
      <c r="C750" s="61" t="str">
        <f t="shared" si="11"/>
        <v>Union NDAGladstone MDA</v>
      </c>
      <c r="D750" s="62" t="e">
        <v>#N/A</v>
      </c>
      <c r="E750" s="5">
        <v>37926.375</v>
      </c>
      <c r="F750" s="5">
        <v>37956.375</v>
      </c>
    </row>
    <row r="751" spans="1:6" ht="12.75">
      <c r="A751" s="90" t="s">
        <v>93</v>
      </c>
      <c r="B751" s="92" t="s">
        <v>45</v>
      </c>
      <c r="C751" s="61" t="str">
        <f t="shared" si="11"/>
        <v>Union NDAGMIT EDA</v>
      </c>
      <c r="D751" s="62" t="e">
        <v>#N/A</v>
      </c>
      <c r="E751" s="5">
        <v>37926.375</v>
      </c>
      <c r="F751" s="5">
        <v>37956.375</v>
      </c>
    </row>
    <row r="752" spans="1:6" ht="12.75">
      <c r="A752" s="90" t="s">
        <v>93</v>
      </c>
      <c r="B752" s="92" t="s">
        <v>46</v>
      </c>
      <c r="C752" s="61" t="str">
        <f t="shared" si="11"/>
        <v>Union NDAGMIT NDA</v>
      </c>
      <c r="D752" s="62" t="e">
        <v>#N/A</v>
      </c>
      <c r="E752" s="5">
        <v>37926.375</v>
      </c>
      <c r="F752" s="5">
        <v>37956.375</v>
      </c>
    </row>
    <row r="753" spans="1:6" ht="12.75">
      <c r="A753" s="90" t="s">
        <v>93</v>
      </c>
      <c r="B753" s="92" t="s">
        <v>10</v>
      </c>
      <c r="C753" s="61" t="str">
        <f t="shared" si="11"/>
        <v>Union NDAHerbert</v>
      </c>
      <c r="D753" s="62" t="e">
        <v>#N/A</v>
      </c>
      <c r="E753" s="5">
        <v>37926.375</v>
      </c>
      <c r="F753" s="5">
        <v>37956.375</v>
      </c>
    </row>
    <row r="754" spans="1:6" ht="12.75">
      <c r="A754" s="90" t="s">
        <v>93</v>
      </c>
      <c r="B754" s="92" t="s">
        <v>11</v>
      </c>
      <c r="C754" s="61" t="str">
        <f t="shared" si="11"/>
        <v>Union NDAIroquois</v>
      </c>
      <c r="D754" s="62" t="e">
        <v>#N/A</v>
      </c>
      <c r="E754" s="5">
        <v>37926.375</v>
      </c>
      <c r="F754" s="5">
        <v>37956.375</v>
      </c>
    </row>
    <row r="755" spans="1:6" ht="12.75">
      <c r="A755" s="90" t="s">
        <v>93</v>
      </c>
      <c r="B755" s="92" t="s">
        <v>47</v>
      </c>
      <c r="C755" s="61" t="str">
        <f t="shared" si="11"/>
        <v>Union NDAKPUC EDA</v>
      </c>
      <c r="D755" s="62" t="e">
        <v>#N/A</v>
      </c>
      <c r="E755" s="5">
        <v>37926.375</v>
      </c>
      <c r="F755" s="5">
        <v>37956.375</v>
      </c>
    </row>
    <row r="756" spans="1:6" ht="12.75">
      <c r="A756" s="90" t="s">
        <v>93</v>
      </c>
      <c r="B756" s="92" t="s">
        <v>14</v>
      </c>
      <c r="C756" s="61" t="str">
        <f t="shared" si="11"/>
        <v>Union NDANapierville</v>
      </c>
      <c r="D756" s="62" t="e">
        <v>#N/A</v>
      </c>
      <c r="E756" s="5">
        <v>37926.375</v>
      </c>
      <c r="F756" s="5">
        <v>37956.375</v>
      </c>
    </row>
    <row r="757" spans="1:6" ht="12.75">
      <c r="A757" s="90" t="s">
        <v>93</v>
      </c>
      <c r="B757" s="92" t="s">
        <v>15</v>
      </c>
      <c r="C757" s="61" t="str">
        <f t="shared" si="11"/>
        <v>Union NDANiagara Falls</v>
      </c>
      <c r="D757" s="62" t="e">
        <v>#N/A</v>
      </c>
      <c r="E757" s="5">
        <v>37926.375</v>
      </c>
      <c r="F757" s="5">
        <v>37956.375</v>
      </c>
    </row>
    <row r="758" spans="1:6" ht="12.75">
      <c r="A758" s="90" t="s">
        <v>93</v>
      </c>
      <c r="B758" s="92" t="s">
        <v>16</v>
      </c>
      <c r="C758" s="61" t="str">
        <f t="shared" si="11"/>
        <v>Union NDAPhilipsburg</v>
      </c>
      <c r="D758" s="62" t="e">
        <v>#N/A</v>
      </c>
      <c r="E758" s="5">
        <v>37926.375</v>
      </c>
      <c r="F758" s="5">
        <v>37956.375</v>
      </c>
    </row>
    <row r="759" spans="1:6" ht="12.75">
      <c r="A759" s="90" t="s">
        <v>93</v>
      </c>
      <c r="B759" s="92" t="s">
        <v>48</v>
      </c>
      <c r="C759" s="61" t="str">
        <f t="shared" si="11"/>
        <v>Union NDASpruce</v>
      </c>
      <c r="D759" s="62" t="e">
        <v>#N/A</v>
      </c>
      <c r="E759" s="5">
        <v>37926.375</v>
      </c>
      <c r="F759" s="5">
        <v>37956.375</v>
      </c>
    </row>
    <row r="760" spans="1:6" ht="12.75">
      <c r="A760" s="90" t="s">
        <v>93</v>
      </c>
      <c r="B760" s="92" t="s">
        <v>20</v>
      </c>
      <c r="C760" s="61" t="str">
        <f t="shared" si="11"/>
        <v>Union NDASt. Clair</v>
      </c>
      <c r="D760" s="62" t="e">
        <v>#N/A</v>
      </c>
      <c r="E760" s="5">
        <v>37926.375</v>
      </c>
      <c r="F760" s="5">
        <v>37956.375</v>
      </c>
    </row>
    <row r="761" spans="1:6" ht="12.75">
      <c r="A761" s="90" t="s">
        <v>93</v>
      </c>
      <c r="B761" s="92" t="s">
        <v>49</v>
      </c>
      <c r="C761" s="61" t="str">
        <f t="shared" si="11"/>
        <v>Union NDATCPL NDA</v>
      </c>
      <c r="D761" s="62" t="e">
        <v>#N/A</v>
      </c>
      <c r="E761" s="5">
        <v>37926.375</v>
      </c>
      <c r="F761" s="5">
        <v>37956.375</v>
      </c>
    </row>
    <row r="762" spans="1:6" ht="12.75">
      <c r="A762" s="90" t="s">
        <v>93</v>
      </c>
      <c r="B762" s="92" t="s">
        <v>50</v>
      </c>
      <c r="C762" s="61" t="str">
        <f t="shared" si="11"/>
        <v>Union NDATCPL WDA</v>
      </c>
      <c r="D762" s="62" t="e">
        <v>#N/A</v>
      </c>
      <c r="E762" s="5">
        <v>37926.375</v>
      </c>
      <c r="F762" s="5">
        <v>37956.375</v>
      </c>
    </row>
    <row r="763" spans="1:6" ht="12.75">
      <c r="A763" s="90" t="s">
        <v>93</v>
      </c>
      <c r="B763" s="92" t="s">
        <v>51</v>
      </c>
      <c r="C763" s="61" t="str">
        <f t="shared" si="11"/>
        <v>Union NDATPLP NDA</v>
      </c>
      <c r="D763" s="62" t="e">
        <v>#N/A</v>
      </c>
      <c r="E763" s="5">
        <v>37926.375</v>
      </c>
      <c r="F763" s="5">
        <v>37956.375</v>
      </c>
    </row>
    <row r="764" spans="1:6" ht="12.75">
      <c r="A764" s="90" t="s">
        <v>93</v>
      </c>
      <c r="B764" s="92" t="s">
        <v>52</v>
      </c>
      <c r="C764" s="61" t="str">
        <f t="shared" si="11"/>
        <v>Union NDATransgas SSDA</v>
      </c>
      <c r="D764" s="62" t="e">
        <v>#N/A</v>
      </c>
      <c r="E764" s="5">
        <v>37926.375</v>
      </c>
      <c r="F764" s="5">
        <v>37956.375</v>
      </c>
    </row>
    <row r="765" spans="1:6" ht="12.75">
      <c r="A765" s="90" t="s">
        <v>93</v>
      </c>
      <c r="B765" s="92" t="s">
        <v>91</v>
      </c>
      <c r="C765" s="61" t="str">
        <f t="shared" si="11"/>
        <v>Union NDAUnion EDA</v>
      </c>
      <c r="D765" s="62" t="e">
        <v>#N/A</v>
      </c>
      <c r="E765" s="5">
        <v>37926.375</v>
      </c>
      <c r="F765" s="5">
        <v>37956.375</v>
      </c>
    </row>
    <row r="766" spans="1:6" ht="12.75">
      <c r="A766" s="90" t="s">
        <v>93</v>
      </c>
      <c r="B766" s="92" t="s">
        <v>92</v>
      </c>
      <c r="C766" s="61" t="str">
        <f t="shared" si="11"/>
        <v>Union NDAUnion NCDA</v>
      </c>
      <c r="D766" s="62" t="e">
        <v>#N/A</v>
      </c>
      <c r="E766" s="5">
        <v>37926.375</v>
      </c>
      <c r="F766" s="5">
        <v>37956.375</v>
      </c>
    </row>
    <row r="767" spans="1:6" ht="12.75">
      <c r="A767" s="90" t="s">
        <v>93</v>
      </c>
      <c r="B767" s="92" t="s">
        <v>93</v>
      </c>
      <c r="C767" s="61" t="str">
        <f t="shared" si="11"/>
        <v>Union NDAUnion NDA</v>
      </c>
      <c r="D767" s="62" t="e">
        <v>#N/A</v>
      </c>
      <c r="E767" s="5">
        <v>37926.375</v>
      </c>
      <c r="F767" s="5">
        <v>37956.375</v>
      </c>
    </row>
    <row r="768" spans="1:6" ht="12.75">
      <c r="A768" s="90" t="s">
        <v>93</v>
      </c>
      <c r="B768" s="92" t="s">
        <v>94</v>
      </c>
      <c r="C768" s="61" t="str">
        <f t="shared" si="11"/>
        <v>Union NDAUnion SSMDA</v>
      </c>
      <c r="D768" s="62" t="e">
        <v>#N/A</v>
      </c>
      <c r="E768" s="5">
        <v>37926.375</v>
      </c>
      <c r="F768" s="5">
        <v>37956.375</v>
      </c>
    </row>
    <row r="769" spans="1:6" ht="12.75">
      <c r="A769" s="90" t="s">
        <v>93</v>
      </c>
      <c r="B769" s="92" t="s">
        <v>54</v>
      </c>
      <c r="C769" s="61" t="str">
        <f t="shared" si="11"/>
        <v>Union NDAUnion SWDA</v>
      </c>
      <c r="D769" s="62" t="e">
        <v>#N/A</v>
      </c>
      <c r="E769" s="5">
        <v>37926.375</v>
      </c>
      <c r="F769" s="5">
        <v>37956.375</v>
      </c>
    </row>
    <row r="770" spans="1:6" ht="12.75">
      <c r="A770" s="90" t="s">
        <v>93</v>
      </c>
      <c r="B770" s="92" t="s">
        <v>95</v>
      </c>
      <c r="C770" s="61" t="str">
        <f t="shared" si="11"/>
        <v>Union NDAUnion WDA</v>
      </c>
      <c r="D770" s="62" t="e">
        <v>#N/A</v>
      </c>
      <c r="E770" s="5">
        <v>37926.375</v>
      </c>
      <c r="F770" s="5">
        <v>37956.375</v>
      </c>
    </row>
    <row r="771" spans="1:6" ht="12.75">
      <c r="A771" s="90" t="s">
        <v>93</v>
      </c>
      <c r="B771" s="92" t="s">
        <v>30</v>
      </c>
      <c r="C771" s="61" t="str">
        <f aca="true" t="shared" si="12" ref="C771:C834">CONCATENATE(A771,B771)</f>
        <v>Union NDAWelwyn</v>
      </c>
      <c r="D771" s="62" t="e">
        <v>#N/A</v>
      </c>
      <c r="E771" s="5">
        <v>37926.375</v>
      </c>
      <c r="F771" s="5">
        <v>37956.375</v>
      </c>
    </row>
    <row r="772" spans="1:6" ht="12.75">
      <c r="A772" s="1" t="s">
        <v>23</v>
      </c>
      <c r="B772" s="52" t="s">
        <v>2</v>
      </c>
      <c r="C772" s="61" t="str">
        <f t="shared" si="12"/>
        <v>STS Emerson Bayhurst 1</v>
      </c>
      <c r="D772" s="62" t="e">
        <v>#N/A</v>
      </c>
      <c r="E772" s="5">
        <v>37926.375</v>
      </c>
      <c r="F772" s="5">
        <v>37956.375</v>
      </c>
    </row>
    <row r="773" spans="1:6" ht="12.75">
      <c r="A773" s="1" t="s">
        <v>23</v>
      </c>
      <c r="B773" s="51" t="s">
        <v>33</v>
      </c>
      <c r="C773" s="61" t="str">
        <f t="shared" si="12"/>
        <v>STS Emerson Centram MDA</v>
      </c>
      <c r="D773" s="62">
        <v>0</v>
      </c>
      <c r="E773" s="5">
        <v>37926.375</v>
      </c>
      <c r="F773" s="5">
        <v>37956.375</v>
      </c>
    </row>
    <row r="774" spans="1:6" ht="12.75">
      <c r="A774" s="1" t="s">
        <v>23</v>
      </c>
      <c r="B774" s="52" t="s">
        <v>34</v>
      </c>
      <c r="C774" s="61" t="str">
        <f t="shared" si="12"/>
        <v>STS Emerson Centram SSDA</v>
      </c>
      <c r="D774" s="62">
        <v>0</v>
      </c>
      <c r="E774" s="5">
        <v>37926.375</v>
      </c>
      <c r="F774" s="5">
        <v>37956.375</v>
      </c>
    </row>
    <row r="775" spans="1:6" ht="12.75">
      <c r="A775" s="1" t="s">
        <v>23</v>
      </c>
      <c r="B775" s="51" t="s">
        <v>92</v>
      </c>
      <c r="C775" s="61" t="str">
        <f t="shared" si="12"/>
        <v>STS Emerson Union NCDA</v>
      </c>
      <c r="D775" s="62" t="e">
        <v>#N/A</v>
      </c>
      <c r="E775" s="5">
        <v>37926.375</v>
      </c>
      <c r="F775" s="5">
        <v>37956.375</v>
      </c>
    </row>
    <row r="776" spans="1:6" ht="12.75">
      <c r="A776" s="1" t="s">
        <v>23</v>
      </c>
      <c r="B776" s="52" t="s">
        <v>91</v>
      </c>
      <c r="C776" s="61" t="str">
        <f t="shared" si="12"/>
        <v>STS Emerson Union EDA</v>
      </c>
      <c r="D776" s="62" t="e">
        <v>#N/A</v>
      </c>
      <c r="E776" s="5">
        <v>37926.375</v>
      </c>
      <c r="F776" s="5">
        <v>37956.375</v>
      </c>
    </row>
    <row r="777" spans="1:6" ht="12.75">
      <c r="A777" s="1" t="s">
        <v>23</v>
      </c>
      <c r="B777" s="51" t="s">
        <v>93</v>
      </c>
      <c r="C777" s="61" t="str">
        <f t="shared" si="12"/>
        <v>STS Emerson Union NDA</v>
      </c>
      <c r="D777" s="62" t="e">
        <v>#N/A</v>
      </c>
      <c r="E777" s="5">
        <v>37926.375</v>
      </c>
      <c r="F777" s="5">
        <v>37956.375</v>
      </c>
    </row>
    <row r="778" spans="1:6" ht="12.75">
      <c r="A778" s="1" t="s">
        <v>23</v>
      </c>
      <c r="B778" s="52" t="s">
        <v>94</v>
      </c>
      <c r="C778" s="61" t="str">
        <f t="shared" si="12"/>
        <v>STS Emerson Union SSMDA</v>
      </c>
      <c r="D778" s="62" t="e">
        <v>#N/A</v>
      </c>
      <c r="E778" s="5">
        <v>37926.375</v>
      </c>
      <c r="F778" s="5">
        <v>37956.375</v>
      </c>
    </row>
    <row r="779" spans="1:6" ht="12.75">
      <c r="A779" s="1" t="s">
        <v>23</v>
      </c>
      <c r="B779" s="51" t="s">
        <v>95</v>
      </c>
      <c r="C779" s="61" t="str">
        <f t="shared" si="12"/>
        <v>STS Emerson Union WDA</v>
      </c>
      <c r="D779" s="62" t="e">
        <v>#N/A</v>
      </c>
      <c r="E779" s="5">
        <v>37926.375</v>
      </c>
      <c r="F779" s="5">
        <v>37956.375</v>
      </c>
    </row>
    <row r="780" spans="1:6" ht="12.75">
      <c r="A780" s="1" t="s">
        <v>23</v>
      </c>
      <c r="B780" s="52" t="s">
        <v>40</v>
      </c>
      <c r="C780" s="61" t="str">
        <f t="shared" si="12"/>
        <v>STS Emerson Centrat MDA</v>
      </c>
      <c r="D780" s="62" t="e">
        <v>#N/A</v>
      </c>
      <c r="E780" s="5">
        <v>37926.375</v>
      </c>
      <c r="F780" s="5">
        <v>37956.375</v>
      </c>
    </row>
    <row r="781" spans="1:6" ht="12.75">
      <c r="A781" s="1" t="s">
        <v>23</v>
      </c>
      <c r="B781" s="51" t="s">
        <v>4</v>
      </c>
      <c r="C781" s="61" t="str">
        <f t="shared" si="12"/>
        <v>STS Emerson Chippawa</v>
      </c>
      <c r="D781" s="62" t="e">
        <v>#N/A</v>
      </c>
      <c r="E781" s="5">
        <v>37926.375</v>
      </c>
      <c r="F781" s="5">
        <v>37956.375</v>
      </c>
    </row>
    <row r="782" spans="1:6" ht="12.75">
      <c r="A782" s="1" t="s">
        <v>23</v>
      </c>
      <c r="B782" s="52" t="s">
        <v>41</v>
      </c>
      <c r="C782" s="61" t="str">
        <f t="shared" si="12"/>
        <v>STS Emerson Consumers CDA</v>
      </c>
      <c r="D782" s="62" t="e">
        <v>#N/A</v>
      </c>
      <c r="E782" s="5">
        <v>37926.375</v>
      </c>
      <c r="F782" s="5">
        <v>37956.375</v>
      </c>
    </row>
    <row r="783" spans="1:6" ht="12.75">
      <c r="A783" s="1" t="s">
        <v>23</v>
      </c>
      <c r="B783" s="51" t="s">
        <v>42</v>
      </c>
      <c r="C783" s="61" t="str">
        <f t="shared" si="12"/>
        <v>STS Emerson Consumers EDA</v>
      </c>
      <c r="D783" s="62" t="e">
        <v>#N/A</v>
      </c>
      <c r="E783" s="5">
        <v>37926.375</v>
      </c>
      <c r="F783" s="5">
        <v>37956.375</v>
      </c>
    </row>
    <row r="784" spans="1:6" ht="12.75">
      <c r="A784" s="1" t="s">
        <v>23</v>
      </c>
      <c r="B784" s="52" t="s">
        <v>43</v>
      </c>
      <c r="C784" s="61" t="str">
        <f t="shared" si="12"/>
        <v>STS Emerson Consumers SWDA</v>
      </c>
      <c r="D784" s="62" t="e">
        <v>#N/A</v>
      </c>
      <c r="E784" s="5">
        <v>37926.375</v>
      </c>
      <c r="F784" s="5">
        <v>37956.375</v>
      </c>
    </row>
    <row r="785" spans="1:6" ht="12.75">
      <c r="A785" s="1" t="s">
        <v>23</v>
      </c>
      <c r="B785" s="51" t="s">
        <v>5</v>
      </c>
      <c r="C785" s="61" t="str">
        <f t="shared" si="12"/>
        <v>STS Emerson Cornwall</v>
      </c>
      <c r="D785" s="62" t="e">
        <v>#N/A</v>
      </c>
      <c r="E785" s="5">
        <v>37926.375</v>
      </c>
      <c r="F785" s="5">
        <v>37956.375</v>
      </c>
    </row>
    <row r="786" spans="1:6" ht="12.75">
      <c r="A786" s="1" t="s">
        <v>23</v>
      </c>
      <c r="B786" s="52" t="s">
        <v>6</v>
      </c>
      <c r="C786" s="61" t="str">
        <f t="shared" si="12"/>
        <v>STS Emerson East Hereford</v>
      </c>
      <c r="D786" s="62" t="e">
        <v>#N/A</v>
      </c>
      <c r="E786" s="5">
        <v>37926.375</v>
      </c>
      <c r="F786" s="5">
        <v>37956.375</v>
      </c>
    </row>
    <row r="787" spans="1:6" ht="12.75">
      <c r="A787" s="1" t="s">
        <v>23</v>
      </c>
      <c r="B787" s="51" t="s">
        <v>7</v>
      </c>
      <c r="C787" s="61" t="str">
        <f t="shared" si="12"/>
        <v>STS Emerson Emerson 1</v>
      </c>
      <c r="D787" s="62" t="e">
        <v>#N/A</v>
      </c>
      <c r="E787" s="5">
        <v>37926.375</v>
      </c>
      <c r="F787" s="5">
        <v>37956.375</v>
      </c>
    </row>
    <row r="788" spans="1:6" ht="12.75">
      <c r="A788" s="1" t="s">
        <v>23</v>
      </c>
      <c r="B788" s="52" t="s">
        <v>8</v>
      </c>
      <c r="C788" s="61" t="str">
        <f t="shared" si="12"/>
        <v>STS Emerson Emerson 2</v>
      </c>
      <c r="D788" s="62" t="e">
        <v>#N/A</v>
      </c>
      <c r="E788" s="5">
        <v>37926.375</v>
      </c>
      <c r="F788" s="5">
        <v>37956.375</v>
      </c>
    </row>
    <row r="789" spans="1:6" ht="12.75">
      <c r="A789" s="1" t="s">
        <v>23</v>
      </c>
      <c r="B789" s="51" t="s">
        <v>44</v>
      </c>
      <c r="C789" s="61" t="str">
        <f t="shared" si="12"/>
        <v>STS Emerson Gladstone MDA</v>
      </c>
      <c r="D789" s="62" t="e">
        <v>#N/A</v>
      </c>
      <c r="E789" s="5">
        <v>37926.375</v>
      </c>
      <c r="F789" s="5">
        <v>37956.375</v>
      </c>
    </row>
    <row r="790" spans="1:6" ht="12.75">
      <c r="A790" s="1" t="s">
        <v>23</v>
      </c>
      <c r="B790" s="52" t="s">
        <v>45</v>
      </c>
      <c r="C790" s="61" t="str">
        <f t="shared" si="12"/>
        <v>STS Emerson GMIT EDA</v>
      </c>
      <c r="D790" s="62" t="e">
        <v>#N/A</v>
      </c>
      <c r="E790" s="5">
        <v>37926.375</v>
      </c>
      <c r="F790" s="5">
        <v>37956.375</v>
      </c>
    </row>
    <row r="791" spans="1:6" ht="12.75">
      <c r="A791" s="1" t="s">
        <v>23</v>
      </c>
      <c r="B791" s="51" t="s">
        <v>46</v>
      </c>
      <c r="C791" s="61" t="str">
        <f t="shared" si="12"/>
        <v>STS Emerson GMIT NDA</v>
      </c>
      <c r="D791" s="62" t="e">
        <v>#N/A</v>
      </c>
      <c r="E791" s="5">
        <v>37926.375</v>
      </c>
      <c r="F791" s="5">
        <v>37956.375</v>
      </c>
    </row>
    <row r="792" spans="1:6" ht="12.75">
      <c r="A792" s="1" t="s">
        <v>23</v>
      </c>
      <c r="B792" s="51" t="s">
        <v>10</v>
      </c>
      <c r="C792" s="61" t="str">
        <f t="shared" si="12"/>
        <v>STS Emerson Herbert</v>
      </c>
      <c r="D792" s="62" t="e">
        <v>#N/A</v>
      </c>
      <c r="E792" s="5">
        <v>37926.375</v>
      </c>
      <c r="F792" s="5">
        <v>37956.375</v>
      </c>
    </row>
    <row r="793" spans="1:6" ht="12.75">
      <c r="A793" s="1" t="s">
        <v>23</v>
      </c>
      <c r="B793" s="52" t="s">
        <v>11</v>
      </c>
      <c r="C793" s="61" t="str">
        <f t="shared" si="12"/>
        <v>STS Emerson Iroquois</v>
      </c>
      <c r="D793" s="62" t="e">
        <v>#N/A</v>
      </c>
      <c r="E793" s="5">
        <v>37926.375</v>
      </c>
      <c r="F793" s="5">
        <v>37956.375</v>
      </c>
    </row>
    <row r="794" spans="1:6" ht="12.75">
      <c r="A794" s="1" t="s">
        <v>23</v>
      </c>
      <c r="B794" s="51" t="s">
        <v>47</v>
      </c>
      <c r="C794" s="61" t="str">
        <f t="shared" si="12"/>
        <v>STS Emerson KPUC EDA</v>
      </c>
      <c r="D794" s="62" t="e">
        <v>#N/A</v>
      </c>
      <c r="E794" s="5">
        <v>37926.375</v>
      </c>
      <c r="F794" s="5">
        <v>37956.375</v>
      </c>
    </row>
    <row r="795" spans="1:6" ht="12.75">
      <c r="A795" s="1" t="s">
        <v>23</v>
      </c>
      <c r="B795" s="52" t="s">
        <v>14</v>
      </c>
      <c r="C795" s="61" t="str">
        <f t="shared" si="12"/>
        <v>STS Emerson Napierville</v>
      </c>
      <c r="D795" s="62" t="e">
        <v>#N/A</v>
      </c>
      <c r="E795" s="5">
        <v>37926.375</v>
      </c>
      <c r="F795" s="5">
        <v>37956.375</v>
      </c>
    </row>
    <row r="796" spans="1:6" ht="12.75">
      <c r="A796" s="1" t="s">
        <v>23</v>
      </c>
      <c r="B796" s="51" t="s">
        <v>15</v>
      </c>
      <c r="C796" s="61" t="str">
        <f t="shared" si="12"/>
        <v>STS Emerson Niagara Falls</v>
      </c>
      <c r="D796" s="62" t="e">
        <v>#N/A</v>
      </c>
      <c r="E796" s="5">
        <v>37926.375</v>
      </c>
      <c r="F796" s="5">
        <v>37956.375</v>
      </c>
    </row>
    <row r="797" spans="1:6" ht="12.75">
      <c r="A797" s="1" t="s">
        <v>23</v>
      </c>
      <c r="B797" s="52" t="s">
        <v>16</v>
      </c>
      <c r="C797" s="61" t="str">
        <f t="shared" si="12"/>
        <v>STS Emerson Philipsburg</v>
      </c>
      <c r="D797" s="62" t="e">
        <v>#N/A</v>
      </c>
      <c r="E797" s="5">
        <v>37926.375</v>
      </c>
      <c r="F797" s="5">
        <v>37956.375</v>
      </c>
    </row>
    <row r="798" spans="1:6" ht="12.75">
      <c r="A798" s="1" t="s">
        <v>23</v>
      </c>
      <c r="B798" s="52" t="s">
        <v>48</v>
      </c>
      <c r="C798" s="61" t="str">
        <f t="shared" si="12"/>
        <v>STS Emerson Spruce</v>
      </c>
      <c r="D798" s="62" t="e">
        <v>#N/A</v>
      </c>
      <c r="E798" s="5">
        <v>37926.375</v>
      </c>
      <c r="F798" s="5">
        <v>37956.375</v>
      </c>
    </row>
    <row r="799" spans="1:6" ht="12.75">
      <c r="A799" s="1" t="s">
        <v>23</v>
      </c>
      <c r="B799" s="51" t="s">
        <v>20</v>
      </c>
      <c r="C799" s="61" t="str">
        <f t="shared" si="12"/>
        <v>STS Emerson St. Clair</v>
      </c>
      <c r="D799" s="62" t="e">
        <v>#N/A</v>
      </c>
      <c r="E799" s="5">
        <v>37926.375</v>
      </c>
      <c r="F799" s="5">
        <v>37956.375</v>
      </c>
    </row>
    <row r="800" spans="1:6" ht="12.75">
      <c r="A800" s="1" t="s">
        <v>23</v>
      </c>
      <c r="B800" s="52" t="s">
        <v>49</v>
      </c>
      <c r="C800" s="61" t="str">
        <f t="shared" si="12"/>
        <v>STS Emerson TCPL NDA</v>
      </c>
      <c r="D800" s="62" t="e">
        <v>#N/A</v>
      </c>
      <c r="E800" s="5">
        <v>37926.375</v>
      </c>
      <c r="F800" s="5">
        <v>37956.375</v>
      </c>
    </row>
    <row r="801" spans="1:6" ht="12.75">
      <c r="A801" s="1" t="s">
        <v>23</v>
      </c>
      <c r="B801" s="51" t="s">
        <v>50</v>
      </c>
      <c r="C801" s="61" t="str">
        <f t="shared" si="12"/>
        <v>STS Emerson TCPL WDA</v>
      </c>
      <c r="D801" s="62" t="e">
        <v>#N/A</v>
      </c>
      <c r="E801" s="5">
        <v>37926.375</v>
      </c>
      <c r="F801" s="5">
        <v>37956.375</v>
      </c>
    </row>
    <row r="802" spans="1:6" ht="12.75">
      <c r="A802" s="1" t="s">
        <v>23</v>
      </c>
      <c r="B802" s="51" t="s">
        <v>51</v>
      </c>
      <c r="C802" s="61" t="str">
        <f t="shared" si="12"/>
        <v>STS Emerson TPLP NDA</v>
      </c>
      <c r="D802" s="62" t="e">
        <v>#N/A</v>
      </c>
      <c r="E802" s="5">
        <v>37926.375</v>
      </c>
      <c r="F802" s="5">
        <v>37956.375</v>
      </c>
    </row>
    <row r="803" spans="1:6" ht="12.75">
      <c r="A803" s="1" t="s">
        <v>23</v>
      </c>
      <c r="B803" s="52" t="s">
        <v>52</v>
      </c>
      <c r="C803" s="61" t="str">
        <f t="shared" si="12"/>
        <v>STS Emerson Transgas SSDA</v>
      </c>
      <c r="D803" s="62" t="e">
        <v>#N/A</v>
      </c>
      <c r="E803" s="5">
        <v>37926.375</v>
      </c>
      <c r="F803" s="5">
        <v>37956.375</v>
      </c>
    </row>
    <row r="804" spans="1:6" ht="12.75">
      <c r="A804" s="1" t="s">
        <v>23</v>
      </c>
      <c r="B804" s="51" t="s">
        <v>53</v>
      </c>
      <c r="C804" s="61" t="str">
        <f t="shared" si="12"/>
        <v>STS Emerson Union CDA</v>
      </c>
      <c r="D804" s="62" t="e">
        <v>#N/A</v>
      </c>
      <c r="E804" s="5">
        <v>37926.375</v>
      </c>
      <c r="F804" s="5">
        <v>37956.375</v>
      </c>
    </row>
    <row r="805" spans="1:6" ht="12.75">
      <c r="A805" s="1" t="s">
        <v>23</v>
      </c>
      <c r="B805" s="52" t="s">
        <v>54</v>
      </c>
      <c r="C805" s="61" t="str">
        <f t="shared" si="12"/>
        <v>STS Emerson Union SWDA</v>
      </c>
      <c r="D805" s="62" t="e">
        <v>#N/A</v>
      </c>
      <c r="E805" s="5">
        <v>37926.375</v>
      </c>
      <c r="F805" s="5">
        <v>37956.375</v>
      </c>
    </row>
    <row r="806" spans="1:6" ht="12.75">
      <c r="A806" s="1" t="s">
        <v>23</v>
      </c>
      <c r="B806" s="52" t="s">
        <v>30</v>
      </c>
      <c r="C806" s="61" t="str">
        <f t="shared" si="12"/>
        <v>STS Emerson Welwyn</v>
      </c>
      <c r="D806" s="62" t="e">
        <v>#N/A</v>
      </c>
      <c r="E806" s="5">
        <v>37926.375</v>
      </c>
      <c r="F806" s="5">
        <v>37956.375</v>
      </c>
    </row>
    <row r="807" spans="1:6" ht="12.75">
      <c r="A807" s="1" t="s">
        <v>22</v>
      </c>
      <c r="B807" s="52" t="s">
        <v>2</v>
      </c>
      <c r="C807" s="61" t="str">
        <f t="shared" si="12"/>
        <v>STS DawnBayhurst 1</v>
      </c>
      <c r="D807" s="62" t="e">
        <v>#N/A</v>
      </c>
      <c r="E807" s="5">
        <v>37926.375</v>
      </c>
      <c r="F807" s="5">
        <v>37956.375</v>
      </c>
    </row>
    <row r="808" spans="1:6" ht="12.75">
      <c r="A808" s="1" t="s">
        <v>22</v>
      </c>
      <c r="B808" s="51" t="s">
        <v>33</v>
      </c>
      <c r="C808" s="61" t="str">
        <f t="shared" si="12"/>
        <v>STS DawnCentram MDA</v>
      </c>
      <c r="D808" s="62" t="e">
        <v>#N/A</v>
      </c>
      <c r="E808" s="5">
        <v>37926.375</v>
      </c>
      <c r="F808" s="5">
        <v>37956.375</v>
      </c>
    </row>
    <row r="809" spans="1:6" ht="12.75">
      <c r="A809" s="1" t="s">
        <v>22</v>
      </c>
      <c r="B809" s="52" t="s">
        <v>34</v>
      </c>
      <c r="C809" s="61" t="str">
        <f t="shared" si="12"/>
        <v>STS DawnCentram SSDA</v>
      </c>
      <c r="D809" s="62" t="e">
        <v>#N/A</v>
      </c>
      <c r="E809" s="5">
        <v>37926.375</v>
      </c>
      <c r="F809" s="5">
        <v>37956.375</v>
      </c>
    </row>
    <row r="810" spans="1:6" ht="12.75">
      <c r="A810" s="1" t="s">
        <v>22</v>
      </c>
      <c r="B810" s="51" t="s">
        <v>92</v>
      </c>
      <c r="C810" s="61" t="str">
        <f t="shared" si="12"/>
        <v>STS DawnUnion NCDA</v>
      </c>
      <c r="D810" s="62" t="e">
        <v>#N/A</v>
      </c>
      <c r="E810" s="5">
        <v>37926.375</v>
      </c>
      <c r="F810" s="5">
        <v>37956.375</v>
      </c>
    </row>
    <row r="811" spans="1:6" ht="12.75">
      <c r="A811" s="1" t="s">
        <v>22</v>
      </c>
      <c r="B811" s="52" t="s">
        <v>91</v>
      </c>
      <c r="C811" s="61" t="str">
        <f t="shared" si="12"/>
        <v>STS DawnUnion EDA</v>
      </c>
      <c r="D811" s="62" t="e">
        <v>#N/A</v>
      </c>
      <c r="E811" s="5">
        <v>37926.375</v>
      </c>
      <c r="F811" s="5">
        <v>37956.375</v>
      </c>
    </row>
    <row r="812" spans="1:6" ht="12.75">
      <c r="A812" s="1" t="s">
        <v>22</v>
      </c>
      <c r="B812" s="51" t="s">
        <v>93</v>
      </c>
      <c r="C812" s="61" t="str">
        <f t="shared" si="12"/>
        <v>STS DawnUnion NDA</v>
      </c>
      <c r="D812" s="62" t="e">
        <v>#N/A</v>
      </c>
      <c r="E812" s="5">
        <v>37926.375</v>
      </c>
      <c r="F812" s="5">
        <v>37956.375</v>
      </c>
    </row>
    <row r="813" spans="1:6" ht="12.75">
      <c r="A813" s="1" t="s">
        <v>22</v>
      </c>
      <c r="B813" s="52" t="s">
        <v>94</v>
      </c>
      <c r="C813" s="61" t="str">
        <f t="shared" si="12"/>
        <v>STS DawnUnion SSMDA</v>
      </c>
      <c r="D813" s="62">
        <v>0</v>
      </c>
      <c r="E813" s="5">
        <v>37926.375</v>
      </c>
      <c r="F813" s="5">
        <v>37956.375</v>
      </c>
    </row>
    <row r="814" spans="1:6" ht="12.75">
      <c r="A814" s="1" t="s">
        <v>22</v>
      </c>
      <c r="B814" s="51" t="s">
        <v>95</v>
      </c>
      <c r="C814" s="61" t="str">
        <f t="shared" si="12"/>
        <v>STS DawnUnion WDA</v>
      </c>
      <c r="D814" s="62" t="e">
        <v>#N/A</v>
      </c>
      <c r="E814" s="5">
        <v>37926.375</v>
      </c>
      <c r="F814" s="5">
        <v>37956.375</v>
      </c>
    </row>
    <row r="815" spans="1:6" ht="12.75">
      <c r="A815" s="1" t="s">
        <v>22</v>
      </c>
      <c r="B815" s="52" t="s">
        <v>40</v>
      </c>
      <c r="C815" s="61" t="str">
        <f t="shared" si="12"/>
        <v>STS DawnCentrat MDA</v>
      </c>
      <c r="D815" s="62" t="e">
        <v>#N/A</v>
      </c>
      <c r="E815" s="5">
        <v>37926.375</v>
      </c>
      <c r="F815" s="5">
        <v>37956.375</v>
      </c>
    </row>
    <row r="816" spans="1:6" ht="12.75">
      <c r="A816" s="1" t="s">
        <v>22</v>
      </c>
      <c r="B816" s="51" t="s">
        <v>4</v>
      </c>
      <c r="C816" s="61" t="str">
        <f t="shared" si="12"/>
        <v>STS DawnChippawa</v>
      </c>
      <c r="D816" s="62" t="e">
        <v>#N/A</v>
      </c>
      <c r="E816" s="5">
        <v>37926.375</v>
      </c>
      <c r="F816" s="5">
        <v>37956.375</v>
      </c>
    </row>
    <row r="817" spans="1:6" ht="12.75">
      <c r="A817" s="1" t="s">
        <v>22</v>
      </c>
      <c r="B817" s="52" t="s">
        <v>41</v>
      </c>
      <c r="C817" s="61" t="str">
        <f t="shared" si="12"/>
        <v>STS DawnConsumers CDA</v>
      </c>
      <c r="D817" s="62" t="e">
        <v>#N/A</v>
      </c>
      <c r="E817" s="5">
        <v>37926.375</v>
      </c>
      <c r="F817" s="5">
        <v>37956.375</v>
      </c>
    </row>
    <row r="818" spans="1:6" ht="12.75">
      <c r="A818" s="1" t="s">
        <v>22</v>
      </c>
      <c r="B818" s="51" t="s">
        <v>42</v>
      </c>
      <c r="C818" s="61" t="str">
        <f t="shared" si="12"/>
        <v>STS DawnConsumers EDA</v>
      </c>
      <c r="D818" s="62" t="e">
        <v>#N/A</v>
      </c>
      <c r="E818" s="5">
        <v>37926.375</v>
      </c>
      <c r="F818" s="5">
        <v>37956.375</v>
      </c>
    </row>
    <row r="819" spans="1:6" ht="12.75">
      <c r="A819" s="1" t="s">
        <v>22</v>
      </c>
      <c r="B819" s="52" t="s">
        <v>43</v>
      </c>
      <c r="C819" s="61" t="str">
        <f t="shared" si="12"/>
        <v>STS DawnConsumers SWDA</v>
      </c>
      <c r="D819" s="62" t="e">
        <v>#N/A</v>
      </c>
      <c r="E819" s="5">
        <v>37926.375</v>
      </c>
      <c r="F819" s="5">
        <v>37956.375</v>
      </c>
    </row>
    <row r="820" spans="1:6" ht="12.75">
      <c r="A820" s="1" t="s">
        <v>22</v>
      </c>
      <c r="B820" s="51" t="s">
        <v>5</v>
      </c>
      <c r="C820" s="61" t="str">
        <f t="shared" si="12"/>
        <v>STS DawnCornwall</v>
      </c>
      <c r="D820" s="62" t="e">
        <v>#N/A</v>
      </c>
      <c r="E820" s="5">
        <v>37926.375</v>
      </c>
      <c r="F820" s="5">
        <v>37956.375</v>
      </c>
    </row>
    <row r="821" spans="1:6" ht="12.75">
      <c r="A821" s="1" t="s">
        <v>22</v>
      </c>
      <c r="B821" s="52" t="s">
        <v>6</v>
      </c>
      <c r="C821" s="61" t="str">
        <f t="shared" si="12"/>
        <v>STS DawnEast Hereford</v>
      </c>
      <c r="D821" s="62" t="e">
        <v>#N/A</v>
      </c>
      <c r="E821" s="5">
        <v>37926.375</v>
      </c>
      <c r="F821" s="5">
        <v>37956.375</v>
      </c>
    </row>
    <row r="822" spans="1:6" ht="12.75">
      <c r="A822" s="1" t="s">
        <v>22</v>
      </c>
      <c r="B822" s="51" t="s">
        <v>7</v>
      </c>
      <c r="C822" s="61" t="str">
        <f t="shared" si="12"/>
        <v>STS DawnEmerson 1</v>
      </c>
      <c r="D822" s="62" t="e">
        <v>#N/A</v>
      </c>
      <c r="E822" s="5">
        <v>37926.375</v>
      </c>
      <c r="F822" s="5">
        <v>37956.375</v>
      </c>
    </row>
    <row r="823" spans="1:6" ht="12.75">
      <c r="A823" s="1" t="s">
        <v>22</v>
      </c>
      <c r="B823" s="52" t="s">
        <v>8</v>
      </c>
      <c r="C823" s="61" t="str">
        <f t="shared" si="12"/>
        <v>STS DawnEmerson 2</v>
      </c>
      <c r="D823" s="62" t="e">
        <v>#N/A</v>
      </c>
      <c r="E823" s="5">
        <v>37926.375</v>
      </c>
      <c r="F823" s="5">
        <v>37956.375</v>
      </c>
    </row>
    <row r="824" spans="1:6" ht="12.75">
      <c r="A824" s="1" t="s">
        <v>22</v>
      </c>
      <c r="B824" s="51" t="s">
        <v>44</v>
      </c>
      <c r="C824" s="61" t="str">
        <f t="shared" si="12"/>
        <v>STS DawnGladstone MDA</v>
      </c>
      <c r="D824" s="62" t="e">
        <v>#N/A</v>
      </c>
      <c r="E824" s="5">
        <v>37926.375</v>
      </c>
      <c r="F824" s="5">
        <v>37956.375</v>
      </c>
    </row>
    <row r="825" spans="1:6" ht="12.75">
      <c r="A825" s="1" t="s">
        <v>22</v>
      </c>
      <c r="B825" s="52" t="s">
        <v>45</v>
      </c>
      <c r="C825" s="61" t="str">
        <f t="shared" si="12"/>
        <v>STS DawnGMIT EDA</v>
      </c>
      <c r="D825" s="62" t="e">
        <v>#N/A</v>
      </c>
      <c r="E825" s="5">
        <v>37926.375</v>
      </c>
      <c r="F825" s="5">
        <v>37956.375</v>
      </c>
    </row>
    <row r="826" spans="1:6" ht="12.75">
      <c r="A826" s="1" t="s">
        <v>22</v>
      </c>
      <c r="B826" s="51" t="s">
        <v>46</v>
      </c>
      <c r="C826" s="61" t="str">
        <f t="shared" si="12"/>
        <v>STS DawnGMIT NDA</v>
      </c>
      <c r="D826" s="62" t="e">
        <v>#N/A</v>
      </c>
      <c r="E826" s="5">
        <v>37926.375</v>
      </c>
      <c r="F826" s="5">
        <v>37956.375</v>
      </c>
    </row>
    <row r="827" spans="1:6" ht="12.75">
      <c r="A827" s="1" t="s">
        <v>22</v>
      </c>
      <c r="B827" s="51" t="s">
        <v>10</v>
      </c>
      <c r="C827" s="61" t="str">
        <f t="shared" si="12"/>
        <v>STS DawnHerbert</v>
      </c>
      <c r="D827" s="62" t="e">
        <v>#N/A</v>
      </c>
      <c r="E827" s="5">
        <v>37926.375</v>
      </c>
      <c r="F827" s="5">
        <v>37956.375</v>
      </c>
    </row>
    <row r="828" spans="1:6" ht="12.75">
      <c r="A828" s="1" t="s">
        <v>22</v>
      </c>
      <c r="B828" s="52" t="s">
        <v>11</v>
      </c>
      <c r="C828" s="61" t="str">
        <f t="shared" si="12"/>
        <v>STS DawnIroquois</v>
      </c>
      <c r="D828" s="62" t="e">
        <v>#N/A</v>
      </c>
      <c r="E828" s="5">
        <v>37926.375</v>
      </c>
      <c r="F828" s="5">
        <v>37956.375</v>
      </c>
    </row>
    <row r="829" spans="1:6" ht="12.75">
      <c r="A829" s="1" t="s">
        <v>22</v>
      </c>
      <c r="B829" s="51" t="s">
        <v>47</v>
      </c>
      <c r="C829" s="61" t="str">
        <f t="shared" si="12"/>
        <v>STS DawnKPUC EDA</v>
      </c>
      <c r="D829" s="62" t="e">
        <v>#N/A</v>
      </c>
      <c r="E829" s="5">
        <v>37926.375</v>
      </c>
      <c r="F829" s="5">
        <v>37956.375</v>
      </c>
    </row>
    <row r="830" spans="1:6" ht="12.75">
      <c r="A830" s="1" t="s">
        <v>22</v>
      </c>
      <c r="B830" s="52" t="s">
        <v>14</v>
      </c>
      <c r="C830" s="61" t="str">
        <f t="shared" si="12"/>
        <v>STS DawnNapierville</v>
      </c>
      <c r="D830" s="62" t="e">
        <v>#N/A</v>
      </c>
      <c r="E830" s="5">
        <v>37926.375</v>
      </c>
      <c r="F830" s="5">
        <v>37956.375</v>
      </c>
    </row>
    <row r="831" spans="1:6" ht="12.75">
      <c r="A831" s="1" t="s">
        <v>22</v>
      </c>
      <c r="B831" s="51" t="s">
        <v>15</v>
      </c>
      <c r="C831" s="61" t="str">
        <f t="shared" si="12"/>
        <v>STS DawnNiagara Falls</v>
      </c>
      <c r="D831" s="62" t="e">
        <v>#N/A</v>
      </c>
      <c r="E831" s="5">
        <v>37926.375</v>
      </c>
      <c r="F831" s="5">
        <v>37956.375</v>
      </c>
    </row>
    <row r="832" spans="1:6" ht="12.75">
      <c r="A832" s="1" t="s">
        <v>22</v>
      </c>
      <c r="B832" s="52" t="s">
        <v>16</v>
      </c>
      <c r="C832" s="61" t="str">
        <f t="shared" si="12"/>
        <v>STS DawnPhilipsburg</v>
      </c>
      <c r="D832" s="62" t="e">
        <v>#N/A</v>
      </c>
      <c r="E832" s="5">
        <v>37926.375</v>
      </c>
      <c r="F832" s="5">
        <v>37956.375</v>
      </c>
    </row>
    <row r="833" spans="1:6" ht="12.75">
      <c r="A833" s="1" t="s">
        <v>22</v>
      </c>
      <c r="B833" s="52" t="s">
        <v>48</v>
      </c>
      <c r="C833" s="61" t="str">
        <f t="shared" si="12"/>
        <v>STS DawnSpruce</v>
      </c>
      <c r="D833" s="62" t="e">
        <v>#N/A</v>
      </c>
      <c r="E833" s="5">
        <v>37926.375</v>
      </c>
      <c r="F833" s="5">
        <v>37956.375</v>
      </c>
    </row>
    <row r="834" spans="1:6" ht="12.75">
      <c r="A834" s="1" t="s">
        <v>22</v>
      </c>
      <c r="B834" s="51" t="s">
        <v>20</v>
      </c>
      <c r="C834" s="61" t="str">
        <f t="shared" si="12"/>
        <v>STS DawnSt. Clair</v>
      </c>
      <c r="D834" s="62" t="e">
        <v>#N/A</v>
      </c>
      <c r="E834" s="5">
        <v>37926.375</v>
      </c>
      <c r="F834" s="5">
        <v>37956.375</v>
      </c>
    </row>
    <row r="835" spans="1:6" ht="12.75">
      <c r="A835" s="1" t="s">
        <v>22</v>
      </c>
      <c r="B835" s="52" t="s">
        <v>49</v>
      </c>
      <c r="C835" s="61" t="str">
        <f aca="true" t="shared" si="13" ref="C835:C898">CONCATENATE(A835,B835)</f>
        <v>STS DawnTCPL NDA</v>
      </c>
      <c r="D835" s="62" t="e">
        <v>#N/A</v>
      </c>
      <c r="E835" s="5">
        <v>37926.375</v>
      </c>
      <c r="F835" s="5">
        <v>37956.375</v>
      </c>
    </row>
    <row r="836" spans="1:6" ht="12.75">
      <c r="A836" s="1" t="s">
        <v>22</v>
      </c>
      <c r="B836" s="51" t="s">
        <v>50</v>
      </c>
      <c r="C836" s="61" t="str">
        <f t="shared" si="13"/>
        <v>STS DawnTCPL WDA</v>
      </c>
      <c r="D836" s="62" t="e">
        <v>#N/A</v>
      </c>
      <c r="E836" s="5">
        <v>37926.375</v>
      </c>
      <c r="F836" s="5">
        <v>37956.375</v>
      </c>
    </row>
    <row r="837" spans="1:6" ht="12.75">
      <c r="A837" s="1" t="s">
        <v>22</v>
      </c>
      <c r="B837" s="51" t="s">
        <v>51</v>
      </c>
      <c r="C837" s="61" t="str">
        <f t="shared" si="13"/>
        <v>STS DawnTPLP NDA</v>
      </c>
      <c r="D837" s="62" t="e">
        <v>#N/A</v>
      </c>
      <c r="E837" s="5">
        <v>37926.375</v>
      </c>
      <c r="F837" s="5">
        <v>37956.375</v>
      </c>
    </row>
    <row r="838" spans="1:6" ht="12.75">
      <c r="A838" s="1" t="s">
        <v>22</v>
      </c>
      <c r="B838" s="52" t="s">
        <v>52</v>
      </c>
      <c r="C838" s="61" t="str">
        <f t="shared" si="13"/>
        <v>STS DawnTransgas SSDA</v>
      </c>
      <c r="D838" s="62" t="e">
        <v>#N/A</v>
      </c>
      <c r="E838" s="5">
        <v>37926.375</v>
      </c>
      <c r="F838" s="5">
        <v>37956.375</v>
      </c>
    </row>
    <row r="839" spans="1:6" ht="12.75">
      <c r="A839" s="1" t="s">
        <v>22</v>
      </c>
      <c r="B839" s="51" t="s">
        <v>53</v>
      </c>
      <c r="C839" s="61" t="str">
        <f t="shared" si="13"/>
        <v>STS DawnUnion CDA</v>
      </c>
      <c r="D839" s="62" t="e">
        <v>#N/A</v>
      </c>
      <c r="E839" s="5">
        <v>37926.375</v>
      </c>
      <c r="F839" s="5">
        <v>37956.375</v>
      </c>
    </row>
    <row r="840" spans="1:6" ht="12.75">
      <c r="A840" s="1" t="s">
        <v>22</v>
      </c>
      <c r="B840" s="51" t="s">
        <v>54</v>
      </c>
      <c r="C840" s="61" t="str">
        <f t="shared" si="13"/>
        <v>STS DawnUnion SWDA</v>
      </c>
      <c r="D840" s="62" t="e">
        <v>#N/A</v>
      </c>
      <c r="E840" s="5">
        <v>37926.375</v>
      </c>
      <c r="F840" s="5">
        <v>37956.375</v>
      </c>
    </row>
    <row r="841" spans="1:6" ht="12.75">
      <c r="A841" s="1" t="s">
        <v>22</v>
      </c>
      <c r="B841" s="52" t="s">
        <v>30</v>
      </c>
      <c r="C841" s="61" t="str">
        <f t="shared" si="13"/>
        <v>STS DawnWelwyn</v>
      </c>
      <c r="D841" s="62" t="e">
        <v>#N/A</v>
      </c>
      <c r="E841" s="5">
        <v>37926.375</v>
      </c>
      <c r="F841" s="5">
        <v>37956.375</v>
      </c>
    </row>
    <row r="842" spans="1:6" ht="12.75">
      <c r="A842" t="s">
        <v>25</v>
      </c>
      <c r="B842" t="s">
        <v>2</v>
      </c>
      <c r="C842" s="61" t="str">
        <f t="shared" si="13"/>
        <v>STS ParkwayBayhurst 1</v>
      </c>
      <c r="D842" t="e">
        <v>#N/A</v>
      </c>
      <c r="E842" s="5">
        <v>37926.375</v>
      </c>
      <c r="F842" s="5">
        <v>37956.375</v>
      </c>
    </row>
    <row r="843" spans="1:6" ht="12.75">
      <c r="A843" t="s">
        <v>25</v>
      </c>
      <c r="B843" t="s">
        <v>33</v>
      </c>
      <c r="C843" s="61" t="str">
        <f t="shared" si="13"/>
        <v>STS ParkwayCentram MDA</v>
      </c>
      <c r="D843" t="e">
        <v>#N/A</v>
      </c>
      <c r="E843" s="5">
        <v>37926.375</v>
      </c>
      <c r="F843" s="5">
        <v>37956.375</v>
      </c>
    </row>
    <row r="844" spans="1:6" ht="12.75">
      <c r="A844" t="s">
        <v>25</v>
      </c>
      <c r="B844" t="s">
        <v>34</v>
      </c>
      <c r="C844" s="61" t="str">
        <f t="shared" si="13"/>
        <v>STS ParkwayCentram SSDA</v>
      </c>
      <c r="D844" t="e">
        <v>#N/A</v>
      </c>
      <c r="E844" s="5">
        <v>37926.375</v>
      </c>
      <c r="F844" s="5">
        <v>37956.375</v>
      </c>
    </row>
    <row r="845" spans="1:6" ht="12.75">
      <c r="A845" t="s">
        <v>25</v>
      </c>
      <c r="B845" t="s">
        <v>92</v>
      </c>
      <c r="C845" s="61" t="str">
        <f t="shared" si="13"/>
        <v>STS ParkwayUnion NCDA</v>
      </c>
      <c r="D845">
        <v>0</v>
      </c>
      <c r="E845" s="5">
        <v>37926.375</v>
      </c>
      <c r="F845" s="5">
        <v>37956.375</v>
      </c>
    </row>
    <row r="846" spans="1:6" ht="12.75">
      <c r="A846" t="s">
        <v>25</v>
      </c>
      <c r="B846" t="s">
        <v>91</v>
      </c>
      <c r="C846" s="61" t="str">
        <f t="shared" si="13"/>
        <v>STS ParkwayUnion EDA</v>
      </c>
      <c r="D846">
        <v>0.13</v>
      </c>
      <c r="E846" s="5">
        <v>37926.375</v>
      </c>
      <c r="F846" s="5">
        <v>37956.375</v>
      </c>
    </row>
    <row r="847" spans="1:6" ht="12.75">
      <c r="A847" t="s">
        <v>25</v>
      </c>
      <c r="B847" t="s">
        <v>93</v>
      </c>
      <c r="C847" s="61" t="str">
        <f t="shared" si="13"/>
        <v>STS ParkwayUnion NDA</v>
      </c>
      <c r="D847">
        <v>0</v>
      </c>
      <c r="E847" s="5">
        <v>37926.375</v>
      </c>
      <c r="F847" s="5">
        <v>37956.375</v>
      </c>
    </row>
    <row r="848" spans="1:6" ht="12.75">
      <c r="A848" t="s">
        <v>25</v>
      </c>
      <c r="B848" t="s">
        <v>94</v>
      </c>
      <c r="C848" s="61" t="str">
        <f t="shared" si="13"/>
        <v>STS ParkwayUnion SSMDA</v>
      </c>
      <c r="D848">
        <v>0</v>
      </c>
      <c r="E848" s="5">
        <v>37926.375</v>
      </c>
      <c r="F848" s="5">
        <v>37956.375</v>
      </c>
    </row>
    <row r="849" spans="1:6" ht="12.75">
      <c r="A849" t="s">
        <v>25</v>
      </c>
      <c r="B849" t="s">
        <v>95</v>
      </c>
      <c r="C849" s="61" t="str">
        <f t="shared" si="13"/>
        <v>STS ParkwayUnion WDA</v>
      </c>
      <c r="D849">
        <v>0</v>
      </c>
      <c r="E849" s="5">
        <v>37926.375</v>
      </c>
      <c r="F849" s="5">
        <v>37956.375</v>
      </c>
    </row>
    <row r="850" spans="1:6" ht="12.75">
      <c r="A850" t="s">
        <v>25</v>
      </c>
      <c r="B850" t="s">
        <v>40</v>
      </c>
      <c r="C850" s="61" t="str">
        <f t="shared" si="13"/>
        <v>STS ParkwayCentrat MDA</v>
      </c>
      <c r="D850" t="e">
        <v>#N/A</v>
      </c>
      <c r="E850" s="5">
        <v>37926.375</v>
      </c>
      <c r="F850" s="5">
        <v>37956.375</v>
      </c>
    </row>
    <row r="851" spans="1:6" ht="12.75">
      <c r="A851" t="s">
        <v>25</v>
      </c>
      <c r="B851" t="s">
        <v>4</v>
      </c>
      <c r="C851" s="61" t="str">
        <f t="shared" si="13"/>
        <v>STS ParkwayChippawa</v>
      </c>
      <c r="D851" t="e">
        <v>#N/A</v>
      </c>
      <c r="E851" s="5">
        <v>37926.375</v>
      </c>
      <c r="F851" s="5">
        <v>37956.375</v>
      </c>
    </row>
    <row r="852" spans="1:6" ht="12.75">
      <c r="A852" t="s">
        <v>25</v>
      </c>
      <c r="B852" t="s">
        <v>41</v>
      </c>
      <c r="C852" s="61" t="str">
        <f t="shared" si="13"/>
        <v>STS ParkwayConsumers CDA</v>
      </c>
      <c r="D852">
        <v>0</v>
      </c>
      <c r="E852" s="5">
        <v>37926.375</v>
      </c>
      <c r="F852" s="5">
        <v>37956.375</v>
      </c>
    </row>
    <row r="853" spans="1:6" ht="12.75">
      <c r="A853" t="s">
        <v>25</v>
      </c>
      <c r="B853" t="s">
        <v>42</v>
      </c>
      <c r="C853" s="61" t="str">
        <f t="shared" si="13"/>
        <v>STS ParkwayConsumers EDA</v>
      </c>
      <c r="D853">
        <v>0</v>
      </c>
      <c r="E853" s="5">
        <v>37926.375</v>
      </c>
      <c r="F853" s="5">
        <v>37956.375</v>
      </c>
    </row>
    <row r="854" spans="1:6" ht="12.75">
      <c r="A854" t="s">
        <v>25</v>
      </c>
      <c r="B854" t="s">
        <v>43</v>
      </c>
      <c r="C854" s="61" t="str">
        <f t="shared" si="13"/>
        <v>STS ParkwayConsumers SWDA</v>
      </c>
      <c r="D854" t="e">
        <v>#N/A</v>
      </c>
      <c r="E854" s="5">
        <v>37926.375</v>
      </c>
      <c r="F854" s="5">
        <v>37956.375</v>
      </c>
    </row>
    <row r="855" spans="1:6" ht="12.75">
      <c r="A855" t="s">
        <v>25</v>
      </c>
      <c r="B855" t="s">
        <v>5</v>
      </c>
      <c r="C855" s="61" t="str">
        <f t="shared" si="13"/>
        <v>STS ParkwayCornwall</v>
      </c>
      <c r="D855">
        <v>0.37</v>
      </c>
      <c r="E855" s="5">
        <v>37926.375</v>
      </c>
      <c r="F855" s="5">
        <v>37956.375</v>
      </c>
    </row>
    <row r="856" spans="1:6" ht="12.75">
      <c r="A856" t="s">
        <v>25</v>
      </c>
      <c r="B856" t="s">
        <v>6</v>
      </c>
      <c r="C856" s="61" t="str">
        <f t="shared" si="13"/>
        <v>STS ParkwayEast Hereford</v>
      </c>
      <c r="D856" t="e">
        <v>#N/A</v>
      </c>
      <c r="E856" s="5">
        <v>37926.375</v>
      </c>
      <c r="F856" s="5">
        <v>37956.375</v>
      </c>
    </row>
    <row r="857" spans="1:6" ht="12.75">
      <c r="A857" t="s">
        <v>25</v>
      </c>
      <c r="B857" t="s">
        <v>7</v>
      </c>
      <c r="C857" s="61" t="str">
        <f t="shared" si="13"/>
        <v>STS ParkwayEmerson 1</v>
      </c>
      <c r="D857" t="e">
        <v>#N/A</v>
      </c>
      <c r="E857" s="5">
        <v>37926.375</v>
      </c>
      <c r="F857" s="5">
        <v>37956.375</v>
      </c>
    </row>
    <row r="858" spans="1:6" ht="12.75">
      <c r="A858" t="s">
        <v>25</v>
      </c>
      <c r="B858" t="s">
        <v>8</v>
      </c>
      <c r="C858" s="61" t="str">
        <f t="shared" si="13"/>
        <v>STS ParkwayEmerson 2</v>
      </c>
      <c r="D858" t="e">
        <v>#N/A</v>
      </c>
      <c r="E858" s="5">
        <v>37926.375</v>
      </c>
      <c r="F858" s="5">
        <v>37956.375</v>
      </c>
    </row>
    <row r="859" spans="1:6" ht="12.75">
      <c r="A859" t="s">
        <v>25</v>
      </c>
      <c r="B859" t="s">
        <v>44</v>
      </c>
      <c r="C859" s="61" t="str">
        <f t="shared" si="13"/>
        <v>STS ParkwayGladstone MDA</v>
      </c>
      <c r="D859" t="e">
        <v>#N/A</v>
      </c>
      <c r="E859" s="5">
        <v>37926.375</v>
      </c>
      <c r="F859" s="5">
        <v>37956.375</v>
      </c>
    </row>
    <row r="860" spans="1:6" ht="12.75">
      <c r="A860" t="s">
        <v>25</v>
      </c>
      <c r="B860" t="s">
        <v>45</v>
      </c>
      <c r="C860" s="61" t="str">
        <f t="shared" si="13"/>
        <v>STS ParkwayGMIT EDA</v>
      </c>
      <c r="D860">
        <v>0.63</v>
      </c>
      <c r="E860" s="5">
        <v>37926.375</v>
      </c>
      <c r="F860" s="5">
        <v>37956.375</v>
      </c>
    </row>
    <row r="861" spans="1:6" ht="12.75">
      <c r="A861" t="s">
        <v>25</v>
      </c>
      <c r="B861" t="s">
        <v>46</v>
      </c>
      <c r="C861" s="61" t="str">
        <f t="shared" si="13"/>
        <v>STS ParkwayGMIT NDA</v>
      </c>
      <c r="D861">
        <v>0</v>
      </c>
      <c r="E861" s="5">
        <v>37926.375</v>
      </c>
      <c r="F861" s="5">
        <v>37956.375</v>
      </c>
    </row>
    <row r="862" spans="1:6" ht="12.75">
      <c r="A862" t="s">
        <v>25</v>
      </c>
      <c r="B862" t="s">
        <v>10</v>
      </c>
      <c r="C862" s="61" t="str">
        <f t="shared" si="13"/>
        <v>STS ParkwayHerbert</v>
      </c>
      <c r="D862" t="e">
        <v>#N/A</v>
      </c>
      <c r="E862" s="5">
        <v>37926.375</v>
      </c>
      <c r="F862" s="5">
        <v>37956.375</v>
      </c>
    </row>
    <row r="863" spans="1:6" ht="12.75">
      <c r="A863" t="s">
        <v>25</v>
      </c>
      <c r="B863" t="s">
        <v>11</v>
      </c>
      <c r="C863" s="61" t="str">
        <f t="shared" si="13"/>
        <v>STS ParkwayIroquois</v>
      </c>
      <c r="D863" t="e">
        <v>#N/A</v>
      </c>
      <c r="E863" s="5">
        <v>37926.375</v>
      </c>
      <c r="F863" s="5">
        <v>37956.375</v>
      </c>
    </row>
    <row r="864" spans="1:6" ht="12.75">
      <c r="A864" t="s">
        <v>25</v>
      </c>
      <c r="B864" t="s">
        <v>47</v>
      </c>
      <c r="C864" s="61" t="str">
        <f t="shared" si="13"/>
        <v>STS ParkwayKPUC EDA</v>
      </c>
      <c r="D864">
        <v>0.12</v>
      </c>
      <c r="E864" s="5">
        <v>37926.375</v>
      </c>
      <c r="F864" s="5">
        <v>37956.375</v>
      </c>
    </row>
    <row r="865" spans="1:6" ht="12.75">
      <c r="A865" t="s">
        <v>25</v>
      </c>
      <c r="B865" t="s">
        <v>14</v>
      </c>
      <c r="C865" s="61" t="str">
        <f t="shared" si="13"/>
        <v>STS ParkwayNapierville</v>
      </c>
      <c r="D865" t="e">
        <v>#N/A</v>
      </c>
      <c r="E865" s="5">
        <v>37926.375</v>
      </c>
      <c r="F865" s="5">
        <v>37956.375</v>
      </c>
    </row>
    <row r="866" spans="1:6" ht="12.75">
      <c r="A866" t="s">
        <v>25</v>
      </c>
      <c r="B866" t="s">
        <v>15</v>
      </c>
      <c r="C866" s="61" t="str">
        <f t="shared" si="13"/>
        <v>STS ParkwayNiagara Falls</v>
      </c>
      <c r="D866" t="e">
        <v>#N/A</v>
      </c>
      <c r="E866" s="5">
        <v>37926.375</v>
      </c>
      <c r="F866" s="5">
        <v>37956.375</v>
      </c>
    </row>
    <row r="867" spans="1:6" ht="12.75">
      <c r="A867" t="s">
        <v>25</v>
      </c>
      <c r="B867" t="s">
        <v>16</v>
      </c>
      <c r="C867" s="61" t="str">
        <f t="shared" si="13"/>
        <v>STS ParkwayPhilipsburg</v>
      </c>
      <c r="D867">
        <v>0.63</v>
      </c>
      <c r="E867" s="5">
        <v>37926.375</v>
      </c>
      <c r="F867" s="5">
        <v>37956.375</v>
      </c>
    </row>
    <row r="868" spans="1:6" ht="12.75">
      <c r="A868" t="s">
        <v>25</v>
      </c>
      <c r="B868" t="s">
        <v>48</v>
      </c>
      <c r="C868" s="61" t="str">
        <f t="shared" si="13"/>
        <v>STS ParkwaySpruce</v>
      </c>
      <c r="D868" t="e">
        <v>#N/A</v>
      </c>
      <c r="E868" s="5">
        <v>37926.375</v>
      </c>
      <c r="F868" s="5">
        <v>37956.375</v>
      </c>
    </row>
    <row r="869" spans="1:6" ht="12.75">
      <c r="A869" t="s">
        <v>25</v>
      </c>
      <c r="B869" t="s">
        <v>20</v>
      </c>
      <c r="C869" s="61" t="str">
        <f t="shared" si="13"/>
        <v>STS ParkwaySt. Clair</v>
      </c>
      <c r="D869" t="e">
        <v>#N/A</v>
      </c>
      <c r="E869" s="5">
        <v>37926.375</v>
      </c>
      <c r="F869" s="5">
        <v>37956.375</v>
      </c>
    </row>
    <row r="870" spans="1:6" ht="12.75">
      <c r="A870" t="s">
        <v>25</v>
      </c>
      <c r="B870" t="s">
        <v>49</v>
      </c>
      <c r="C870" s="61" t="str">
        <f t="shared" si="13"/>
        <v>STS ParkwayTCPL NDA</v>
      </c>
      <c r="D870" t="e">
        <v>#N/A</v>
      </c>
      <c r="E870" s="5">
        <v>37926.375</v>
      </c>
      <c r="F870" s="5">
        <v>37956.375</v>
      </c>
    </row>
    <row r="871" spans="1:6" ht="12.75">
      <c r="A871" t="s">
        <v>25</v>
      </c>
      <c r="B871" t="s">
        <v>50</v>
      </c>
      <c r="C871" s="61" t="str">
        <f t="shared" si="13"/>
        <v>STS ParkwayTCPL WDA</v>
      </c>
      <c r="D871" t="e">
        <v>#N/A</v>
      </c>
      <c r="E871" s="5">
        <v>37926.375</v>
      </c>
      <c r="F871" s="5">
        <v>37956.375</v>
      </c>
    </row>
    <row r="872" spans="1:6" ht="12.75">
      <c r="A872" t="s">
        <v>25</v>
      </c>
      <c r="B872" t="s">
        <v>51</v>
      </c>
      <c r="C872" s="61" t="str">
        <f t="shared" si="13"/>
        <v>STS ParkwayTPLP NDA</v>
      </c>
      <c r="D872" t="e">
        <v>#N/A</v>
      </c>
      <c r="E872" s="5">
        <v>37926.375</v>
      </c>
      <c r="F872" s="5">
        <v>37956.375</v>
      </c>
    </row>
    <row r="873" spans="1:6" ht="12.75">
      <c r="A873" t="s">
        <v>25</v>
      </c>
      <c r="B873" t="s">
        <v>52</v>
      </c>
      <c r="C873" s="61" t="str">
        <f t="shared" si="13"/>
        <v>STS ParkwayTransgas SSDA</v>
      </c>
      <c r="D873" t="e">
        <v>#N/A</v>
      </c>
      <c r="E873" s="5">
        <v>37926.375</v>
      </c>
      <c r="F873" s="5">
        <v>37956.375</v>
      </c>
    </row>
    <row r="874" spans="1:6" ht="12.75">
      <c r="A874" t="s">
        <v>25</v>
      </c>
      <c r="B874" t="s">
        <v>53</v>
      </c>
      <c r="C874" s="61" t="str">
        <f t="shared" si="13"/>
        <v>STS ParkwayUnion CDA</v>
      </c>
      <c r="D874" t="e">
        <v>#N/A</v>
      </c>
      <c r="E874" s="5">
        <v>37926.375</v>
      </c>
      <c r="F874" s="5">
        <v>37956.375</v>
      </c>
    </row>
    <row r="875" spans="1:6" ht="12.75">
      <c r="A875" t="s">
        <v>25</v>
      </c>
      <c r="B875" t="s">
        <v>54</v>
      </c>
      <c r="C875" s="61" t="str">
        <f t="shared" si="13"/>
        <v>STS ParkwayUnion SWDA</v>
      </c>
      <c r="D875" t="e">
        <v>#N/A</v>
      </c>
      <c r="E875" s="5">
        <v>37926.375</v>
      </c>
      <c r="F875" s="5">
        <v>37956.375</v>
      </c>
    </row>
    <row r="876" spans="1:6" ht="12.75">
      <c r="A876" t="s">
        <v>25</v>
      </c>
      <c r="B876" t="s">
        <v>30</v>
      </c>
      <c r="C876" s="61" t="str">
        <f t="shared" si="13"/>
        <v>STS ParkwayWelwyn</v>
      </c>
      <c r="D876" t="e">
        <v>#N/A</v>
      </c>
      <c r="E876" s="5">
        <v>37926.375</v>
      </c>
      <c r="F876" s="5">
        <v>37956.375</v>
      </c>
    </row>
    <row r="877" spans="1:6" ht="12.75">
      <c r="A877" t="s">
        <v>24</v>
      </c>
      <c r="B877" t="s">
        <v>2</v>
      </c>
      <c r="C877" s="61" t="str">
        <f t="shared" si="13"/>
        <v>STS KirkwallBayhurst 1</v>
      </c>
      <c r="D877" t="e">
        <v>#N/A</v>
      </c>
      <c r="E877" s="5">
        <v>37926.375</v>
      </c>
      <c r="F877" s="5">
        <v>37956.375</v>
      </c>
    </row>
    <row r="878" spans="1:6" ht="12.75">
      <c r="A878" t="s">
        <v>24</v>
      </c>
      <c r="B878" t="s">
        <v>33</v>
      </c>
      <c r="C878" s="61" t="str">
        <f t="shared" si="13"/>
        <v>STS KirkwallCentram MDA</v>
      </c>
      <c r="D878" t="e">
        <v>#N/A</v>
      </c>
      <c r="E878" s="5">
        <v>37926.375</v>
      </c>
      <c r="F878" s="5">
        <v>37956.375</v>
      </c>
    </row>
    <row r="879" spans="1:6" ht="12.75">
      <c r="A879" t="s">
        <v>24</v>
      </c>
      <c r="B879" t="s">
        <v>34</v>
      </c>
      <c r="C879" s="61" t="str">
        <f t="shared" si="13"/>
        <v>STS KirkwallCentram SSDA</v>
      </c>
      <c r="D879" t="e">
        <v>#N/A</v>
      </c>
      <c r="E879" s="5">
        <v>37926.375</v>
      </c>
      <c r="F879" s="5">
        <v>37956.375</v>
      </c>
    </row>
    <row r="880" spans="1:6" ht="12.75">
      <c r="A880" t="s">
        <v>24</v>
      </c>
      <c r="B880" t="s">
        <v>92</v>
      </c>
      <c r="C880" s="61" t="str">
        <f t="shared" si="13"/>
        <v>STS KirkwallUnion NCDA</v>
      </c>
      <c r="D880" t="e">
        <v>#N/A</v>
      </c>
      <c r="E880" s="5">
        <v>37926.375</v>
      </c>
      <c r="F880" s="5">
        <v>37956.375</v>
      </c>
    </row>
    <row r="881" spans="1:6" ht="12.75">
      <c r="A881" t="s">
        <v>24</v>
      </c>
      <c r="B881" t="s">
        <v>91</v>
      </c>
      <c r="C881" s="61" t="str">
        <f t="shared" si="13"/>
        <v>STS KirkwallUnion EDA</v>
      </c>
      <c r="D881" t="e">
        <v>#N/A</v>
      </c>
      <c r="E881" s="5">
        <v>37926.375</v>
      </c>
      <c r="F881" s="5">
        <v>37956.375</v>
      </c>
    </row>
    <row r="882" spans="1:6" ht="12.75">
      <c r="A882" t="s">
        <v>24</v>
      </c>
      <c r="B882" t="s">
        <v>93</v>
      </c>
      <c r="C882" s="61" t="str">
        <f t="shared" si="13"/>
        <v>STS KirkwallUnion NDA</v>
      </c>
      <c r="D882" t="e">
        <v>#N/A</v>
      </c>
      <c r="E882" s="5">
        <v>37926.375</v>
      </c>
      <c r="F882" s="5">
        <v>37956.375</v>
      </c>
    </row>
    <row r="883" spans="1:6" ht="12.75">
      <c r="A883" t="s">
        <v>24</v>
      </c>
      <c r="B883" t="s">
        <v>94</v>
      </c>
      <c r="C883" s="61" t="str">
        <f t="shared" si="13"/>
        <v>STS KirkwallUnion SSMDA</v>
      </c>
      <c r="D883" t="e">
        <v>#N/A</v>
      </c>
      <c r="E883" s="5">
        <v>37926.375</v>
      </c>
      <c r="F883" s="5">
        <v>37956.375</v>
      </c>
    </row>
    <row r="884" spans="1:6" ht="12.75">
      <c r="A884" t="s">
        <v>24</v>
      </c>
      <c r="B884" t="s">
        <v>95</v>
      </c>
      <c r="C884" s="61" t="str">
        <f t="shared" si="13"/>
        <v>STS KirkwallUnion WDA</v>
      </c>
      <c r="D884" t="e">
        <v>#N/A</v>
      </c>
      <c r="E884" s="5">
        <v>37926.375</v>
      </c>
      <c r="F884" s="5">
        <v>37956.375</v>
      </c>
    </row>
    <row r="885" spans="1:6" ht="12.75">
      <c r="A885" t="s">
        <v>24</v>
      </c>
      <c r="B885" t="s">
        <v>40</v>
      </c>
      <c r="C885" s="61" t="str">
        <f t="shared" si="13"/>
        <v>STS KirkwallCentrat MDA</v>
      </c>
      <c r="D885" t="e">
        <v>#N/A</v>
      </c>
      <c r="E885" s="5">
        <v>37926.375</v>
      </c>
      <c r="F885" s="5">
        <v>37956.375</v>
      </c>
    </row>
    <row r="886" spans="1:6" ht="12.75">
      <c r="A886" t="s">
        <v>24</v>
      </c>
      <c r="B886" t="s">
        <v>4</v>
      </c>
      <c r="C886" s="61" t="str">
        <f t="shared" si="13"/>
        <v>STS KirkwallChippawa</v>
      </c>
      <c r="D886" t="e">
        <v>#N/A</v>
      </c>
      <c r="E886" s="5">
        <v>37926.375</v>
      </c>
      <c r="F886" s="5">
        <v>37956.375</v>
      </c>
    </row>
    <row r="887" spans="1:6" ht="12.75">
      <c r="A887" t="s">
        <v>24</v>
      </c>
      <c r="B887" t="s">
        <v>41</v>
      </c>
      <c r="C887" s="61" t="str">
        <f t="shared" si="13"/>
        <v>STS KirkwallConsumers CDA</v>
      </c>
      <c r="D887">
        <v>0</v>
      </c>
      <c r="E887" s="5">
        <v>37926.375</v>
      </c>
      <c r="F887" s="5">
        <v>37956.375</v>
      </c>
    </row>
    <row r="888" spans="1:6" ht="12.75">
      <c r="A888" t="s">
        <v>24</v>
      </c>
      <c r="B888" t="s">
        <v>42</v>
      </c>
      <c r="C888" s="61" t="str">
        <f t="shared" si="13"/>
        <v>STS KirkwallConsumers EDA</v>
      </c>
      <c r="D888">
        <v>0</v>
      </c>
      <c r="E888" s="5">
        <v>37926.375</v>
      </c>
      <c r="F888" s="5">
        <v>37956.375</v>
      </c>
    </row>
    <row r="889" spans="1:6" ht="12.75">
      <c r="A889" t="s">
        <v>24</v>
      </c>
      <c r="B889" t="s">
        <v>43</v>
      </c>
      <c r="C889" s="61" t="str">
        <f t="shared" si="13"/>
        <v>STS KirkwallConsumers SWDA</v>
      </c>
      <c r="D889" t="e">
        <v>#N/A</v>
      </c>
      <c r="E889" s="5">
        <v>37926.375</v>
      </c>
      <c r="F889" s="5">
        <v>37956.375</v>
      </c>
    </row>
    <row r="890" spans="1:6" ht="12.75">
      <c r="A890" t="s">
        <v>24</v>
      </c>
      <c r="B890" t="s">
        <v>5</v>
      </c>
      <c r="C890" s="61" t="str">
        <f t="shared" si="13"/>
        <v>STS KirkwallCornwall</v>
      </c>
      <c r="D890" t="e">
        <v>#N/A</v>
      </c>
      <c r="E890" s="5">
        <v>37926.375</v>
      </c>
      <c r="F890" s="5">
        <v>37956.375</v>
      </c>
    </row>
    <row r="891" spans="1:6" ht="12.75">
      <c r="A891" t="s">
        <v>24</v>
      </c>
      <c r="B891" t="s">
        <v>6</v>
      </c>
      <c r="C891" s="61" t="str">
        <f t="shared" si="13"/>
        <v>STS KirkwallEast Hereford</v>
      </c>
      <c r="D891" t="e">
        <v>#N/A</v>
      </c>
      <c r="E891" s="5">
        <v>37926.375</v>
      </c>
      <c r="F891" s="5">
        <v>37956.375</v>
      </c>
    </row>
    <row r="892" spans="1:6" ht="12.75">
      <c r="A892" t="s">
        <v>24</v>
      </c>
      <c r="B892" t="s">
        <v>7</v>
      </c>
      <c r="C892" s="61" t="str">
        <f t="shared" si="13"/>
        <v>STS KirkwallEmerson 1</v>
      </c>
      <c r="D892" t="e">
        <v>#N/A</v>
      </c>
      <c r="E892" s="5">
        <v>37926.375</v>
      </c>
      <c r="F892" s="5">
        <v>37956.375</v>
      </c>
    </row>
    <row r="893" spans="1:6" ht="12.75">
      <c r="A893" t="s">
        <v>24</v>
      </c>
      <c r="B893" t="s">
        <v>8</v>
      </c>
      <c r="C893" s="61" t="str">
        <f t="shared" si="13"/>
        <v>STS KirkwallEmerson 2</v>
      </c>
      <c r="D893" t="e">
        <v>#N/A</v>
      </c>
      <c r="E893" s="5">
        <v>37926.375</v>
      </c>
      <c r="F893" s="5">
        <v>37956.375</v>
      </c>
    </row>
    <row r="894" spans="1:6" ht="12.75">
      <c r="A894" t="s">
        <v>24</v>
      </c>
      <c r="B894" t="s">
        <v>44</v>
      </c>
      <c r="C894" s="61" t="str">
        <f t="shared" si="13"/>
        <v>STS KirkwallGladstone MDA</v>
      </c>
      <c r="D894" t="e">
        <v>#N/A</v>
      </c>
      <c r="E894" s="5">
        <v>37926.375</v>
      </c>
      <c r="F894" s="5">
        <v>37956.375</v>
      </c>
    </row>
    <row r="895" spans="1:6" ht="12.75">
      <c r="A895" t="s">
        <v>24</v>
      </c>
      <c r="B895" t="s">
        <v>45</v>
      </c>
      <c r="C895" s="61" t="str">
        <f t="shared" si="13"/>
        <v>STS KirkwallGMIT EDA</v>
      </c>
      <c r="D895" t="e">
        <v>#N/A</v>
      </c>
      <c r="E895" s="5">
        <v>37926.375</v>
      </c>
      <c r="F895" s="5">
        <v>37956.375</v>
      </c>
    </row>
    <row r="896" spans="1:6" ht="12.75">
      <c r="A896" t="s">
        <v>24</v>
      </c>
      <c r="B896" t="s">
        <v>46</v>
      </c>
      <c r="C896" s="61" t="str">
        <f t="shared" si="13"/>
        <v>STS KirkwallGMIT NDA</v>
      </c>
      <c r="D896" t="e">
        <v>#N/A</v>
      </c>
      <c r="E896" s="5">
        <v>37926.375</v>
      </c>
      <c r="F896" s="5">
        <v>37956.375</v>
      </c>
    </row>
    <row r="897" spans="1:6" ht="12.75">
      <c r="A897" t="s">
        <v>24</v>
      </c>
      <c r="B897" t="s">
        <v>10</v>
      </c>
      <c r="C897" s="61" t="str">
        <f t="shared" si="13"/>
        <v>STS KirkwallHerbert</v>
      </c>
      <c r="D897" t="e">
        <v>#N/A</v>
      </c>
      <c r="E897" s="5">
        <v>37926.375</v>
      </c>
      <c r="F897" s="5">
        <v>37956.375</v>
      </c>
    </row>
    <row r="898" spans="1:6" ht="12.75">
      <c r="A898" t="s">
        <v>24</v>
      </c>
      <c r="B898" t="s">
        <v>11</v>
      </c>
      <c r="C898" s="61" t="str">
        <f t="shared" si="13"/>
        <v>STS KirkwallIroquois</v>
      </c>
      <c r="D898" t="e">
        <v>#N/A</v>
      </c>
      <c r="E898" s="5">
        <v>37926.375</v>
      </c>
      <c r="F898" s="5">
        <v>37956.375</v>
      </c>
    </row>
    <row r="899" spans="1:6" ht="12.75">
      <c r="A899" t="s">
        <v>24</v>
      </c>
      <c r="B899" t="s">
        <v>47</v>
      </c>
      <c r="C899" s="61" t="str">
        <f aca="true" t="shared" si="14" ref="C899:C911">CONCATENATE(A899,B899)</f>
        <v>STS KirkwallKPUC EDA</v>
      </c>
      <c r="D899" t="e">
        <v>#N/A</v>
      </c>
      <c r="E899" s="5">
        <v>37926.375</v>
      </c>
      <c r="F899" s="5">
        <v>37956.375</v>
      </c>
    </row>
    <row r="900" spans="1:6" ht="12.75">
      <c r="A900" t="s">
        <v>24</v>
      </c>
      <c r="B900" t="s">
        <v>14</v>
      </c>
      <c r="C900" s="61" t="str">
        <f t="shared" si="14"/>
        <v>STS KirkwallNapierville</v>
      </c>
      <c r="D900" t="e">
        <v>#N/A</v>
      </c>
      <c r="E900" s="5">
        <v>37926.375</v>
      </c>
      <c r="F900" s="5">
        <v>37956.375</v>
      </c>
    </row>
    <row r="901" spans="1:6" ht="12.75">
      <c r="A901" t="s">
        <v>24</v>
      </c>
      <c r="B901" t="s">
        <v>15</v>
      </c>
      <c r="C901" s="61" t="str">
        <f t="shared" si="14"/>
        <v>STS KirkwallNiagara Falls</v>
      </c>
      <c r="D901" t="e">
        <v>#N/A</v>
      </c>
      <c r="E901" s="5">
        <v>37926.375</v>
      </c>
      <c r="F901" s="5">
        <v>37956.375</v>
      </c>
    </row>
    <row r="902" spans="1:6" ht="12.75">
      <c r="A902" t="s">
        <v>24</v>
      </c>
      <c r="B902" t="s">
        <v>16</v>
      </c>
      <c r="C902" s="61" t="str">
        <f t="shared" si="14"/>
        <v>STS KirkwallPhilipsburg</v>
      </c>
      <c r="D902" t="e">
        <v>#N/A</v>
      </c>
      <c r="E902" s="5">
        <v>37926.375</v>
      </c>
      <c r="F902" s="5">
        <v>37956.375</v>
      </c>
    </row>
    <row r="903" spans="1:6" ht="12.75">
      <c r="A903" t="s">
        <v>24</v>
      </c>
      <c r="B903" t="s">
        <v>48</v>
      </c>
      <c r="C903" s="61" t="str">
        <f t="shared" si="14"/>
        <v>STS KirkwallSpruce</v>
      </c>
      <c r="D903" t="e">
        <v>#N/A</v>
      </c>
      <c r="E903" s="5">
        <v>37926.375</v>
      </c>
      <c r="F903" s="5">
        <v>37956.375</v>
      </c>
    </row>
    <row r="904" spans="1:6" ht="12.75">
      <c r="A904" t="s">
        <v>24</v>
      </c>
      <c r="B904" t="s">
        <v>20</v>
      </c>
      <c r="C904" s="61" t="str">
        <f t="shared" si="14"/>
        <v>STS KirkwallSt. Clair</v>
      </c>
      <c r="D904" t="e">
        <v>#N/A</v>
      </c>
      <c r="E904" s="5">
        <v>37926.375</v>
      </c>
      <c r="F904" s="5">
        <v>37956.375</v>
      </c>
    </row>
    <row r="905" spans="1:6" ht="12.75">
      <c r="A905" t="s">
        <v>24</v>
      </c>
      <c r="B905" t="s">
        <v>49</v>
      </c>
      <c r="C905" s="61" t="str">
        <f t="shared" si="14"/>
        <v>STS KirkwallTCPL NDA</v>
      </c>
      <c r="D905" t="e">
        <v>#N/A</v>
      </c>
      <c r="E905" s="5">
        <v>37926.375</v>
      </c>
      <c r="F905" s="5">
        <v>37956.375</v>
      </c>
    </row>
    <row r="906" spans="1:6" ht="12.75">
      <c r="A906" t="s">
        <v>24</v>
      </c>
      <c r="B906" t="s">
        <v>50</v>
      </c>
      <c r="C906" s="61" t="str">
        <f t="shared" si="14"/>
        <v>STS KirkwallTCPL WDA</v>
      </c>
      <c r="D906" t="e">
        <v>#N/A</v>
      </c>
      <c r="E906" s="5">
        <v>37926.375</v>
      </c>
      <c r="F906" s="5">
        <v>37956.375</v>
      </c>
    </row>
    <row r="907" spans="1:6" ht="12.75">
      <c r="A907" t="s">
        <v>24</v>
      </c>
      <c r="B907" t="s">
        <v>51</v>
      </c>
      <c r="C907" s="61" t="str">
        <f t="shared" si="14"/>
        <v>STS KirkwallTPLP NDA</v>
      </c>
      <c r="D907" t="e">
        <v>#N/A</v>
      </c>
      <c r="E907" s="5">
        <v>37926.375</v>
      </c>
      <c r="F907" s="5">
        <v>37956.375</v>
      </c>
    </row>
    <row r="908" spans="1:6" ht="12.75">
      <c r="A908" t="s">
        <v>24</v>
      </c>
      <c r="B908" t="s">
        <v>52</v>
      </c>
      <c r="C908" s="61" t="str">
        <f t="shared" si="14"/>
        <v>STS KirkwallTransgas SSDA</v>
      </c>
      <c r="D908" t="e">
        <v>#N/A</v>
      </c>
      <c r="E908" s="5">
        <v>37926.375</v>
      </c>
      <c r="F908" s="5">
        <v>37956.375</v>
      </c>
    </row>
    <row r="909" spans="1:6" ht="12.75">
      <c r="A909" t="s">
        <v>24</v>
      </c>
      <c r="B909" t="s">
        <v>53</v>
      </c>
      <c r="C909" s="61" t="str">
        <f t="shared" si="14"/>
        <v>STS KirkwallUnion CDA</v>
      </c>
      <c r="D909" t="e">
        <v>#N/A</v>
      </c>
      <c r="E909" s="5">
        <v>37926.375</v>
      </c>
      <c r="F909" s="5">
        <v>37956.375</v>
      </c>
    </row>
    <row r="910" spans="1:6" ht="12.75">
      <c r="A910" t="s">
        <v>24</v>
      </c>
      <c r="B910" t="s">
        <v>30</v>
      </c>
      <c r="C910" s="61" t="str">
        <f t="shared" si="14"/>
        <v>STS KirkwallWelwyn</v>
      </c>
      <c r="D910" t="e">
        <v>#N/A</v>
      </c>
      <c r="E910" s="5">
        <v>37926.375</v>
      </c>
      <c r="F910" s="5">
        <v>37956.375</v>
      </c>
    </row>
    <row r="911" spans="1:6" ht="12.75">
      <c r="A911" t="s">
        <v>24</v>
      </c>
      <c r="B911" t="s">
        <v>54</v>
      </c>
      <c r="C911" s="61" t="str">
        <f t="shared" si="14"/>
        <v>STS KirkwallUnion SWDA</v>
      </c>
      <c r="D911" t="e">
        <v>#N/A</v>
      </c>
      <c r="E911" s="5">
        <v>37926.375</v>
      </c>
      <c r="F911" s="5">
        <v>37956.375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Francois_Gignac</cp:lastModifiedBy>
  <cp:lastPrinted>2003-10-22T15:14:50Z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