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65" windowWidth="15450" windowHeight="9210" tabRatio="710" activeTab="1"/>
  </bookViews>
  <sheets>
    <sheet name="Fuel Ratios Dec 2001" sheetId="1" r:id="rId1"/>
    <sheet name="Fuel and Pressure" sheetId="2" r:id="rId2"/>
    <sheet name="Fuel Based on Transport" sheetId="3" r:id="rId3"/>
    <sheet name="Fuel Based on Receipts" sheetId="4" r:id="rId4"/>
    <sheet name="Fuel and Pressure December 2001" sheetId="5" r:id="rId5"/>
  </sheets>
  <externalReferences>
    <externalReference r:id="rId9"/>
    <externalReference r:id="rId10"/>
    <externalReference r:id="rId11"/>
    <externalReference r:id="rId12"/>
    <externalReference r:id="rId13"/>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Ratios Dec 2001'!$A$1:$AE$48</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pivotCaches>
    <pivotCache cacheId="2" r:id="rId6"/>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<sst xmlns="http://schemas.openxmlformats.org/spreadsheetml/2006/main" count="2801" uniqueCount="97">
  <si>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</si>
  <si>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</si>
  <si>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</si>
  <si>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</si>
  <si>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</si>
  <si>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</si>
  <si>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</si>
  <si>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</si>
  <si>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</si>
  <si>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</si>
  <si>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</si>
  <si>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</si>
  <si>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</si>
  <si>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</si>
  <si>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</si>
  <si>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</si>
  <si>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</si>
  <si>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</si>
  <si>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</si>
  <si>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</si>
  <si>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</si>
  <si>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</si>
  <si>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</si>
  <si>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</si>
  <si>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</si>
  <si>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</si>
  <si>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</si>
  <si>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</si>
  <si>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</si>
  <si>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</si>
  <si>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</si>
  <si>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</si>
  <si>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</si>
  <si>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</si>
  <si>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</si>
  <si>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</si>
  <si>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</si>
  <si>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</si>
  <si>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</si>
  <si>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</si>
  <si>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</si>
  <si>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</si>
  <si>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</si>
  <si>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</si>
  <si>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</si>
  <si>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</si>
  <si>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</si>
  <si>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</si>
  <si>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</si>
  <si>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</si>
  <si>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</si>
  <si>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</si>
  <si>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</si>
  <si>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</si>
  <si>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</si>
  <si>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</si>
  <si>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</si>
  <si>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</si>
  <si>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</si>
  <si>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</si>
  <si>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</si>
  <si>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</si>
  <si>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</si>
  <si>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</si>
  <si>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</si>
  <si>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</si>
  <si>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</si>
  <si>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</si>
  <si>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</si>
  <si>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</si>
  <si>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</si>
  <si>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</si>
  <si>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</si>
  <si>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</si>
  <si>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</si>
  <si>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</si>
  <si>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</si>
  <si>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</si>
  <si>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</si>
  <si>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</si>
  <si>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</si>
  <si>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</si>
  <si>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</si>
  <si>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</si>
  <si>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</si>
  <si>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</si>
  <si>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</si>
  <si>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</si>
  <si>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</si>
  <si>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</si>
  <si>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</si>
  <si>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</si>
  <si>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</si>
  <si>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</si>
  <si>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t>Canadian Mainline Fuel Rates December 2001</t>
  </si>
  <si>
    <t>This page is maintained by Alan Matheson 920-6256.  For fuel rates questions, please call Winston Mavin at 920 7149</t>
  </si>
  <si>
    <r>
      <t xml:space="preserve">Canadian Mainline Fuel Rates December 2001 </t>
    </r>
    <r>
      <rPr>
        <sz val="24"/>
        <color indexed="10"/>
        <rFont val="Arial"/>
        <family val="2"/>
      </rPr>
      <t>inc Pressure</t>
    </r>
  </si>
</sst>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 numFmtId="200" formatCode="0.00000"/>
  </numFmts>
  <fonts count="19">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b/>
      <i/>
      <sz val="10"/>
      <color indexed="16"/>
      <name val="Arial"/>
      <family val="2"/>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color indexed="21"/>
      </left>
      <right>
        <color indexed="63"/>
      </right>
      <top>
        <color indexed="63"/>
      </top>
      <bottom>
        <color indexed="63"/>
      </bottom>
    </border>
    <border>
      <left style="thin"/>
      <right style="thin"/>
      <top style="thin"/>
      <bottom style="thin"/>
    </border>
    <border>
      <left style="thin">
        <color indexed="21"/>
      </left>
      <right>
        <color indexed="63"/>
      </right>
      <top style="thick">
        <color indexed="21"/>
      </top>
      <bottom>
        <color indexed="63"/>
      </bottom>
    </border>
    <border>
      <left style="thin">
        <color indexed="8"/>
      </left>
      <right style="thin">
        <color indexed="8"/>
      </right>
      <top style="thin">
        <color indexed="8"/>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style="thin">
        <color indexed="21"/>
      </left>
      <right>
        <color indexed="63"/>
      </right>
      <top>
        <color indexed="63"/>
      </top>
      <bottom style="thick">
        <color indexed="21"/>
      </bottom>
    </border>
    <border>
      <left style="thin"/>
      <right style="thin"/>
      <top>
        <color indexed="63"/>
      </top>
      <bottom style="thin"/>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93">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5"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6" borderId="0" xfId="93" applyFill="1">
      <alignment/>
      <protection/>
    </xf>
    <xf numFmtId="0" fontId="15" fillId="3" borderId="0" xfId="93" applyFont="1" applyFill="1" applyProtection="1">
      <alignment/>
      <protection locked="0"/>
    </xf>
    <xf numFmtId="0" fontId="4" fillId="6"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0" fontId="4" fillId="0" borderId="0" xfId="93" applyFill="1">
      <alignment/>
      <protection/>
    </xf>
    <xf numFmtId="0" fontId="4" fillId="8" borderId="1" xfId="93" applyFill="1" applyBorder="1">
      <alignment/>
      <protection/>
    </xf>
    <xf numFmtId="0" fontId="16" fillId="8" borderId="2" xfId="93" applyFont="1" applyFill="1" applyBorder="1">
      <alignment/>
      <protection/>
    </xf>
    <xf numFmtId="0" fontId="4" fillId="8" borderId="2" xfId="93" applyFill="1" applyBorder="1">
      <alignment/>
      <protection/>
    </xf>
    <xf numFmtId="0" fontId="4" fillId="9" borderId="0" xfId="93" applyFill="1">
      <alignment/>
      <protection/>
    </xf>
    <xf numFmtId="1" fontId="15" fillId="3" borderId="0" xfId="93" applyNumberFormat="1" applyFont="1" applyFill="1" applyProtection="1">
      <alignment/>
      <protection locked="0"/>
    </xf>
    <xf numFmtId="0" fontId="4" fillId="9" borderId="1" xfId="93" applyFill="1" applyBorder="1">
      <alignment/>
      <protection/>
    </xf>
    <xf numFmtId="1" fontId="15" fillId="3" borderId="1" xfId="93" applyNumberFormat="1" applyFont="1" applyFill="1" applyBorder="1" applyProtection="1">
      <alignment/>
      <protection locked="0"/>
    </xf>
    <xf numFmtId="0" fontId="16" fillId="9" borderId="3" xfId="93" applyFont="1" applyFill="1" applyBorder="1">
      <alignment/>
      <protection/>
    </xf>
    <xf numFmtId="0" fontId="4" fillId="9" borderId="2" xfId="93" applyFill="1" applyBorder="1">
      <alignment/>
      <protection/>
    </xf>
    <xf numFmtId="0" fontId="4" fillId="9" borderId="3" xfId="93" applyFill="1" applyBorder="1">
      <alignment/>
      <protection/>
    </xf>
    <xf numFmtId="0" fontId="16" fillId="10" borderId="0" xfId="93" applyFont="1" applyFill="1">
      <alignment/>
      <protection/>
    </xf>
    <xf numFmtId="0" fontId="4" fillId="10" borderId="0" xfId="93" applyFill="1">
      <alignment/>
      <protection/>
    </xf>
    <xf numFmtId="0" fontId="4" fillId="2" borderId="0" xfId="93" applyFill="1">
      <alignment/>
      <protection/>
    </xf>
    <xf numFmtId="0" fontId="4" fillId="2" borderId="0" xfId="93" applyFont="1" applyFill="1">
      <alignment/>
      <protection/>
    </xf>
    <xf numFmtId="0" fontId="4" fillId="6" borderId="1" xfId="93" applyFill="1" applyBorder="1">
      <alignment/>
      <protection/>
    </xf>
    <xf numFmtId="0" fontId="4" fillId="7" borderId="0" xfId="93" applyNumberFormat="1" applyFill="1">
      <alignment/>
      <protection/>
    </xf>
    <xf numFmtId="0" fontId="4" fillId="8" borderId="0" xfId="93" applyNumberFormat="1" applyFill="1">
      <alignment/>
      <protection/>
    </xf>
    <xf numFmtId="0" fontId="4" fillId="9" borderId="0" xfId="93" applyNumberFormat="1" applyFill="1">
      <alignment/>
      <protection/>
    </xf>
    <xf numFmtId="0" fontId="4" fillId="9" borderId="1" xfId="93" applyNumberFormat="1" applyFill="1" applyBorder="1">
      <alignment/>
      <protection/>
    </xf>
    <xf numFmtId="0" fontId="4" fillId="0" borderId="0" xfId="93" applyFont="1">
      <alignment/>
      <protection/>
    </xf>
    <xf numFmtId="0" fontId="4" fillId="8" borderId="1" xfId="93" applyNumberFormat="1" applyFill="1" applyBorder="1">
      <alignment/>
      <protection/>
    </xf>
    <xf numFmtId="0" fontId="4" fillId="7" borderId="0" xfId="93" applyNumberFormat="1" applyFill="1" applyBorder="1">
      <alignment/>
      <protection/>
    </xf>
    <xf numFmtId="0" fontId="4" fillId="0" borderId="0" xfId="0" applyFont="1" applyAlignment="1">
      <alignment/>
    </xf>
    <xf numFmtId="0" fontId="4" fillId="5" borderId="4" xfId="0" applyFont="1" applyFill="1" applyBorder="1" applyAlignment="1">
      <alignment/>
    </xf>
    <xf numFmtId="0" fontId="9" fillId="11" borderId="0" xfId="0" applyFont="1" applyFill="1" applyBorder="1" applyAlignment="1">
      <alignment horizontal="left"/>
    </xf>
    <xf numFmtId="39" fontId="9" fillId="11" borderId="0" xfId="0" applyNumberFormat="1" applyFont="1" applyFill="1" applyBorder="1" applyAlignment="1">
      <alignment horizontal="right"/>
    </xf>
    <xf numFmtId="39" fontId="9" fillId="12"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4" fillId="0" borderId="0" xfId="0" applyFont="1" applyAlignment="1">
      <alignment horizontal="center"/>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9" fillId="13" borderId="5" xfId="0" applyFont="1" applyFill="1" applyBorder="1" applyAlignment="1">
      <alignment horizontal="left"/>
    </xf>
    <xf numFmtId="0" fontId="9" fillId="12" borderId="5" xfId="0" applyFont="1" applyFill="1" applyBorder="1" applyAlignment="1">
      <alignment horizontal="left"/>
    </xf>
    <xf numFmtId="0" fontId="11" fillId="3" borderId="0" xfId="0" applyFont="1" applyFill="1" applyAlignment="1">
      <alignment horizontal="right"/>
    </xf>
    <xf numFmtId="0" fontId="17" fillId="13" borderId="6" xfId="0" applyFont="1" applyFill="1" applyBorder="1" applyAlignment="1">
      <alignment horizontal="center" textRotation="45" wrapText="1"/>
    </xf>
    <xf numFmtId="0" fontId="17" fillId="13" borderId="7" xfId="0" applyFont="1" applyFill="1" applyBorder="1" applyAlignment="1">
      <alignment horizontal="left"/>
    </xf>
    <xf numFmtId="0" fontId="4" fillId="0" borderId="8" xfId="0" applyFont="1" applyBorder="1" applyAlignment="1">
      <alignment/>
    </xf>
    <xf numFmtId="0" fontId="18" fillId="13" borderId="9" xfId="0" applyFont="1" applyFill="1" applyBorder="1" applyAlignment="1">
      <alignment horizontal="center"/>
    </xf>
    <xf numFmtId="0" fontId="18" fillId="13" borderId="10" xfId="0" applyFont="1" applyFill="1" applyBorder="1" applyAlignment="1">
      <alignment horizontal="center"/>
    </xf>
    <xf numFmtId="0" fontId="4" fillId="0" borderId="11" xfId="0" applyFont="1" applyBorder="1" applyAlignment="1">
      <alignment/>
    </xf>
    <xf numFmtId="39" fontId="9" fillId="13" borderId="12" xfId="0" applyNumberFormat="1" applyFont="1" applyFill="1" applyBorder="1" applyAlignment="1">
      <alignment horizontal="right"/>
    </xf>
    <xf numFmtId="39" fontId="9" fillId="12" borderId="12" xfId="0" applyNumberFormat="1" applyFont="1" applyFill="1" applyBorder="1" applyAlignment="1">
      <alignment horizontal="right"/>
    </xf>
    <xf numFmtId="0" fontId="9" fillId="13" borderId="13" xfId="0" applyFont="1" applyFill="1" applyBorder="1" applyAlignment="1">
      <alignment horizontal="left"/>
    </xf>
    <xf numFmtId="39" fontId="9" fillId="13" borderId="14" xfId="0" applyNumberFormat="1" applyFont="1" applyFill="1" applyBorder="1" applyAlignment="1">
      <alignment horizontal="right"/>
    </xf>
    <xf numFmtId="0" fontId="17" fillId="13" borderId="9" xfId="0" applyFont="1" applyFill="1" applyBorder="1" applyAlignment="1">
      <alignment horizontal="center"/>
    </xf>
    <xf numFmtId="0" fontId="17" fillId="13" borderId="10" xfId="0" applyFont="1" applyFill="1" applyBorder="1" applyAlignment="1">
      <alignment horizontal="center"/>
    </xf>
    <xf numFmtId="2" fontId="9" fillId="13" borderId="12" xfId="0" applyNumberFormat="1" applyFont="1" applyFill="1" applyBorder="1" applyAlignment="1">
      <alignment horizontal="right"/>
    </xf>
    <xf numFmtId="2" fontId="9" fillId="12" borderId="12" xfId="0" applyNumberFormat="1" applyFont="1" applyFill="1" applyBorder="1" applyAlignment="1">
      <alignment horizontal="right"/>
    </xf>
    <xf numFmtId="2" fontId="9" fillId="13" borderId="14" xfId="0" applyNumberFormat="1" applyFont="1" applyFill="1" applyBorder="1" applyAlignment="1">
      <alignment horizontal="right"/>
    </xf>
    <xf numFmtId="0" fontId="17" fillId="13" borderId="7" xfId="0" applyFont="1" applyFill="1" applyBorder="1" applyAlignment="1">
      <alignment horizontal="left" wrapText="1"/>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14" fillId="2" borderId="0" xfId="93" applyFont="1" applyFill="1" applyAlignment="1">
      <alignment horizontal="center"/>
      <protection/>
    </xf>
    <xf numFmtId="0" fontId="4" fillId="9" borderId="0" xfId="93" applyFill="1" applyAlignment="1">
      <alignment horizontal="center" vertical="center" textRotation="180"/>
      <protection/>
    </xf>
    <xf numFmtId="0" fontId="16" fillId="0" borderId="0" xfId="93" applyFont="1" applyFill="1" applyAlignment="1">
      <alignment horizontal="center"/>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4" fillId="8"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866775</xdr:colOff>
      <xdr:row>0</xdr:row>
      <xdr:rowOff>552450</xdr:rowOff>
    </xdr:to>
    <xdr:pic>
      <xdr:nvPicPr>
        <xdr:cNvPr id="1" name="Picture 1"/>
        <xdr:cNvPicPr preferRelativeResize="1">
          <a:picLocks noChangeAspect="1"/>
        </xdr:cNvPicPr>
      </xdr:nvPicPr>
      <xdr:blipFill>
        <a:blip r:embed="rId1"/>
        <a:stretch>
          <a:fillRect/>
        </a:stretch>
      </xdr:blipFill>
      <xdr:spPr>
        <a:xfrm>
          <a:off x="14925675"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152400</xdr:colOff>
      <xdr:row>0</xdr:row>
      <xdr:rowOff>0</xdr:rowOff>
    </xdr:from>
    <xdr:to>
      <xdr:col>30</xdr:col>
      <xdr:colOff>504825</xdr:colOff>
      <xdr:row>1</xdr:row>
      <xdr:rowOff>19050</xdr:rowOff>
    </xdr:to>
    <xdr:pic>
      <xdr:nvPicPr>
        <xdr:cNvPr id="1" name="Picture 1"/>
        <xdr:cNvPicPr preferRelativeResize="1">
          <a:picLocks noChangeAspect="1"/>
        </xdr:cNvPicPr>
      </xdr:nvPicPr>
      <xdr:blipFill>
        <a:blip r:embed="rId1"/>
        <a:stretch>
          <a:fillRect/>
        </a:stretch>
      </xdr:blipFill>
      <xdr:spPr>
        <a:xfrm>
          <a:off x="14487525" y="0"/>
          <a:ext cx="1304925"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lan_Matheson\Deskto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FR%20December%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Under (Over) GJ"/>
      <sheetName val="LUF Balances GJ"/>
      <sheetName val="TCPL Var"/>
      <sheetName val="Sensitivities"/>
      <sheetName val="nominations"/>
      <sheetName val="matrix fuel"/>
    </sheetNames>
    <sheetDataSet>
      <sheetData sheetId="3">
        <row r="8">
          <cell r="E8">
            <v>1046000</v>
          </cell>
        </row>
        <row r="9">
          <cell r="E9">
            <v>8025000</v>
          </cell>
        </row>
        <row r="10">
          <cell r="E10">
            <v>3129000</v>
          </cell>
        </row>
        <row r="11">
          <cell r="E11">
            <v>8886000</v>
          </cell>
        </row>
        <row r="12">
          <cell r="E12">
            <v>61130200</v>
          </cell>
        </row>
        <row r="13">
          <cell r="E13">
            <v>1170000</v>
          </cell>
        </row>
        <row r="14">
          <cell r="E14">
            <v>879000</v>
          </cell>
        </row>
        <row r="15">
          <cell r="E15">
            <v>32338100</v>
          </cell>
        </row>
        <row r="16">
          <cell r="E16">
            <v>27518000</v>
          </cell>
        </row>
        <row r="20">
          <cell r="E20">
            <v>709000</v>
          </cell>
        </row>
        <row r="21">
          <cell r="E21">
            <v>0</v>
          </cell>
        </row>
        <row r="45">
          <cell r="E45">
            <v>275000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8" sheet="Fuel and Pressure December 2001"/>
  </cacheSource>
  <cacheFields count="6">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12-01T09:00:00.000"/>
      </sharedItems>
    </cacheField>
    <cacheField name="End">
      <sharedItems containsSemiMixedTypes="0" containsNonDate="0" containsDate="1" containsString="0" containsMixedTypes="0" count="1">
        <d v="2002-01-01T09:00:0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zoomScale="60" zoomScaleNormal="60" workbookViewId="0" topLeftCell="A1">
      <selection activeCell="Y9" sqref="Y9"/>
    </sheetView>
  </sheetViews>
  <sheetFormatPr defaultColWidth="9.00390625" defaultRowHeight="12.75"/>
  <cols>
    <col min="1" max="1" width="18.125" style="1" customWidth="1"/>
    <col min="2" max="2" width="8.50390625" style="1" customWidth="1"/>
    <col min="3" max="30" width="6.25390625" style="1" customWidth="1"/>
    <col min="31" max="31" width="12.50390625" style="1" customWidth="1"/>
    <col min="32" max="16384" width="8.875" style="1" customWidth="1"/>
  </cols>
  <sheetData>
    <row r="1" spans="1:31" ht="45" customHeight="1" thickBot="1">
      <c r="A1" s="82" t="s">
        <v>94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13.5" thickTop="1">
      <c r="A2" s="67" t="s">
        <v>0</v>
      </c>
      <c r="B2" s="68" t="s">
        <v>1</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70"/>
      <c r="AE2" s="51"/>
    </row>
    <row r="3" spans="1:30" ht="83.25" customHeight="1">
      <c r="A3" s="71" t="s">
        <v>2</v>
      </c>
      <c r="B3" s="66" t="s">
        <v>10</v>
      </c>
      <c r="C3" s="66" t="s">
        <v>3</v>
      </c>
      <c r="D3" s="66" t="s">
        <v>4</v>
      </c>
      <c r="E3" s="66" t="s">
        <v>5</v>
      </c>
      <c r="F3" s="66" t="s">
        <v>6</v>
      </c>
      <c r="G3" s="66" t="s">
        <v>7</v>
      </c>
      <c r="H3" s="66" t="s">
        <v>8</v>
      </c>
      <c r="I3" s="66" t="s">
        <v>9</v>
      </c>
      <c r="J3" s="66" t="s">
        <v>11</v>
      </c>
      <c r="K3" s="66" t="s">
        <v>12</v>
      </c>
      <c r="L3" s="66" t="s">
        <v>13</v>
      </c>
      <c r="M3" s="66" t="s">
        <v>14</v>
      </c>
      <c r="N3" s="66" t="s">
        <v>15</v>
      </c>
      <c r="O3" s="66" t="s">
        <v>16</v>
      </c>
      <c r="P3" s="66" t="s">
        <v>17</v>
      </c>
      <c r="Q3" s="66" t="s">
        <v>18</v>
      </c>
      <c r="R3" s="66" t="s">
        <v>19</v>
      </c>
      <c r="S3" s="66" t="s">
        <v>20</v>
      </c>
      <c r="T3" s="66" t="s">
        <v>21</v>
      </c>
      <c r="U3" s="66" t="s">
        <v>22</v>
      </c>
      <c r="V3" s="66" t="s">
        <v>23</v>
      </c>
      <c r="W3" s="66" t="s">
        <v>24</v>
      </c>
      <c r="X3" s="66" t="s">
        <v>25</v>
      </c>
      <c r="Y3" s="66" t="s">
        <v>26</v>
      </c>
      <c r="Z3" s="66" t="s">
        <v>27</v>
      </c>
      <c r="AA3" s="66" t="s">
        <v>28</v>
      </c>
      <c r="AB3" s="66" t="s">
        <v>29</v>
      </c>
      <c r="AC3" s="66" t="s">
        <v>30</v>
      </c>
      <c r="AD3" s="66" t="s">
        <v>31</v>
      </c>
    </row>
    <row r="4" spans="1:30" s="2" customFormat="1" ht="15">
      <c r="A4" s="63" t="s">
        <v>3</v>
      </c>
      <c r="B4" s="72">
        <v>1.13</v>
      </c>
      <c r="C4" s="72" t="s">
        <v>32</v>
      </c>
      <c r="D4" s="72" t="s">
        <v>32</v>
      </c>
      <c r="E4" s="72" t="s">
        <v>33</v>
      </c>
      <c r="F4" s="72" t="s">
        <v>33</v>
      </c>
      <c r="G4" s="72" t="s">
        <v>33</v>
      </c>
      <c r="H4" s="72" t="s">
        <v>33</v>
      </c>
      <c r="I4" s="72" t="s">
        <v>33</v>
      </c>
      <c r="J4" s="72" t="s">
        <v>33</v>
      </c>
      <c r="K4" s="72" t="s">
        <v>33</v>
      </c>
      <c r="L4" s="72" t="s">
        <v>33</v>
      </c>
      <c r="M4" s="72" t="s">
        <v>33</v>
      </c>
      <c r="N4" s="72" t="s">
        <v>33</v>
      </c>
      <c r="O4" s="72" t="s">
        <v>33</v>
      </c>
      <c r="P4" s="72" t="s">
        <v>33</v>
      </c>
      <c r="Q4" s="72" t="s">
        <v>33</v>
      </c>
      <c r="R4" s="72" t="s">
        <v>33</v>
      </c>
      <c r="S4" s="72" t="s">
        <v>33</v>
      </c>
      <c r="T4" s="72" t="s">
        <v>33</v>
      </c>
      <c r="U4" s="72" t="s">
        <v>33</v>
      </c>
      <c r="V4" s="72" t="s">
        <v>32</v>
      </c>
      <c r="W4" s="72" t="s">
        <v>32</v>
      </c>
      <c r="X4" s="72" t="s">
        <v>32</v>
      </c>
      <c r="Y4" s="72" t="s">
        <v>32</v>
      </c>
      <c r="Z4" s="72" t="s">
        <v>33</v>
      </c>
      <c r="AA4" s="72" t="s">
        <v>33</v>
      </c>
      <c r="AB4" s="72" t="s">
        <v>33</v>
      </c>
      <c r="AC4" s="72" t="s">
        <v>33</v>
      </c>
      <c r="AD4" s="72" t="s">
        <v>33</v>
      </c>
    </row>
    <row r="5" spans="1:30" s="2" customFormat="1" ht="15">
      <c r="A5" s="64" t="s">
        <v>4</v>
      </c>
      <c r="B5" s="73">
        <v>1.13</v>
      </c>
      <c r="C5" s="73" t="s">
        <v>32</v>
      </c>
      <c r="D5" s="73" t="s">
        <v>32</v>
      </c>
      <c r="E5" s="73" t="s">
        <v>33</v>
      </c>
      <c r="F5" s="73" t="s">
        <v>33</v>
      </c>
      <c r="G5" s="73" t="s">
        <v>33</v>
      </c>
      <c r="H5" s="73" t="s">
        <v>33</v>
      </c>
      <c r="I5" s="73" t="s">
        <v>33</v>
      </c>
      <c r="J5" s="73" t="s">
        <v>33</v>
      </c>
      <c r="K5" s="73" t="s">
        <v>33</v>
      </c>
      <c r="L5" s="73" t="s">
        <v>33</v>
      </c>
      <c r="M5" s="73" t="s">
        <v>33</v>
      </c>
      <c r="N5" s="73" t="s">
        <v>33</v>
      </c>
      <c r="O5" s="73" t="s">
        <v>33</v>
      </c>
      <c r="P5" s="73" t="s">
        <v>33</v>
      </c>
      <c r="Q5" s="73" t="s">
        <v>33</v>
      </c>
      <c r="R5" s="73" t="s">
        <v>33</v>
      </c>
      <c r="S5" s="73" t="s">
        <v>33</v>
      </c>
      <c r="T5" s="73" t="s">
        <v>33</v>
      </c>
      <c r="U5" s="73" t="s">
        <v>33</v>
      </c>
      <c r="V5" s="73" t="s">
        <v>32</v>
      </c>
      <c r="W5" s="73" t="s">
        <v>32</v>
      </c>
      <c r="X5" s="73" t="s">
        <v>32</v>
      </c>
      <c r="Y5" s="73" t="s">
        <v>32</v>
      </c>
      <c r="Z5" s="73" t="s">
        <v>33</v>
      </c>
      <c r="AA5" s="73" t="s">
        <v>33</v>
      </c>
      <c r="AB5" s="73" t="s">
        <v>33</v>
      </c>
      <c r="AC5" s="73" t="s">
        <v>33</v>
      </c>
      <c r="AD5" s="73" t="s">
        <v>33</v>
      </c>
    </row>
    <row r="6" spans="1:30" s="2" customFormat="1" ht="15">
      <c r="A6" s="63" t="s">
        <v>34</v>
      </c>
      <c r="B6" s="72">
        <v>1.84</v>
      </c>
      <c r="C6" s="72">
        <v>1.78</v>
      </c>
      <c r="D6" s="72">
        <v>1.78</v>
      </c>
      <c r="E6" s="72" t="s">
        <v>33</v>
      </c>
      <c r="F6" s="72" t="s">
        <v>33</v>
      </c>
      <c r="G6" s="72" t="s">
        <v>33</v>
      </c>
      <c r="H6" s="72" t="s">
        <v>33</v>
      </c>
      <c r="I6" s="72" t="s">
        <v>33</v>
      </c>
      <c r="J6" s="72">
        <v>1.49</v>
      </c>
      <c r="K6" s="72" t="s">
        <v>33</v>
      </c>
      <c r="L6" s="72" t="s">
        <v>33</v>
      </c>
      <c r="M6" s="72">
        <v>1.76</v>
      </c>
      <c r="N6" s="72" t="s">
        <v>33</v>
      </c>
      <c r="O6" s="72" t="s">
        <v>33</v>
      </c>
      <c r="P6" s="72" t="s">
        <v>33</v>
      </c>
      <c r="Q6" s="72">
        <v>1.83</v>
      </c>
      <c r="R6" s="72" t="s">
        <v>33</v>
      </c>
      <c r="S6" s="72" t="s">
        <v>33</v>
      </c>
      <c r="T6" s="72" t="s">
        <v>33</v>
      </c>
      <c r="U6" s="72">
        <v>1.14</v>
      </c>
      <c r="V6" s="72" t="s">
        <v>32</v>
      </c>
      <c r="W6" s="72">
        <v>0</v>
      </c>
      <c r="X6" s="72" t="s">
        <v>32</v>
      </c>
      <c r="Y6" s="72" t="s">
        <v>32</v>
      </c>
      <c r="Z6" s="72">
        <v>1.59</v>
      </c>
      <c r="AA6" s="72">
        <v>1.83</v>
      </c>
      <c r="AB6" s="72" t="s">
        <v>33</v>
      </c>
      <c r="AC6" s="72" t="s">
        <v>33</v>
      </c>
      <c r="AD6" s="72">
        <v>0.73</v>
      </c>
    </row>
    <row r="7" spans="1:30" s="2" customFormat="1" ht="15">
      <c r="A7" s="64" t="s">
        <v>35</v>
      </c>
      <c r="B7" s="73">
        <v>1.13</v>
      </c>
      <c r="C7" s="73">
        <v>1.08</v>
      </c>
      <c r="D7" s="73">
        <v>1.08</v>
      </c>
      <c r="E7" s="73" t="s">
        <v>33</v>
      </c>
      <c r="F7" s="73" t="s">
        <v>33</v>
      </c>
      <c r="G7" s="73" t="s">
        <v>33</v>
      </c>
      <c r="H7" s="73" t="s">
        <v>33</v>
      </c>
      <c r="I7" s="73" t="s">
        <v>33</v>
      </c>
      <c r="J7" s="73">
        <v>0.78</v>
      </c>
      <c r="K7" s="73" t="s">
        <v>33</v>
      </c>
      <c r="L7" s="73" t="s">
        <v>33</v>
      </c>
      <c r="M7" s="73">
        <v>1.05</v>
      </c>
      <c r="N7" s="73" t="s">
        <v>33</v>
      </c>
      <c r="O7" s="73" t="s">
        <v>33</v>
      </c>
      <c r="P7" s="73" t="s">
        <v>33</v>
      </c>
      <c r="Q7" s="73">
        <v>1.13</v>
      </c>
      <c r="R7" s="73" t="s">
        <v>33</v>
      </c>
      <c r="S7" s="73" t="s">
        <v>33</v>
      </c>
      <c r="T7" s="73" t="s">
        <v>33</v>
      </c>
      <c r="U7" s="73">
        <v>0.36</v>
      </c>
      <c r="V7" s="73" t="s">
        <v>32</v>
      </c>
      <c r="W7" s="73" t="s">
        <v>32</v>
      </c>
      <c r="X7" s="73" t="s">
        <v>32</v>
      </c>
      <c r="Y7" s="73" t="s">
        <v>32</v>
      </c>
      <c r="Z7" s="73">
        <v>0.89</v>
      </c>
      <c r="AA7" s="73">
        <v>1.13</v>
      </c>
      <c r="AB7" s="73" t="s">
        <v>33</v>
      </c>
      <c r="AC7" s="73" t="s">
        <v>33</v>
      </c>
      <c r="AD7" s="73" t="s">
        <v>33</v>
      </c>
    </row>
    <row r="8" spans="1:30" s="2" customFormat="1" ht="15">
      <c r="A8" s="63" t="s">
        <v>36</v>
      </c>
      <c r="B8" s="72">
        <v>5.6</v>
      </c>
      <c r="C8" s="72">
        <v>5.55</v>
      </c>
      <c r="D8" s="72">
        <v>5.55</v>
      </c>
      <c r="E8" s="72">
        <v>0.81</v>
      </c>
      <c r="F8" s="72">
        <v>1.22</v>
      </c>
      <c r="G8" s="72">
        <v>1.87</v>
      </c>
      <c r="H8" s="72">
        <v>3.66</v>
      </c>
      <c r="I8" s="72">
        <v>3.66</v>
      </c>
      <c r="J8" s="72">
        <v>5.26</v>
      </c>
      <c r="K8" s="72">
        <v>1.15</v>
      </c>
      <c r="L8" s="72">
        <v>0.63</v>
      </c>
      <c r="M8" s="72">
        <v>5.53</v>
      </c>
      <c r="N8" s="72">
        <v>1.5</v>
      </c>
      <c r="O8" s="72">
        <v>0.8</v>
      </c>
      <c r="P8" s="72">
        <v>1.53</v>
      </c>
      <c r="Q8" s="72">
        <v>5.6</v>
      </c>
      <c r="R8" s="72">
        <v>1.48</v>
      </c>
      <c r="S8" s="72">
        <v>2.03</v>
      </c>
      <c r="T8" s="72">
        <v>1.01</v>
      </c>
      <c r="U8" s="72">
        <v>4.91</v>
      </c>
      <c r="V8" s="72" t="s">
        <v>32</v>
      </c>
      <c r="W8" s="72" t="s">
        <v>32</v>
      </c>
      <c r="X8" s="72" t="s">
        <v>32</v>
      </c>
      <c r="Y8" s="72">
        <v>0</v>
      </c>
      <c r="Z8" s="72">
        <v>5.36</v>
      </c>
      <c r="AA8" s="72">
        <v>5.6</v>
      </c>
      <c r="AB8" s="72">
        <v>0.97</v>
      </c>
      <c r="AC8" s="72">
        <v>0.56</v>
      </c>
      <c r="AD8" s="72">
        <v>4.5</v>
      </c>
    </row>
    <row r="9" spans="1:30" s="2" customFormat="1" ht="15">
      <c r="A9" s="64" t="s">
        <v>37</v>
      </c>
      <c r="B9" s="73">
        <v>5.6</v>
      </c>
      <c r="C9" s="73">
        <v>5.55</v>
      </c>
      <c r="D9" s="73">
        <v>5.55</v>
      </c>
      <c r="E9" s="73">
        <v>1.06</v>
      </c>
      <c r="F9" s="73">
        <v>0.46</v>
      </c>
      <c r="G9" s="73">
        <v>1.14</v>
      </c>
      <c r="H9" s="73">
        <v>4.06</v>
      </c>
      <c r="I9" s="73">
        <v>4.06</v>
      </c>
      <c r="J9" s="73">
        <v>5.26</v>
      </c>
      <c r="K9" s="73">
        <v>0.34</v>
      </c>
      <c r="L9" s="73">
        <v>0.89</v>
      </c>
      <c r="M9" s="73">
        <v>5.53</v>
      </c>
      <c r="N9" s="73">
        <v>0.77</v>
      </c>
      <c r="O9" s="73">
        <v>0.08</v>
      </c>
      <c r="P9" s="73">
        <v>0.8</v>
      </c>
      <c r="Q9" s="73">
        <v>5.6</v>
      </c>
      <c r="R9" s="73">
        <v>0.75</v>
      </c>
      <c r="S9" s="73">
        <v>2.31</v>
      </c>
      <c r="T9" s="73">
        <v>1.27</v>
      </c>
      <c r="U9" s="73">
        <v>4.91</v>
      </c>
      <c r="V9" s="73" t="s">
        <v>32</v>
      </c>
      <c r="W9" s="73" t="s">
        <v>32</v>
      </c>
      <c r="X9" s="73" t="s">
        <v>32</v>
      </c>
      <c r="Y9" s="73">
        <v>0.81</v>
      </c>
      <c r="Z9" s="73">
        <v>5.36</v>
      </c>
      <c r="AA9" s="73">
        <v>5.6</v>
      </c>
      <c r="AB9" s="73">
        <v>1.23</v>
      </c>
      <c r="AC9" s="73">
        <v>0.82</v>
      </c>
      <c r="AD9" s="73">
        <v>4.5</v>
      </c>
    </row>
    <row r="10" spans="1:30" s="2" customFormat="1" ht="15">
      <c r="A10" s="63" t="s">
        <v>38</v>
      </c>
      <c r="B10" s="72">
        <v>4.47</v>
      </c>
      <c r="C10" s="72">
        <v>4.42</v>
      </c>
      <c r="D10" s="72">
        <v>4.42</v>
      </c>
      <c r="E10" s="72">
        <v>1.47</v>
      </c>
      <c r="F10" s="72" t="s">
        <v>33</v>
      </c>
      <c r="G10" s="72" t="s">
        <v>33</v>
      </c>
      <c r="H10" s="72">
        <v>2.99</v>
      </c>
      <c r="I10" s="72">
        <v>2.99</v>
      </c>
      <c r="J10" s="72">
        <v>4.12</v>
      </c>
      <c r="K10" s="72" t="s">
        <v>33</v>
      </c>
      <c r="L10" s="72">
        <v>1.3</v>
      </c>
      <c r="M10" s="72">
        <v>4.39</v>
      </c>
      <c r="N10" s="72" t="s">
        <v>33</v>
      </c>
      <c r="O10" s="72">
        <v>1.47</v>
      </c>
      <c r="P10" s="72" t="s">
        <v>33</v>
      </c>
      <c r="Q10" s="72">
        <v>4.47</v>
      </c>
      <c r="R10" s="72" t="s">
        <v>33</v>
      </c>
      <c r="S10" s="72">
        <v>2.72</v>
      </c>
      <c r="T10" s="72">
        <v>1.68</v>
      </c>
      <c r="U10" s="72">
        <v>3.78</v>
      </c>
      <c r="V10" s="72" t="s">
        <v>32</v>
      </c>
      <c r="W10" s="72" t="s">
        <v>32</v>
      </c>
      <c r="X10" s="72" t="s">
        <v>32</v>
      </c>
      <c r="Y10" s="72">
        <v>0</v>
      </c>
      <c r="Z10" s="72">
        <v>4.23</v>
      </c>
      <c r="AA10" s="72">
        <v>4.47</v>
      </c>
      <c r="AB10" s="72">
        <v>1.64</v>
      </c>
      <c r="AC10" s="72">
        <v>1.23</v>
      </c>
      <c r="AD10" s="72">
        <v>3.37</v>
      </c>
    </row>
    <row r="11" spans="1:30" s="2" customFormat="1" ht="15">
      <c r="A11" s="64" t="s">
        <v>39</v>
      </c>
      <c r="B11" s="73">
        <v>4.47</v>
      </c>
      <c r="C11" s="73">
        <v>4.42</v>
      </c>
      <c r="D11" s="73">
        <v>4.42</v>
      </c>
      <c r="E11" s="73">
        <v>1.88</v>
      </c>
      <c r="F11" s="73">
        <v>2.58</v>
      </c>
      <c r="G11" s="73">
        <v>3.23</v>
      </c>
      <c r="H11" s="73">
        <v>2.3</v>
      </c>
      <c r="I11" s="73">
        <v>2.3</v>
      </c>
      <c r="J11" s="73">
        <v>4.12</v>
      </c>
      <c r="K11" s="73">
        <v>2.51</v>
      </c>
      <c r="L11" s="73">
        <v>1.67</v>
      </c>
      <c r="M11" s="73">
        <v>4.39</v>
      </c>
      <c r="N11" s="73">
        <v>2.87</v>
      </c>
      <c r="O11" s="73">
        <v>1.87</v>
      </c>
      <c r="P11" s="73">
        <v>2.9</v>
      </c>
      <c r="Q11" s="73">
        <v>4.47</v>
      </c>
      <c r="R11" s="73">
        <v>2.84</v>
      </c>
      <c r="S11" s="73">
        <v>0</v>
      </c>
      <c r="T11" s="73">
        <v>1.29</v>
      </c>
      <c r="U11" s="73">
        <v>3.78</v>
      </c>
      <c r="V11" s="73">
        <v>0</v>
      </c>
      <c r="W11" s="73" t="s">
        <v>32</v>
      </c>
      <c r="X11" s="73" t="s">
        <v>32</v>
      </c>
      <c r="Y11" s="73">
        <v>0</v>
      </c>
      <c r="Z11" s="73">
        <v>4.23</v>
      </c>
      <c r="AA11" s="73">
        <v>4.47</v>
      </c>
      <c r="AB11" s="73">
        <v>1.33</v>
      </c>
      <c r="AC11" s="73">
        <v>1.74</v>
      </c>
      <c r="AD11" s="73">
        <v>3.37</v>
      </c>
    </row>
    <row r="12" spans="1:30" s="2" customFormat="1" ht="15">
      <c r="A12" s="63" t="s">
        <v>40</v>
      </c>
      <c r="B12" s="72">
        <v>2.95</v>
      </c>
      <c r="C12" s="72">
        <v>2.9</v>
      </c>
      <c r="D12" s="72">
        <v>2.9</v>
      </c>
      <c r="E12" s="72">
        <v>3.16</v>
      </c>
      <c r="F12" s="72" t="s">
        <v>33</v>
      </c>
      <c r="G12" s="72" t="s">
        <v>33</v>
      </c>
      <c r="H12" s="72">
        <v>1.38</v>
      </c>
      <c r="I12" s="72">
        <v>1.38</v>
      </c>
      <c r="J12" s="72">
        <v>2.61</v>
      </c>
      <c r="K12" s="72" t="s">
        <v>33</v>
      </c>
      <c r="L12" s="72">
        <v>2.98</v>
      </c>
      <c r="M12" s="72">
        <v>2.87</v>
      </c>
      <c r="N12" s="72" t="s">
        <v>33</v>
      </c>
      <c r="O12" s="72">
        <v>3.16</v>
      </c>
      <c r="P12" s="72" t="s">
        <v>33</v>
      </c>
      <c r="Q12" s="72">
        <v>2.95</v>
      </c>
      <c r="R12" s="72" t="s">
        <v>33</v>
      </c>
      <c r="S12" s="72">
        <v>3.49</v>
      </c>
      <c r="T12" s="72">
        <v>3.32</v>
      </c>
      <c r="U12" s="72">
        <v>2.26</v>
      </c>
      <c r="V12" s="72" t="s">
        <v>32</v>
      </c>
      <c r="W12" s="72" t="s">
        <v>32</v>
      </c>
      <c r="X12" s="72" t="s">
        <v>32</v>
      </c>
      <c r="Y12" s="72">
        <v>0</v>
      </c>
      <c r="Z12" s="72">
        <v>2.71</v>
      </c>
      <c r="AA12" s="72">
        <v>2.95</v>
      </c>
      <c r="AB12" s="72">
        <v>3.29</v>
      </c>
      <c r="AC12" s="72">
        <v>2.92</v>
      </c>
      <c r="AD12" s="72">
        <v>1.85</v>
      </c>
    </row>
    <row r="13" spans="1:30" s="2" customFormat="1" ht="15">
      <c r="A13" s="64" t="s">
        <v>41</v>
      </c>
      <c r="B13" s="73">
        <v>1.84</v>
      </c>
      <c r="C13" s="73">
        <v>1.78</v>
      </c>
      <c r="D13" s="73">
        <v>1.78</v>
      </c>
      <c r="E13" s="73">
        <v>3.91</v>
      </c>
      <c r="F13" s="73" t="s">
        <v>33</v>
      </c>
      <c r="G13" s="73" t="s">
        <v>33</v>
      </c>
      <c r="H13" s="73">
        <v>0.46</v>
      </c>
      <c r="I13" s="73">
        <v>0.46</v>
      </c>
      <c r="J13" s="73">
        <v>1.49</v>
      </c>
      <c r="K13" s="73" t="s">
        <v>33</v>
      </c>
      <c r="L13" s="73">
        <v>3.7</v>
      </c>
      <c r="M13" s="73">
        <v>1.76</v>
      </c>
      <c r="N13" s="73" t="s">
        <v>33</v>
      </c>
      <c r="O13" s="73">
        <v>3.91</v>
      </c>
      <c r="P13" s="73" t="s">
        <v>33</v>
      </c>
      <c r="Q13" s="73">
        <v>1.83</v>
      </c>
      <c r="R13" s="73" t="s">
        <v>33</v>
      </c>
      <c r="S13" s="73">
        <v>2.54</v>
      </c>
      <c r="T13" s="73">
        <v>3.32</v>
      </c>
      <c r="U13" s="73">
        <v>1.14</v>
      </c>
      <c r="V13" s="73" t="s">
        <v>32</v>
      </c>
      <c r="W13" s="73" t="s">
        <v>32</v>
      </c>
      <c r="X13" s="73" t="s">
        <v>32</v>
      </c>
      <c r="Y13" s="73" t="s">
        <v>32</v>
      </c>
      <c r="Z13" s="73">
        <v>1.59</v>
      </c>
      <c r="AA13" s="73">
        <v>1.83</v>
      </c>
      <c r="AB13" s="73">
        <v>3.36</v>
      </c>
      <c r="AC13" s="73">
        <v>3.77</v>
      </c>
      <c r="AD13" s="73">
        <v>0.73</v>
      </c>
    </row>
    <row r="14" spans="1:30" s="2" customFormat="1" ht="15">
      <c r="A14" s="63" t="s">
        <v>5</v>
      </c>
      <c r="B14" s="72">
        <v>5.68</v>
      </c>
      <c r="C14" s="72">
        <v>5.63</v>
      </c>
      <c r="D14" s="72">
        <v>5.63</v>
      </c>
      <c r="E14" s="72" t="s">
        <v>32</v>
      </c>
      <c r="F14" s="72">
        <v>1.35</v>
      </c>
      <c r="G14" s="72">
        <v>1.97</v>
      </c>
      <c r="H14" s="72">
        <v>3.65</v>
      </c>
      <c r="I14" s="72">
        <v>3.65</v>
      </c>
      <c r="J14" s="72">
        <v>5.33</v>
      </c>
      <c r="K14" s="72">
        <v>1.25</v>
      </c>
      <c r="L14" s="72">
        <v>0.36</v>
      </c>
      <c r="M14" s="72">
        <v>5.6</v>
      </c>
      <c r="N14" s="72">
        <v>1.6</v>
      </c>
      <c r="O14" s="72">
        <v>0.3</v>
      </c>
      <c r="P14" s="72">
        <v>1.63</v>
      </c>
      <c r="Q14" s="72">
        <v>5.68</v>
      </c>
      <c r="R14" s="72">
        <v>1.58</v>
      </c>
      <c r="S14" s="72">
        <v>1.86</v>
      </c>
      <c r="T14" s="72">
        <v>0.82</v>
      </c>
      <c r="U14" s="72">
        <v>4.99</v>
      </c>
      <c r="V14" s="72" t="s">
        <v>32</v>
      </c>
      <c r="W14" s="72" t="s">
        <v>32</v>
      </c>
      <c r="X14" s="72" t="s">
        <v>32</v>
      </c>
      <c r="Y14" s="72" t="s">
        <v>32</v>
      </c>
      <c r="Z14" s="72">
        <v>5.44</v>
      </c>
      <c r="AA14" s="72">
        <v>5.68</v>
      </c>
      <c r="AB14" s="72">
        <v>0.78</v>
      </c>
      <c r="AC14" s="72">
        <v>0.42</v>
      </c>
      <c r="AD14" s="72">
        <v>4.58</v>
      </c>
    </row>
    <row r="15" spans="1:30" s="2" customFormat="1" ht="15">
      <c r="A15" s="64" t="s">
        <v>42</v>
      </c>
      <c r="B15" s="73">
        <v>5.6</v>
      </c>
      <c r="C15" s="73">
        <v>5.55</v>
      </c>
      <c r="D15" s="73">
        <v>5.55</v>
      </c>
      <c r="E15" s="73">
        <v>0.54</v>
      </c>
      <c r="F15" s="73">
        <v>1.03</v>
      </c>
      <c r="G15" s="73">
        <v>1.68</v>
      </c>
      <c r="H15" s="73">
        <v>3.65</v>
      </c>
      <c r="I15" s="73">
        <v>3.65</v>
      </c>
      <c r="J15" s="73">
        <v>5.26</v>
      </c>
      <c r="K15" s="73">
        <v>0.96</v>
      </c>
      <c r="L15" s="73">
        <v>0.34</v>
      </c>
      <c r="M15" s="73">
        <v>5.53</v>
      </c>
      <c r="N15" s="73">
        <v>1.31</v>
      </c>
      <c r="O15" s="73">
        <v>0.53</v>
      </c>
      <c r="P15" s="73">
        <v>1.34</v>
      </c>
      <c r="Q15" s="73">
        <v>5.6</v>
      </c>
      <c r="R15" s="73">
        <v>1.29</v>
      </c>
      <c r="S15" s="73">
        <v>1.85</v>
      </c>
      <c r="T15" s="73">
        <v>0.82</v>
      </c>
      <c r="U15" s="73">
        <v>4.91</v>
      </c>
      <c r="V15" s="73" t="s">
        <v>32</v>
      </c>
      <c r="W15" s="73" t="s">
        <v>32</v>
      </c>
      <c r="X15" s="73">
        <v>0</v>
      </c>
      <c r="Y15" s="73">
        <v>0</v>
      </c>
      <c r="Z15" s="73">
        <v>5.36</v>
      </c>
      <c r="AA15" s="73">
        <v>5.6</v>
      </c>
      <c r="AB15" s="73">
        <v>0.77</v>
      </c>
      <c r="AC15" s="73">
        <v>0.2</v>
      </c>
      <c r="AD15" s="73">
        <v>4.5</v>
      </c>
    </row>
    <row r="16" spans="1:30" s="2" customFormat="1" ht="15">
      <c r="A16" s="63" t="s">
        <v>43</v>
      </c>
      <c r="B16" s="72">
        <v>5.6</v>
      </c>
      <c r="C16" s="72">
        <v>5.55</v>
      </c>
      <c r="D16" s="72">
        <v>5.55</v>
      </c>
      <c r="E16" s="72">
        <v>1.33</v>
      </c>
      <c r="F16" s="72">
        <v>0.36</v>
      </c>
      <c r="G16" s="72">
        <v>1.09</v>
      </c>
      <c r="H16" s="72">
        <v>4.07</v>
      </c>
      <c r="I16" s="72">
        <v>4.07</v>
      </c>
      <c r="J16" s="72">
        <v>5.26</v>
      </c>
      <c r="K16" s="72">
        <v>0.28</v>
      </c>
      <c r="L16" s="72">
        <v>1.15</v>
      </c>
      <c r="M16" s="72">
        <v>5.53</v>
      </c>
      <c r="N16" s="72">
        <v>0.72</v>
      </c>
      <c r="O16" s="72">
        <v>1.33</v>
      </c>
      <c r="P16" s="72">
        <v>0.76</v>
      </c>
      <c r="Q16" s="72">
        <v>5.6</v>
      </c>
      <c r="R16" s="72">
        <v>0.7</v>
      </c>
      <c r="S16" s="72">
        <v>2.58</v>
      </c>
      <c r="T16" s="72">
        <v>1.54</v>
      </c>
      <c r="U16" s="72">
        <v>4.91</v>
      </c>
      <c r="V16" s="72" t="s">
        <v>32</v>
      </c>
      <c r="W16" s="72" t="s">
        <v>32</v>
      </c>
      <c r="X16" s="72" t="s">
        <v>32</v>
      </c>
      <c r="Y16" s="72">
        <v>0.52</v>
      </c>
      <c r="Z16" s="72">
        <v>5.36</v>
      </c>
      <c r="AA16" s="72">
        <v>5.6</v>
      </c>
      <c r="AB16" s="72">
        <v>1.5</v>
      </c>
      <c r="AC16" s="72">
        <v>1.09</v>
      </c>
      <c r="AD16" s="72">
        <v>4.5</v>
      </c>
    </row>
    <row r="17" spans="1:30" s="2" customFormat="1" ht="15">
      <c r="A17" s="64" t="s">
        <v>44</v>
      </c>
      <c r="B17" s="73">
        <v>5.6</v>
      </c>
      <c r="C17" s="73">
        <v>5.55</v>
      </c>
      <c r="D17" s="73">
        <v>5.55</v>
      </c>
      <c r="E17" s="73" t="s">
        <v>33</v>
      </c>
      <c r="F17" s="73">
        <v>1.48</v>
      </c>
      <c r="G17" s="73">
        <v>2.13</v>
      </c>
      <c r="H17" s="73">
        <v>3.11</v>
      </c>
      <c r="I17" s="73">
        <v>3.11</v>
      </c>
      <c r="J17" s="73">
        <v>5.26</v>
      </c>
      <c r="K17" s="73">
        <v>1.41</v>
      </c>
      <c r="L17" s="73" t="s">
        <v>33</v>
      </c>
      <c r="M17" s="73">
        <v>5.53</v>
      </c>
      <c r="N17" s="73">
        <v>1.77</v>
      </c>
      <c r="O17" s="73" t="s">
        <v>33</v>
      </c>
      <c r="P17" s="73">
        <v>1.8</v>
      </c>
      <c r="Q17" s="73">
        <v>5.6</v>
      </c>
      <c r="R17" s="73">
        <v>1.74</v>
      </c>
      <c r="S17" s="73">
        <v>1.31</v>
      </c>
      <c r="T17" s="73">
        <v>0.02</v>
      </c>
      <c r="U17" s="73">
        <v>4.91</v>
      </c>
      <c r="V17" s="73" t="s">
        <v>32</v>
      </c>
      <c r="W17" s="73" t="s">
        <v>32</v>
      </c>
      <c r="X17" s="73" t="s">
        <v>32</v>
      </c>
      <c r="Y17" s="73" t="s">
        <v>32</v>
      </c>
      <c r="Z17" s="73">
        <v>5.36</v>
      </c>
      <c r="AA17" s="73">
        <v>5.6</v>
      </c>
      <c r="AB17" s="73" t="s">
        <v>33</v>
      </c>
      <c r="AC17" s="73">
        <v>0.64</v>
      </c>
      <c r="AD17" s="73">
        <v>4.5</v>
      </c>
    </row>
    <row r="18" spans="1:30" s="2" customFormat="1" ht="15">
      <c r="A18" s="63" t="s">
        <v>6</v>
      </c>
      <c r="B18" s="72">
        <v>5.83</v>
      </c>
      <c r="C18" s="72">
        <v>5.78</v>
      </c>
      <c r="D18" s="72">
        <v>5.78</v>
      </c>
      <c r="E18" s="72">
        <v>1.32</v>
      </c>
      <c r="F18" s="72" t="s">
        <v>32</v>
      </c>
      <c r="G18" s="72">
        <v>0.88</v>
      </c>
      <c r="H18" s="72">
        <v>4.18</v>
      </c>
      <c r="I18" s="72">
        <v>4.18</v>
      </c>
      <c r="J18" s="72">
        <v>5.48</v>
      </c>
      <c r="K18" s="72">
        <v>0.12</v>
      </c>
      <c r="L18" s="72">
        <v>1.14</v>
      </c>
      <c r="M18" s="72">
        <v>5.75</v>
      </c>
      <c r="N18" s="72" t="s">
        <v>33</v>
      </c>
      <c r="O18" s="72">
        <v>1.31</v>
      </c>
      <c r="P18" s="72" t="s">
        <v>33</v>
      </c>
      <c r="Q18" s="72">
        <v>5.83</v>
      </c>
      <c r="R18" s="72" t="s">
        <v>33</v>
      </c>
      <c r="S18" s="72">
        <v>2.56</v>
      </c>
      <c r="T18" s="72">
        <v>1.53</v>
      </c>
      <c r="U18" s="72">
        <v>5.14</v>
      </c>
      <c r="V18" s="72" t="s">
        <v>32</v>
      </c>
      <c r="W18" s="72" t="s">
        <v>32</v>
      </c>
      <c r="X18" s="72" t="s">
        <v>32</v>
      </c>
      <c r="Y18" s="72">
        <v>1.07</v>
      </c>
      <c r="Z18" s="72">
        <v>5.59</v>
      </c>
      <c r="AA18" s="72">
        <v>5.83</v>
      </c>
      <c r="AB18" s="72">
        <v>1.48</v>
      </c>
      <c r="AC18" s="72">
        <v>1.07</v>
      </c>
      <c r="AD18" s="72">
        <v>4.73</v>
      </c>
    </row>
    <row r="19" spans="1:30" s="2" customFormat="1" ht="15">
      <c r="A19" s="64" t="s">
        <v>7</v>
      </c>
      <c r="B19" s="73">
        <v>6.48</v>
      </c>
      <c r="C19" s="73">
        <v>6.43</v>
      </c>
      <c r="D19" s="73">
        <v>6.43</v>
      </c>
      <c r="E19" s="73">
        <v>1.97</v>
      </c>
      <c r="F19" s="73">
        <v>0.88</v>
      </c>
      <c r="G19" s="73" t="s">
        <v>32</v>
      </c>
      <c r="H19" s="73">
        <v>4.83</v>
      </c>
      <c r="I19" s="73">
        <v>4.83</v>
      </c>
      <c r="J19" s="73">
        <v>6.13</v>
      </c>
      <c r="K19" s="73">
        <v>0.97</v>
      </c>
      <c r="L19" s="73">
        <v>1.79</v>
      </c>
      <c r="M19" s="73">
        <v>6.4</v>
      </c>
      <c r="N19" s="73">
        <v>0.93</v>
      </c>
      <c r="O19" s="73">
        <v>1.96</v>
      </c>
      <c r="P19" s="73">
        <v>0.96</v>
      </c>
      <c r="Q19" s="73">
        <v>6.48</v>
      </c>
      <c r="R19" s="73">
        <v>0.91</v>
      </c>
      <c r="S19" s="73">
        <v>3.21</v>
      </c>
      <c r="T19" s="73">
        <v>2.18</v>
      </c>
      <c r="U19" s="73">
        <v>5.79</v>
      </c>
      <c r="V19" s="73" t="s">
        <v>32</v>
      </c>
      <c r="W19" s="73" t="s">
        <v>32</v>
      </c>
      <c r="X19" s="73" t="s">
        <v>32</v>
      </c>
      <c r="Y19" s="73" t="s">
        <v>32</v>
      </c>
      <c r="Z19" s="73">
        <v>6.24</v>
      </c>
      <c r="AA19" s="73">
        <v>6.48</v>
      </c>
      <c r="AB19" s="73">
        <v>2.13</v>
      </c>
      <c r="AC19" s="73">
        <v>1.72</v>
      </c>
      <c r="AD19" s="73">
        <v>5.37</v>
      </c>
    </row>
    <row r="20" spans="1:30" s="2" customFormat="1" ht="15">
      <c r="A20" s="63" t="s">
        <v>8</v>
      </c>
      <c r="B20" s="72">
        <v>2.08</v>
      </c>
      <c r="C20" s="72">
        <v>2.03</v>
      </c>
      <c r="D20" s="72">
        <v>2.03</v>
      </c>
      <c r="E20" s="72" t="s">
        <v>33</v>
      </c>
      <c r="F20" s="72">
        <v>4.18</v>
      </c>
      <c r="G20" s="72">
        <v>4.83</v>
      </c>
      <c r="H20" s="72" t="s">
        <v>32</v>
      </c>
      <c r="I20" s="72">
        <v>0</v>
      </c>
      <c r="J20" s="72">
        <v>1.73</v>
      </c>
      <c r="K20" s="72">
        <v>4.12</v>
      </c>
      <c r="L20" s="72" t="s">
        <v>33</v>
      </c>
      <c r="M20" s="72">
        <v>2</v>
      </c>
      <c r="N20" s="72">
        <v>4.46</v>
      </c>
      <c r="O20" s="72" t="s">
        <v>33</v>
      </c>
      <c r="P20" s="72">
        <v>4.49</v>
      </c>
      <c r="Q20" s="72">
        <v>2.08</v>
      </c>
      <c r="R20" s="72">
        <v>4.43</v>
      </c>
      <c r="S20" s="72" t="s">
        <v>33</v>
      </c>
      <c r="T20" s="72" t="s">
        <v>33</v>
      </c>
      <c r="U20" s="72">
        <v>1.39</v>
      </c>
      <c r="V20" s="72" t="s">
        <v>32</v>
      </c>
      <c r="W20" s="72" t="s">
        <v>32</v>
      </c>
      <c r="X20" s="72" t="s">
        <v>32</v>
      </c>
      <c r="Y20" s="72" t="s">
        <v>32</v>
      </c>
      <c r="Z20" s="72">
        <v>1.84</v>
      </c>
      <c r="AA20" s="72">
        <v>2.08</v>
      </c>
      <c r="AB20" s="72" t="s">
        <v>33</v>
      </c>
      <c r="AC20" s="72">
        <v>3.52</v>
      </c>
      <c r="AD20" s="72">
        <v>0.97</v>
      </c>
    </row>
    <row r="21" spans="1:30" s="2" customFormat="1" ht="15">
      <c r="A21" s="64" t="s">
        <v>9</v>
      </c>
      <c r="B21" s="73">
        <v>2.08</v>
      </c>
      <c r="C21" s="73">
        <v>2.03</v>
      </c>
      <c r="D21" s="73">
        <v>2.03</v>
      </c>
      <c r="E21" s="73" t="s">
        <v>33</v>
      </c>
      <c r="F21" s="73">
        <v>4.18</v>
      </c>
      <c r="G21" s="73">
        <v>4.83</v>
      </c>
      <c r="H21" s="73">
        <v>0</v>
      </c>
      <c r="I21" s="73" t="s">
        <v>32</v>
      </c>
      <c r="J21" s="73">
        <v>1.73</v>
      </c>
      <c r="K21" s="73">
        <v>4.12</v>
      </c>
      <c r="L21" s="73" t="s">
        <v>33</v>
      </c>
      <c r="M21" s="73">
        <v>2</v>
      </c>
      <c r="N21" s="73">
        <v>4.46</v>
      </c>
      <c r="O21" s="73" t="s">
        <v>33</v>
      </c>
      <c r="P21" s="73">
        <v>4.49</v>
      </c>
      <c r="Q21" s="73">
        <v>2.08</v>
      </c>
      <c r="R21" s="73">
        <v>4.43</v>
      </c>
      <c r="S21" s="73" t="s">
        <v>33</v>
      </c>
      <c r="T21" s="73" t="s">
        <v>33</v>
      </c>
      <c r="U21" s="73">
        <v>1.39</v>
      </c>
      <c r="V21" s="73" t="s">
        <v>32</v>
      </c>
      <c r="W21" s="73" t="s">
        <v>32</v>
      </c>
      <c r="X21" s="73" t="s">
        <v>32</v>
      </c>
      <c r="Y21" s="73" t="s">
        <v>32</v>
      </c>
      <c r="Z21" s="73">
        <v>1.84</v>
      </c>
      <c r="AA21" s="73">
        <v>2.08</v>
      </c>
      <c r="AB21" s="73" t="s">
        <v>33</v>
      </c>
      <c r="AC21" s="73">
        <v>3.52</v>
      </c>
      <c r="AD21" s="73">
        <v>0.97</v>
      </c>
    </row>
    <row r="22" spans="1:30" s="2" customFormat="1" ht="15">
      <c r="A22" s="63" t="s">
        <v>45</v>
      </c>
      <c r="B22" s="72">
        <v>1.84</v>
      </c>
      <c r="C22" s="72">
        <v>1.78</v>
      </c>
      <c r="D22" s="72">
        <v>1.78</v>
      </c>
      <c r="E22" s="72" t="s">
        <v>33</v>
      </c>
      <c r="F22" s="72" t="s">
        <v>33</v>
      </c>
      <c r="G22" s="72" t="s">
        <v>33</v>
      </c>
      <c r="H22" s="72" t="s">
        <v>33</v>
      </c>
      <c r="I22" s="72" t="s">
        <v>33</v>
      </c>
      <c r="J22" s="72">
        <v>1.49</v>
      </c>
      <c r="K22" s="72" t="s">
        <v>33</v>
      </c>
      <c r="L22" s="72" t="s">
        <v>33</v>
      </c>
      <c r="M22" s="72">
        <v>1.76</v>
      </c>
      <c r="N22" s="72" t="s">
        <v>33</v>
      </c>
      <c r="O22" s="72" t="s">
        <v>33</v>
      </c>
      <c r="P22" s="72" t="s">
        <v>33</v>
      </c>
      <c r="Q22" s="72">
        <v>1.83</v>
      </c>
      <c r="R22" s="72" t="s">
        <v>33</v>
      </c>
      <c r="S22" s="72" t="s">
        <v>33</v>
      </c>
      <c r="T22" s="72" t="s">
        <v>33</v>
      </c>
      <c r="U22" s="72">
        <v>1.14</v>
      </c>
      <c r="V22" s="72" t="s">
        <v>32</v>
      </c>
      <c r="W22" s="72" t="s">
        <v>32</v>
      </c>
      <c r="X22" s="72" t="s">
        <v>32</v>
      </c>
      <c r="Y22" s="72" t="s">
        <v>32</v>
      </c>
      <c r="Z22" s="72">
        <v>1.59</v>
      </c>
      <c r="AA22" s="72">
        <v>1.83</v>
      </c>
      <c r="AB22" s="72" t="s">
        <v>33</v>
      </c>
      <c r="AC22" s="72" t="s">
        <v>33</v>
      </c>
      <c r="AD22" s="72">
        <v>0.73</v>
      </c>
    </row>
    <row r="23" spans="1:30" s="2" customFormat="1" ht="15">
      <c r="A23" s="64" t="s">
        <v>46</v>
      </c>
      <c r="B23" s="73">
        <v>5.6</v>
      </c>
      <c r="C23" s="73">
        <v>5.55</v>
      </c>
      <c r="D23" s="73">
        <v>5.55</v>
      </c>
      <c r="E23" s="73">
        <v>1.53</v>
      </c>
      <c r="F23" s="73">
        <v>0.53</v>
      </c>
      <c r="G23" s="73">
        <v>0.79</v>
      </c>
      <c r="H23" s="73">
        <v>4.48</v>
      </c>
      <c r="I23" s="73">
        <v>4.48</v>
      </c>
      <c r="J23" s="73">
        <v>5.26</v>
      </c>
      <c r="K23" s="73">
        <v>0.62</v>
      </c>
      <c r="L23" s="73">
        <v>1.44</v>
      </c>
      <c r="M23" s="73">
        <v>5.53</v>
      </c>
      <c r="N23" s="73">
        <v>0.53</v>
      </c>
      <c r="O23" s="73">
        <v>1.61</v>
      </c>
      <c r="P23" s="73">
        <v>0.56</v>
      </c>
      <c r="Q23" s="73">
        <v>5.6</v>
      </c>
      <c r="R23" s="73">
        <v>0.48</v>
      </c>
      <c r="S23" s="73">
        <v>2.87</v>
      </c>
      <c r="T23" s="73">
        <v>1.83</v>
      </c>
      <c r="U23" s="73">
        <v>4.91</v>
      </c>
      <c r="V23" s="73" t="s">
        <v>32</v>
      </c>
      <c r="W23" s="73" t="s">
        <v>32</v>
      </c>
      <c r="X23" s="73" t="s">
        <v>32</v>
      </c>
      <c r="Y23" s="73">
        <v>1.37</v>
      </c>
      <c r="Z23" s="73">
        <v>5.36</v>
      </c>
      <c r="AA23" s="73">
        <v>5.6</v>
      </c>
      <c r="AB23" s="73">
        <v>1.78</v>
      </c>
      <c r="AC23" s="73">
        <v>1.37</v>
      </c>
      <c r="AD23" s="73">
        <v>4.5</v>
      </c>
    </row>
    <row r="24" spans="1:30" s="2" customFormat="1" ht="15">
      <c r="A24" s="63" t="s">
        <v>47</v>
      </c>
      <c r="B24" s="72">
        <v>4.47</v>
      </c>
      <c r="C24" s="72">
        <v>4.42</v>
      </c>
      <c r="D24" s="72">
        <v>4.42</v>
      </c>
      <c r="E24" s="72">
        <v>1.36</v>
      </c>
      <c r="F24" s="72">
        <v>1.3</v>
      </c>
      <c r="G24" s="72">
        <v>1.95</v>
      </c>
      <c r="H24" s="72">
        <v>3.16</v>
      </c>
      <c r="I24" s="72">
        <v>3.16</v>
      </c>
      <c r="J24" s="72">
        <v>4.12</v>
      </c>
      <c r="K24" s="72">
        <v>1.24</v>
      </c>
      <c r="L24" s="72">
        <v>1.18</v>
      </c>
      <c r="M24" s="72">
        <v>4.39</v>
      </c>
      <c r="N24" s="72">
        <v>1.58</v>
      </c>
      <c r="O24" s="72">
        <v>1.35</v>
      </c>
      <c r="P24" s="72">
        <v>1.61</v>
      </c>
      <c r="Q24" s="72">
        <v>4.47</v>
      </c>
      <c r="R24" s="72">
        <v>1.56</v>
      </c>
      <c r="S24" s="72">
        <v>2.6</v>
      </c>
      <c r="T24" s="72">
        <v>1.57</v>
      </c>
      <c r="U24" s="72">
        <v>3.78</v>
      </c>
      <c r="V24" s="72" t="s">
        <v>32</v>
      </c>
      <c r="W24" s="72" t="s">
        <v>32</v>
      </c>
      <c r="X24" s="72" t="s">
        <v>32</v>
      </c>
      <c r="Y24" s="72">
        <v>0</v>
      </c>
      <c r="Z24" s="72">
        <v>4.23</v>
      </c>
      <c r="AA24" s="72">
        <v>4.47</v>
      </c>
      <c r="AB24" s="72">
        <v>1.52</v>
      </c>
      <c r="AC24" s="72">
        <v>1.11</v>
      </c>
      <c r="AD24" s="72">
        <v>3.37</v>
      </c>
    </row>
    <row r="25" spans="1:30" s="2" customFormat="1" ht="15">
      <c r="A25" s="64" t="s">
        <v>11</v>
      </c>
      <c r="B25" s="73">
        <v>1.13</v>
      </c>
      <c r="C25" s="73">
        <v>1.08</v>
      </c>
      <c r="D25" s="73">
        <v>1.08</v>
      </c>
      <c r="E25" s="73" t="s">
        <v>33</v>
      </c>
      <c r="F25" s="73" t="s">
        <v>33</v>
      </c>
      <c r="G25" s="73" t="s">
        <v>33</v>
      </c>
      <c r="H25" s="73" t="s">
        <v>33</v>
      </c>
      <c r="I25" s="73" t="s">
        <v>33</v>
      </c>
      <c r="J25" s="73" t="s">
        <v>32</v>
      </c>
      <c r="K25" s="73" t="s">
        <v>33</v>
      </c>
      <c r="L25" s="73" t="s">
        <v>33</v>
      </c>
      <c r="M25" s="73">
        <v>1.05</v>
      </c>
      <c r="N25" s="73" t="s">
        <v>33</v>
      </c>
      <c r="O25" s="73" t="s">
        <v>33</v>
      </c>
      <c r="P25" s="73" t="s">
        <v>33</v>
      </c>
      <c r="Q25" s="73">
        <v>1.13</v>
      </c>
      <c r="R25" s="73" t="s">
        <v>33</v>
      </c>
      <c r="S25" s="73" t="s">
        <v>33</v>
      </c>
      <c r="T25" s="73" t="s">
        <v>33</v>
      </c>
      <c r="U25" s="73" t="s">
        <v>33</v>
      </c>
      <c r="V25" s="73" t="s">
        <v>32</v>
      </c>
      <c r="W25" s="73" t="s">
        <v>32</v>
      </c>
      <c r="X25" s="73" t="s">
        <v>32</v>
      </c>
      <c r="Y25" s="73" t="s">
        <v>32</v>
      </c>
      <c r="Z25" s="73">
        <v>0.14</v>
      </c>
      <c r="AA25" s="73">
        <v>1.13</v>
      </c>
      <c r="AB25" s="73" t="s">
        <v>33</v>
      </c>
      <c r="AC25" s="73" t="s">
        <v>33</v>
      </c>
      <c r="AD25" s="73" t="s">
        <v>33</v>
      </c>
    </row>
    <row r="26" spans="1:30" s="2" customFormat="1" ht="15">
      <c r="A26" s="63" t="s">
        <v>12</v>
      </c>
      <c r="B26" s="72">
        <v>5.69</v>
      </c>
      <c r="C26" s="72">
        <v>5.64</v>
      </c>
      <c r="D26" s="72">
        <v>5.64</v>
      </c>
      <c r="E26" s="72">
        <v>1.25</v>
      </c>
      <c r="F26" s="72">
        <v>0.12</v>
      </c>
      <c r="G26" s="72">
        <v>0.97</v>
      </c>
      <c r="H26" s="72">
        <v>4.12</v>
      </c>
      <c r="I26" s="72">
        <v>4.12</v>
      </c>
      <c r="J26" s="72">
        <v>5.34</v>
      </c>
      <c r="K26" s="72" t="s">
        <v>32</v>
      </c>
      <c r="L26" s="72">
        <v>1.07</v>
      </c>
      <c r="M26" s="72">
        <v>5.61</v>
      </c>
      <c r="N26" s="72">
        <v>0.6</v>
      </c>
      <c r="O26" s="72">
        <v>1.24</v>
      </c>
      <c r="P26" s="72">
        <v>0.63</v>
      </c>
      <c r="Q26" s="72">
        <v>5.69</v>
      </c>
      <c r="R26" s="72">
        <v>0.58</v>
      </c>
      <c r="S26" s="72">
        <v>2.49</v>
      </c>
      <c r="T26" s="72">
        <v>1.45</v>
      </c>
      <c r="U26" s="72">
        <v>5</v>
      </c>
      <c r="V26" s="72" t="s">
        <v>32</v>
      </c>
      <c r="W26" s="72" t="s">
        <v>32</v>
      </c>
      <c r="X26" s="72" t="s">
        <v>32</v>
      </c>
      <c r="Y26" s="72" t="s">
        <v>32</v>
      </c>
      <c r="Z26" s="72">
        <v>5.45</v>
      </c>
      <c r="AA26" s="72">
        <v>5.69</v>
      </c>
      <c r="AB26" s="72">
        <v>1.41</v>
      </c>
      <c r="AC26" s="72">
        <v>1</v>
      </c>
      <c r="AD26" s="72">
        <v>4.59</v>
      </c>
    </row>
    <row r="27" spans="1:30" s="2" customFormat="1" ht="15">
      <c r="A27" s="64" t="s">
        <v>48</v>
      </c>
      <c r="B27" s="73">
        <v>5.6</v>
      </c>
      <c r="C27" s="73">
        <v>5.55</v>
      </c>
      <c r="D27" s="73">
        <v>5.55</v>
      </c>
      <c r="E27" s="73">
        <v>1.02</v>
      </c>
      <c r="F27" s="73">
        <v>0.52</v>
      </c>
      <c r="G27" s="73">
        <v>1.17</v>
      </c>
      <c r="H27" s="73">
        <v>4.06</v>
      </c>
      <c r="I27" s="73">
        <v>4.06</v>
      </c>
      <c r="J27" s="73">
        <v>5.26</v>
      </c>
      <c r="K27" s="73">
        <v>0.38</v>
      </c>
      <c r="L27" s="73">
        <v>0.85</v>
      </c>
      <c r="M27" s="73">
        <v>5.53</v>
      </c>
      <c r="N27" s="73">
        <v>0.81</v>
      </c>
      <c r="O27" s="73">
        <v>1.02</v>
      </c>
      <c r="P27" s="73">
        <v>0.84</v>
      </c>
      <c r="Q27" s="73">
        <v>5.6</v>
      </c>
      <c r="R27" s="73">
        <v>0.78</v>
      </c>
      <c r="S27" s="73">
        <v>2.27</v>
      </c>
      <c r="T27" s="73">
        <v>1.23</v>
      </c>
      <c r="U27" s="73">
        <v>4.91</v>
      </c>
      <c r="V27" s="73" t="s">
        <v>32</v>
      </c>
      <c r="W27" s="73" t="s">
        <v>32</v>
      </c>
      <c r="X27" s="73" t="s">
        <v>32</v>
      </c>
      <c r="Y27" s="73">
        <v>0.78</v>
      </c>
      <c r="Z27" s="73">
        <v>5.36</v>
      </c>
      <c r="AA27" s="73">
        <v>5.6</v>
      </c>
      <c r="AB27" s="73">
        <v>1.19</v>
      </c>
      <c r="AC27" s="73">
        <v>0.78</v>
      </c>
      <c r="AD27" s="73">
        <v>4.5</v>
      </c>
    </row>
    <row r="28" spans="1:30" s="2" customFormat="1" ht="15">
      <c r="A28" s="63" t="s">
        <v>15</v>
      </c>
      <c r="B28" s="72">
        <v>6.11</v>
      </c>
      <c r="C28" s="72">
        <v>6.06</v>
      </c>
      <c r="D28" s="72">
        <v>6.06</v>
      </c>
      <c r="E28" s="72">
        <v>1.6</v>
      </c>
      <c r="F28" s="72">
        <v>0.5</v>
      </c>
      <c r="G28" s="72">
        <v>0.93</v>
      </c>
      <c r="H28" s="72">
        <v>4.46</v>
      </c>
      <c r="I28" s="72">
        <v>4.46</v>
      </c>
      <c r="J28" s="72">
        <v>5.77</v>
      </c>
      <c r="K28" s="72">
        <v>0.6</v>
      </c>
      <c r="L28" s="72">
        <v>1.43</v>
      </c>
      <c r="M28" s="72">
        <v>6.04</v>
      </c>
      <c r="N28" s="72" t="s">
        <v>32</v>
      </c>
      <c r="O28" s="72">
        <v>1.6</v>
      </c>
      <c r="P28" s="72">
        <v>0.28</v>
      </c>
      <c r="Q28" s="72">
        <v>6.11</v>
      </c>
      <c r="R28" s="72">
        <v>0.16</v>
      </c>
      <c r="S28" s="72">
        <v>2.85</v>
      </c>
      <c r="T28" s="72">
        <v>1.81</v>
      </c>
      <c r="U28" s="72">
        <v>5.42</v>
      </c>
      <c r="V28" s="72" t="s">
        <v>32</v>
      </c>
      <c r="W28" s="72" t="s">
        <v>32</v>
      </c>
      <c r="X28" s="72" t="s">
        <v>32</v>
      </c>
      <c r="Y28" s="72" t="s">
        <v>32</v>
      </c>
      <c r="Z28" s="72">
        <v>5.87</v>
      </c>
      <c r="AA28" s="72">
        <v>6.11</v>
      </c>
      <c r="AB28" s="72">
        <v>1.77</v>
      </c>
      <c r="AC28" s="72">
        <v>1.36</v>
      </c>
      <c r="AD28" s="72">
        <v>5.01</v>
      </c>
    </row>
    <row r="29" spans="1:30" s="2" customFormat="1" ht="15">
      <c r="A29" s="64" t="s">
        <v>16</v>
      </c>
      <c r="B29" s="73">
        <v>5.68</v>
      </c>
      <c r="C29" s="73">
        <v>5.62</v>
      </c>
      <c r="D29" s="73">
        <v>5.62</v>
      </c>
      <c r="E29" s="73">
        <v>0.08</v>
      </c>
      <c r="F29" s="73">
        <v>1.34</v>
      </c>
      <c r="G29" s="73">
        <v>1.96</v>
      </c>
      <c r="H29" s="73">
        <v>3.65</v>
      </c>
      <c r="I29" s="73">
        <v>3.65</v>
      </c>
      <c r="J29" s="73">
        <v>5.33</v>
      </c>
      <c r="K29" s="73">
        <v>1.24</v>
      </c>
      <c r="L29" s="73">
        <v>0.34</v>
      </c>
      <c r="M29" s="73">
        <v>5.6</v>
      </c>
      <c r="N29" s="73">
        <v>1.6</v>
      </c>
      <c r="O29" s="73" t="s">
        <v>32</v>
      </c>
      <c r="P29" s="73">
        <v>1.63</v>
      </c>
      <c r="Q29" s="73">
        <v>5.67</v>
      </c>
      <c r="R29" s="73">
        <v>1.57</v>
      </c>
      <c r="S29" s="73">
        <v>1.85</v>
      </c>
      <c r="T29" s="73">
        <v>0.82</v>
      </c>
      <c r="U29" s="73">
        <v>4.98</v>
      </c>
      <c r="V29" s="73" t="s">
        <v>32</v>
      </c>
      <c r="W29" s="73" t="s">
        <v>32</v>
      </c>
      <c r="X29" s="73" t="s">
        <v>32</v>
      </c>
      <c r="Y29" s="73" t="s">
        <v>32</v>
      </c>
      <c r="Z29" s="73">
        <v>5.43</v>
      </c>
      <c r="AA29" s="73">
        <v>5.67</v>
      </c>
      <c r="AB29" s="73">
        <v>0.77</v>
      </c>
      <c r="AC29" s="73">
        <v>0.42</v>
      </c>
      <c r="AD29" s="73">
        <v>4.57</v>
      </c>
    </row>
    <row r="30" spans="1:30" s="2" customFormat="1" ht="15">
      <c r="A30" s="63" t="s">
        <v>17</v>
      </c>
      <c r="B30" s="72">
        <v>6.15</v>
      </c>
      <c r="C30" s="72">
        <v>6.09</v>
      </c>
      <c r="D30" s="72">
        <v>6.09</v>
      </c>
      <c r="E30" s="72">
        <v>1.63</v>
      </c>
      <c r="F30" s="72">
        <v>0.55</v>
      </c>
      <c r="G30" s="72">
        <v>0.96</v>
      </c>
      <c r="H30" s="72">
        <v>4.49</v>
      </c>
      <c r="I30" s="72">
        <v>4.49</v>
      </c>
      <c r="J30" s="72">
        <v>5.8</v>
      </c>
      <c r="K30" s="72">
        <v>0.63</v>
      </c>
      <c r="L30" s="72">
        <v>1.46</v>
      </c>
      <c r="M30" s="72">
        <v>6.07</v>
      </c>
      <c r="N30" s="72">
        <v>0.28</v>
      </c>
      <c r="O30" s="72">
        <v>1.63</v>
      </c>
      <c r="P30" s="72" t="s">
        <v>32</v>
      </c>
      <c r="Q30" s="72">
        <v>6.14</v>
      </c>
      <c r="R30" s="72">
        <v>0.06</v>
      </c>
      <c r="S30" s="72">
        <v>2.88</v>
      </c>
      <c r="T30" s="72">
        <v>1.84</v>
      </c>
      <c r="U30" s="72">
        <v>5.45</v>
      </c>
      <c r="V30" s="72" t="s">
        <v>32</v>
      </c>
      <c r="W30" s="72" t="s">
        <v>32</v>
      </c>
      <c r="X30" s="72" t="s">
        <v>32</v>
      </c>
      <c r="Y30" s="72">
        <v>1.39</v>
      </c>
      <c r="Z30" s="72">
        <v>5.9</v>
      </c>
      <c r="AA30" s="72">
        <v>6.14</v>
      </c>
      <c r="AB30" s="72">
        <v>1.8</v>
      </c>
      <c r="AC30" s="72">
        <v>1.39</v>
      </c>
      <c r="AD30" s="72">
        <v>5.04</v>
      </c>
    </row>
    <row r="31" spans="1:30" s="2" customFormat="1" ht="15">
      <c r="A31" s="64" t="s">
        <v>19</v>
      </c>
      <c r="B31" s="73">
        <v>6.09</v>
      </c>
      <c r="C31" s="73">
        <v>6.03</v>
      </c>
      <c r="D31" s="73">
        <v>6.03</v>
      </c>
      <c r="E31" s="73">
        <v>1.58</v>
      </c>
      <c r="F31" s="73">
        <v>0.46</v>
      </c>
      <c r="G31" s="73">
        <v>0.91</v>
      </c>
      <c r="H31" s="73">
        <v>4.43</v>
      </c>
      <c r="I31" s="73">
        <v>4.43</v>
      </c>
      <c r="J31" s="73">
        <v>5.74</v>
      </c>
      <c r="K31" s="73">
        <v>0.58</v>
      </c>
      <c r="L31" s="73">
        <v>1.4</v>
      </c>
      <c r="M31" s="73">
        <v>6.01</v>
      </c>
      <c r="N31" s="73">
        <v>0.16</v>
      </c>
      <c r="O31" s="73">
        <v>1.57</v>
      </c>
      <c r="P31" s="73">
        <v>0.06</v>
      </c>
      <c r="Q31" s="73">
        <v>6.09</v>
      </c>
      <c r="R31" s="73" t="s">
        <v>32</v>
      </c>
      <c r="S31" s="73">
        <v>2.82</v>
      </c>
      <c r="T31" s="73">
        <v>1.78</v>
      </c>
      <c r="U31" s="73">
        <v>5.39</v>
      </c>
      <c r="V31" s="73" t="s">
        <v>32</v>
      </c>
      <c r="W31" s="73" t="s">
        <v>32</v>
      </c>
      <c r="X31" s="73" t="s">
        <v>32</v>
      </c>
      <c r="Y31" s="73" t="s">
        <v>32</v>
      </c>
      <c r="Z31" s="73">
        <v>5.84</v>
      </c>
      <c r="AA31" s="73">
        <v>6.09</v>
      </c>
      <c r="AB31" s="73">
        <v>1.74</v>
      </c>
      <c r="AC31" s="73">
        <v>1.33</v>
      </c>
      <c r="AD31" s="73">
        <v>4.98</v>
      </c>
    </row>
    <row r="32" spans="1:30" s="2" customFormat="1" ht="15">
      <c r="A32" s="63" t="s">
        <v>49</v>
      </c>
      <c r="B32" s="72">
        <v>2.04</v>
      </c>
      <c r="C32" s="72">
        <v>1.99</v>
      </c>
      <c r="D32" s="72">
        <v>1.99</v>
      </c>
      <c r="E32" s="72">
        <v>3.91</v>
      </c>
      <c r="F32" s="72" t="s">
        <v>33</v>
      </c>
      <c r="G32" s="72" t="s">
        <v>33</v>
      </c>
      <c r="H32" s="72">
        <v>0.46</v>
      </c>
      <c r="I32" s="72">
        <v>0.46</v>
      </c>
      <c r="J32" s="72">
        <v>1.69</v>
      </c>
      <c r="K32" s="72" t="s">
        <v>33</v>
      </c>
      <c r="L32" s="72">
        <v>3.7</v>
      </c>
      <c r="M32" s="72">
        <v>1.96</v>
      </c>
      <c r="N32" s="72" t="s">
        <v>33</v>
      </c>
      <c r="O32" s="72">
        <v>3.91</v>
      </c>
      <c r="P32" s="72" t="s">
        <v>33</v>
      </c>
      <c r="Q32" s="72">
        <v>6.01</v>
      </c>
      <c r="R32" s="72" t="s">
        <v>33</v>
      </c>
      <c r="S32" s="72">
        <v>2.54</v>
      </c>
      <c r="T32" s="72">
        <v>3.32</v>
      </c>
      <c r="U32" s="72">
        <v>1.35</v>
      </c>
      <c r="V32" s="72" t="s">
        <v>32</v>
      </c>
      <c r="W32" s="72" t="s">
        <v>32</v>
      </c>
      <c r="X32" s="72" t="s">
        <v>32</v>
      </c>
      <c r="Y32" s="72" t="s">
        <v>32</v>
      </c>
      <c r="Z32" s="72">
        <v>1.8</v>
      </c>
      <c r="AA32" s="72">
        <v>2.04</v>
      </c>
      <c r="AB32" s="72">
        <v>3.36</v>
      </c>
      <c r="AC32" s="72">
        <v>3.77</v>
      </c>
      <c r="AD32" s="72">
        <v>0.94</v>
      </c>
    </row>
    <row r="33" spans="1:30" s="2" customFormat="1" ht="15">
      <c r="A33" s="64" t="s">
        <v>21</v>
      </c>
      <c r="B33" s="73">
        <v>4.91</v>
      </c>
      <c r="C33" s="73">
        <v>4.86</v>
      </c>
      <c r="D33" s="73">
        <v>4.86</v>
      </c>
      <c r="E33" s="73" t="s">
        <v>33</v>
      </c>
      <c r="F33" s="73">
        <v>1.53</v>
      </c>
      <c r="G33" s="73">
        <v>2.18</v>
      </c>
      <c r="H33" s="73" t="s">
        <v>32</v>
      </c>
      <c r="I33" s="73" t="s">
        <v>32</v>
      </c>
      <c r="J33" s="73">
        <v>4.56</v>
      </c>
      <c r="K33" s="73">
        <v>1.45</v>
      </c>
      <c r="L33" s="73" t="s">
        <v>33</v>
      </c>
      <c r="M33" s="73">
        <v>4.83</v>
      </c>
      <c r="N33" s="73">
        <v>1.81</v>
      </c>
      <c r="O33" s="73" t="s">
        <v>33</v>
      </c>
      <c r="P33" s="73">
        <v>1.84</v>
      </c>
      <c r="Q33" s="73">
        <v>4.91</v>
      </c>
      <c r="R33" s="73">
        <v>1.78</v>
      </c>
      <c r="S33" s="73" t="s">
        <v>32</v>
      </c>
      <c r="T33" s="73" t="s">
        <v>32</v>
      </c>
      <c r="U33" s="73">
        <v>4.22</v>
      </c>
      <c r="V33" s="73" t="s">
        <v>32</v>
      </c>
      <c r="W33" s="73" t="s">
        <v>32</v>
      </c>
      <c r="X33" s="73" t="s">
        <v>32</v>
      </c>
      <c r="Y33" s="73" t="s">
        <v>32</v>
      </c>
      <c r="Z33" s="73">
        <v>4.67</v>
      </c>
      <c r="AA33" s="73">
        <v>4.91</v>
      </c>
      <c r="AB33" s="73" t="s">
        <v>33</v>
      </c>
      <c r="AC33" s="73">
        <v>0.68</v>
      </c>
      <c r="AD33" s="73">
        <v>3.81</v>
      </c>
    </row>
    <row r="34" spans="1:30" s="2" customFormat="1" ht="15">
      <c r="A34" s="63" t="s">
        <v>50</v>
      </c>
      <c r="B34" s="72">
        <v>4.47</v>
      </c>
      <c r="C34" s="72">
        <v>4.42</v>
      </c>
      <c r="D34" s="72">
        <v>4.42</v>
      </c>
      <c r="E34" s="72">
        <v>1.73</v>
      </c>
      <c r="F34" s="72" t="s">
        <v>33</v>
      </c>
      <c r="G34" s="72" t="s">
        <v>33</v>
      </c>
      <c r="H34" s="72">
        <v>2.74</v>
      </c>
      <c r="I34" s="72">
        <v>2.74</v>
      </c>
      <c r="J34" s="72">
        <v>4.12</v>
      </c>
      <c r="K34" s="72" t="s">
        <v>33</v>
      </c>
      <c r="L34" s="72">
        <v>1.55</v>
      </c>
      <c r="M34" s="72">
        <v>4.39</v>
      </c>
      <c r="N34" s="72" t="s">
        <v>33</v>
      </c>
      <c r="O34" s="72">
        <v>1.72</v>
      </c>
      <c r="P34" s="72" t="s">
        <v>33</v>
      </c>
      <c r="Q34" s="72">
        <v>4.47</v>
      </c>
      <c r="R34" s="72" t="s">
        <v>33</v>
      </c>
      <c r="S34" s="72">
        <v>2.98</v>
      </c>
      <c r="T34" s="72">
        <v>1.94</v>
      </c>
      <c r="U34" s="72">
        <v>3.78</v>
      </c>
      <c r="V34" s="72" t="s">
        <v>32</v>
      </c>
      <c r="W34" s="72" t="s">
        <v>32</v>
      </c>
      <c r="X34" s="72" t="s">
        <v>32</v>
      </c>
      <c r="Y34" s="72" t="s">
        <v>32</v>
      </c>
      <c r="Z34" s="72">
        <v>4.23</v>
      </c>
      <c r="AA34" s="72">
        <v>4.47</v>
      </c>
      <c r="AB34" s="72">
        <v>1.9</v>
      </c>
      <c r="AC34" s="72">
        <v>1.48</v>
      </c>
      <c r="AD34" s="72">
        <v>3.37</v>
      </c>
    </row>
    <row r="35" spans="1:30" s="2" customFormat="1" ht="15">
      <c r="A35" s="64" t="s">
        <v>51</v>
      </c>
      <c r="B35" s="73">
        <v>2.95</v>
      </c>
      <c r="C35" s="73">
        <v>2.9</v>
      </c>
      <c r="D35" s="73">
        <v>2.9</v>
      </c>
      <c r="E35" s="73">
        <v>2.8</v>
      </c>
      <c r="F35" s="73" t="s">
        <v>33</v>
      </c>
      <c r="G35" s="73" t="s">
        <v>33</v>
      </c>
      <c r="H35" s="73">
        <v>1.67</v>
      </c>
      <c r="I35" s="73">
        <v>1.67</v>
      </c>
      <c r="J35" s="73">
        <v>2.61</v>
      </c>
      <c r="K35" s="73" t="s">
        <v>33</v>
      </c>
      <c r="L35" s="73">
        <v>2.62</v>
      </c>
      <c r="M35" s="73">
        <v>2.87</v>
      </c>
      <c r="N35" s="73" t="s">
        <v>33</v>
      </c>
      <c r="O35" s="73">
        <v>2.79</v>
      </c>
      <c r="P35" s="73" t="s">
        <v>33</v>
      </c>
      <c r="Q35" s="73">
        <v>2.95</v>
      </c>
      <c r="R35" s="73" t="s">
        <v>33</v>
      </c>
      <c r="S35" s="73">
        <v>3.72</v>
      </c>
      <c r="T35" s="73">
        <v>3.01</v>
      </c>
      <c r="U35" s="73">
        <v>2.26</v>
      </c>
      <c r="V35" s="73" t="s">
        <v>32</v>
      </c>
      <c r="W35" s="73" t="s">
        <v>32</v>
      </c>
      <c r="X35" s="73" t="s">
        <v>32</v>
      </c>
      <c r="Y35" s="73" t="s">
        <v>32</v>
      </c>
      <c r="Z35" s="73">
        <v>2.71</v>
      </c>
      <c r="AA35" s="73">
        <v>2.95</v>
      </c>
      <c r="AB35" s="73">
        <v>2.96</v>
      </c>
      <c r="AC35" s="73">
        <v>2.55</v>
      </c>
      <c r="AD35" s="73">
        <v>1.85</v>
      </c>
    </row>
    <row r="36" spans="1:30" s="2" customFormat="1" ht="15">
      <c r="A36" s="63" t="s">
        <v>52</v>
      </c>
      <c r="B36" s="72">
        <v>4.47</v>
      </c>
      <c r="C36" s="72">
        <v>4.42</v>
      </c>
      <c r="D36" s="72">
        <v>4.42</v>
      </c>
      <c r="E36" s="72">
        <v>2.2</v>
      </c>
      <c r="F36" s="72" t="s">
        <v>33</v>
      </c>
      <c r="G36" s="72" t="s">
        <v>33</v>
      </c>
      <c r="H36" s="72">
        <v>2.27</v>
      </c>
      <c r="I36" s="72">
        <v>2.27</v>
      </c>
      <c r="J36" s="72">
        <v>4.12</v>
      </c>
      <c r="K36" s="72" t="s">
        <v>33</v>
      </c>
      <c r="L36" s="72">
        <v>2.02</v>
      </c>
      <c r="M36" s="72">
        <v>4.39</v>
      </c>
      <c r="N36" s="72" t="s">
        <v>33</v>
      </c>
      <c r="O36" s="72">
        <v>2.2</v>
      </c>
      <c r="P36" s="72" t="s">
        <v>33</v>
      </c>
      <c r="Q36" s="72">
        <v>4.47</v>
      </c>
      <c r="R36" s="72" t="s">
        <v>33</v>
      </c>
      <c r="S36" s="72">
        <v>3.45</v>
      </c>
      <c r="T36" s="72">
        <v>2.41</v>
      </c>
      <c r="U36" s="72">
        <v>3.78</v>
      </c>
      <c r="V36" s="72" t="s">
        <v>32</v>
      </c>
      <c r="W36" s="72" t="s">
        <v>32</v>
      </c>
      <c r="X36" s="72" t="s">
        <v>32</v>
      </c>
      <c r="Y36" s="72" t="s">
        <v>32</v>
      </c>
      <c r="Z36" s="72">
        <v>4.23</v>
      </c>
      <c r="AA36" s="72">
        <v>4.47</v>
      </c>
      <c r="AB36" s="72">
        <v>2.37</v>
      </c>
      <c r="AC36" s="72">
        <v>1.96</v>
      </c>
      <c r="AD36" s="72">
        <v>3.37</v>
      </c>
    </row>
    <row r="37" spans="1:30" s="2" customFormat="1" ht="15">
      <c r="A37" s="64" t="s">
        <v>53</v>
      </c>
      <c r="B37" s="73">
        <v>1.13</v>
      </c>
      <c r="C37" s="73">
        <v>1.08</v>
      </c>
      <c r="D37" s="73">
        <v>1.08</v>
      </c>
      <c r="E37" s="73" t="s">
        <v>33</v>
      </c>
      <c r="F37" s="73" t="s">
        <v>33</v>
      </c>
      <c r="G37" s="73" t="s">
        <v>33</v>
      </c>
      <c r="H37" s="73" t="s">
        <v>33</v>
      </c>
      <c r="I37" s="73" t="s">
        <v>33</v>
      </c>
      <c r="J37" s="73">
        <v>0.78</v>
      </c>
      <c r="K37" s="73" t="s">
        <v>33</v>
      </c>
      <c r="L37" s="73" t="s">
        <v>33</v>
      </c>
      <c r="M37" s="73">
        <v>1.05</v>
      </c>
      <c r="N37" s="73" t="s">
        <v>33</v>
      </c>
      <c r="O37" s="73" t="s">
        <v>33</v>
      </c>
      <c r="P37" s="73" t="s">
        <v>33</v>
      </c>
      <c r="Q37" s="73">
        <v>1.13</v>
      </c>
      <c r="R37" s="73" t="s">
        <v>33</v>
      </c>
      <c r="S37" s="73" t="s">
        <v>33</v>
      </c>
      <c r="T37" s="73" t="s">
        <v>33</v>
      </c>
      <c r="U37" s="73">
        <v>0.36</v>
      </c>
      <c r="V37" s="73" t="s">
        <v>32</v>
      </c>
      <c r="W37" s="73" t="s">
        <v>32</v>
      </c>
      <c r="X37" s="73" t="s">
        <v>32</v>
      </c>
      <c r="Y37" s="73" t="s">
        <v>32</v>
      </c>
      <c r="Z37" s="73">
        <v>0.89</v>
      </c>
      <c r="AA37" s="73">
        <v>1.13</v>
      </c>
      <c r="AB37" s="73" t="s">
        <v>33</v>
      </c>
      <c r="AC37" s="73" t="s">
        <v>33</v>
      </c>
      <c r="AD37" s="73" t="s">
        <v>33</v>
      </c>
    </row>
    <row r="38" spans="1:30" s="2" customFormat="1" ht="15">
      <c r="A38" s="63" t="s">
        <v>54</v>
      </c>
      <c r="B38" s="72">
        <v>5.6</v>
      </c>
      <c r="C38" s="72">
        <v>5.55</v>
      </c>
      <c r="D38" s="72">
        <v>5.55</v>
      </c>
      <c r="E38" s="72">
        <v>0.42</v>
      </c>
      <c r="F38" s="72">
        <v>1.08</v>
      </c>
      <c r="G38" s="72">
        <v>1.73</v>
      </c>
      <c r="H38" s="72">
        <v>3.52</v>
      </c>
      <c r="I38" s="72">
        <v>3.52</v>
      </c>
      <c r="J38" s="72">
        <v>5.26</v>
      </c>
      <c r="K38" s="72">
        <v>1.01</v>
      </c>
      <c r="L38" s="72">
        <v>0.08</v>
      </c>
      <c r="M38" s="72">
        <v>5.53</v>
      </c>
      <c r="N38" s="72">
        <v>1.37</v>
      </c>
      <c r="O38" s="72">
        <v>0.4</v>
      </c>
      <c r="P38" s="72">
        <v>1.4</v>
      </c>
      <c r="Q38" s="72">
        <v>5.6</v>
      </c>
      <c r="R38" s="72">
        <v>1.34</v>
      </c>
      <c r="S38" s="72">
        <v>1.72</v>
      </c>
      <c r="T38" s="72">
        <v>0.68</v>
      </c>
      <c r="U38" s="72">
        <v>4.91</v>
      </c>
      <c r="V38" s="72" t="s">
        <v>32</v>
      </c>
      <c r="W38" s="72" t="s">
        <v>32</v>
      </c>
      <c r="X38" s="72" t="s">
        <v>32</v>
      </c>
      <c r="Y38" s="72" t="s">
        <v>32</v>
      </c>
      <c r="Z38" s="72">
        <v>5.36</v>
      </c>
      <c r="AA38" s="72">
        <v>5.6</v>
      </c>
      <c r="AB38" s="72">
        <v>0.64</v>
      </c>
      <c r="AC38" s="72">
        <v>0</v>
      </c>
      <c r="AD38" s="72">
        <v>4.5</v>
      </c>
    </row>
    <row r="39" spans="1:30" s="2" customFormat="1" ht="15">
      <c r="A39" s="64" t="s">
        <v>55</v>
      </c>
      <c r="B39" s="73">
        <v>5.6</v>
      </c>
      <c r="C39" s="73">
        <v>5.55</v>
      </c>
      <c r="D39" s="73">
        <v>5.55</v>
      </c>
      <c r="E39" s="73">
        <v>0.8</v>
      </c>
      <c r="F39" s="73">
        <v>1.51</v>
      </c>
      <c r="G39" s="73">
        <v>2.16</v>
      </c>
      <c r="H39" s="73">
        <v>3.08</v>
      </c>
      <c r="I39" s="73">
        <v>3.08</v>
      </c>
      <c r="J39" s="73">
        <v>5.26</v>
      </c>
      <c r="K39" s="73">
        <v>1.44</v>
      </c>
      <c r="L39" s="73" t="s">
        <v>33</v>
      </c>
      <c r="M39" s="73">
        <v>5.53</v>
      </c>
      <c r="N39" s="73">
        <v>0.08</v>
      </c>
      <c r="O39" s="73" t="s">
        <v>33</v>
      </c>
      <c r="P39" s="73">
        <v>1.82</v>
      </c>
      <c r="Q39" s="73">
        <v>5.6</v>
      </c>
      <c r="R39" s="73">
        <v>1.77</v>
      </c>
      <c r="S39" s="73">
        <v>1.29</v>
      </c>
      <c r="T39" s="73">
        <v>0</v>
      </c>
      <c r="U39" s="73">
        <v>4.91</v>
      </c>
      <c r="V39" s="73" t="s">
        <v>32</v>
      </c>
      <c r="W39" s="73" t="s">
        <v>32</v>
      </c>
      <c r="X39" s="73" t="s">
        <v>32</v>
      </c>
      <c r="Y39" s="73" t="s">
        <v>32</v>
      </c>
      <c r="Z39" s="73">
        <v>5.36</v>
      </c>
      <c r="AA39" s="73">
        <v>5.6</v>
      </c>
      <c r="AB39" s="73" t="s">
        <v>33</v>
      </c>
      <c r="AC39" s="73">
        <v>0.67</v>
      </c>
      <c r="AD39" s="73">
        <v>4.5</v>
      </c>
    </row>
    <row r="40" spans="1:30" s="2" customFormat="1" ht="15.75" thickBot="1">
      <c r="A40" s="74" t="s">
        <v>31</v>
      </c>
      <c r="B40" s="75">
        <v>1.13</v>
      </c>
      <c r="C40" s="75">
        <v>1.08</v>
      </c>
      <c r="D40" s="75">
        <v>1.08</v>
      </c>
      <c r="E40" s="75" t="s">
        <v>33</v>
      </c>
      <c r="F40" s="75" t="s">
        <v>33</v>
      </c>
      <c r="G40" s="75" t="s">
        <v>33</v>
      </c>
      <c r="H40" s="75" t="s">
        <v>33</v>
      </c>
      <c r="I40" s="75" t="s">
        <v>33</v>
      </c>
      <c r="J40" s="75">
        <v>0.78</v>
      </c>
      <c r="K40" s="75" t="s">
        <v>33</v>
      </c>
      <c r="L40" s="75" t="s">
        <v>33</v>
      </c>
      <c r="M40" s="75">
        <v>1.05</v>
      </c>
      <c r="N40" s="75" t="s">
        <v>33</v>
      </c>
      <c r="O40" s="75" t="s">
        <v>33</v>
      </c>
      <c r="P40" s="75" t="s">
        <v>33</v>
      </c>
      <c r="Q40" s="75">
        <v>1.13</v>
      </c>
      <c r="R40" s="75" t="s">
        <v>33</v>
      </c>
      <c r="S40" s="75" t="s">
        <v>33</v>
      </c>
      <c r="T40" s="75" t="s">
        <v>33</v>
      </c>
      <c r="U40" s="75">
        <v>0.36</v>
      </c>
      <c r="V40" s="75" t="s">
        <v>32</v>
      </c>
      <c r="W40" s="75" t="s">
        <v>32</v>
      </c>
      <c r="X40" s="75" t="s">
        <v>32</v>
      </c>
      <c r="Y40" s="75" t="s">
        <v>32</v>
      </c>
      <c r="Z40" s="75">
        <v>0.89</v>
      </c>
      <c r="AA40" s="75">
        <v>1.13</v>
      </c>
      <c r="AB40" s="75" t="s">
        <v>33</v>
      </c>
      <c r="AC40" s="75" t="s">
        <v>33</v>
      </c>
      <c r="AD40" s="75" t="s">
        <v>32</v>
      </c>
    </row>
    <row r="41" spans="1:30" s="2"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2" customFormat="1" ht="15">
      <c r="A42" s="52" t="s">
        <v>91</v>
      </c>
      <c r="B42" s="53" t="s">
        <v>32</v>
      </c>
      <c r="C42" s="54"/>
      <c r="D42" s="54"/>
      <c r="E42" s="54"/>
      <c r="F42" s="54"/>
      <c r="G42" s="54"/>
      <c r="H42" s="54"/>
      <c r="I42" s="54"/>
      <c r="J42" s="54"/>
      <c r="K42" s="54"/>
      <c r="L42" s="54"/>
      <c r="M42" s="54"/>
      <c r="N42" s="54"/>
      <c r="O42" s="54"/>
      <c r="P42" s="54"/>
      <c r="Q42" s="54"/>
      <c r="R42" s="54"/>
      <c r="S42" s="54"/>
      <c r="T42" s="1"/>
      <c r="U42" s="1"/>
      <c r="V42" s="1"/>
      <c r="W42" s="1"/>
      <c r="X42" s="1"/>
      <c r="Y42" s="1"/>
      <c r="Z42" s="1"/>
      <c r="AA42" s="1"/>
      <c r="AB42" s="1"/>
      <c r="AC42" s="1"/>
      <c r="AD42" s="1"/>
    </row>
    <row r="43" spans="1:19" s="2" customFormat="1" ht="13.5" customHeight="1">
      <c r="A43" s="55" t="s">
        <v>57</v>
      </c>
      <c r="B43" s="56" t="s">
        <v>33</v>
      </c>
      <c r="C43" s="84" t="s">
        <v>95</v>
      </c>
      <c r="D43" s="84"/>
      <c r="E43" s="84"/>
      <c r="F43" s="84"/>
      <c r="G43" s="84"/>
      <c r="H43" s="84"/>
      <c r="I43" s="84"/>
      <c r="J43" s="84"/>
      <c r="K43" s="84"/>
      <c r="L43" s="84"/>
      <c r="M43" s="84"/>
      <c r="N43" s="84"/>
      <c r="O43" s="84"/>
      <c r="P43" s="84"/>
      <c r="Q43" s="84"/>
      <c r="R43" s="84"/>
      <c r="S43" s="84"/>
    </row>
    <row r="44" spans="1:19" s="2" customFormat="1" ht="13.5" customHeight="1">
      <c r="A44" s="58"/>
      <c r="B44" s="59" t="s">
        <v>5</v>
      </c>
      <c r="C44" s="60"/>
      <c r="D44" s="61">
        <v>0.48</v>
      </c>
      <c r="E44" s="85" t="s">
        <v>58</v>
      </c>
      <c r="F44" s="85"/>
      <c r="G44" s="85"/>
      <c r="H44" s="85"/>
      <c r="I44" s="85"/>
      <c r="J44" s="85"/>
      <c r="K44" s="85"/>
      <c r="L44" s="85"/>
      <c r="M44" s="85"/>
      <c r="N44" s="85"/>
      <c r="O44" s="85"/>
      <c r="P44" s="85"/>
      <c r="Q44" s="85"/>
      <c r="R44" s="85"/>
      <c r="S44" s="57"/>
    </row>
    <row r="45" spans="1:19" s="2" customFormat="1" ht="12" customHeight="1">
      <c r="A45" s="6"/>
      <c r="B45" s="6" t="s">
        <v>8</v>
      </c>
      <c r="C45" s="6"/>
      <c r="D45" s="7">
        <v>0.09</v>
      </c>
      <c r="E45" s="85"/>
      <c r="F45" s="85"/>
      <c r="G45" s="85"/>
      <c r="H45" s="85"/>
      <c r="I45" s="85"/>
      <c r="J45" s="85"/>
      <c r="K45" s="85"/>
      <c r="L45" s="85"/>
      <c r="M45" s="85"/>
      <c r="N45" s="85"/>
      <c r="O45" s="85"/>
      <c r="P45" s="85"/>
      <c r="Q45" s="85"/>
      <c r="R45" s="85"/>
      <c r="S45" s="50"/>
    </row>
    <row r="46" spans="1:19" s="2" customFormat="1" ht="13.5" customHeight="1">
      <c r="A46" s="6"/>
      <c r="B46" s="6" t="s">
        <v>9</v>
      </c>
      <c r="C46" s="6"/>
      <c r="D46" s="7">
        <v>0.09</v>
      </c>
      <c r="E46" s="85"/>
      <c r="F46" s="85"/>
      <c r="G46" s="85"/>
      <c r="H46" s="85"/>
      <c r="I46" s="85"/>
      <c r="J46" s="85"/>
      <c r="K46" s="85"/>
      <c r="L46" s="85"/>
      <c r="M46" s="85"/>
      <c r="N46" s="85"/>
      <c r="O46" s="85"/>
      <c r="P46" s="85"/>
      <c r="Q46" s="85"/>
      <c r="R46" s="85"/>
      <c r="S46" s="50"/>
    </row>
    <row r="47" spans="1:19" ht="12" customHeight="1">
      <c r="A47" s="6"/>
      <c r="B47" s="6" t="s">
        <v>12</v>
      </c>
      <c r="C47" s="6"/>
      <c r="D47" s="7">
        <v>0.5</v>
      </c>
      <c r="E47" s="85"/>
      <c r="F47" s="85"/>
      <c r="G47" s="85"/>
      <c r="H47" s="85"/>
      <c r="I47" s="85"/>
      <c r="J47" s="85"/>
      <c r="K47" s="85"/>
      <c r="L47" s="85"/>
      <c r="M47" s="85"/>
      <c r="N47" s="85"/>
      <c r="O47" s="85"/>
      <c r="P47" s="85"/>
      <c r="Q47" s="85"/>
      <c r="R47" s="85"/>
      <c r="S47" s="50"/>
    </row>
    <row r="48" spans="1:19" ht="11.25" customHeight="1">
      <c r="A48" s="6"/>
      <c r="B48" s="6" t="s">
        <v>16</v>
      </c>
      <c r="C48" s="6"/>
      <c r="D48" s="7">
        <v>0.1</v>
      </c>
      <c r="E48" s="85"/>
      <c r="F48" s="85"/>
      <c r="G48" s="85"/>
      <c r="H48" s="85"/>
      <c r="I48" s="85"/>
      <c r="J48" s="85"/>
      <c r="K48" s="85"/>
      <c r="L48" s="85"/>
      <c r="M48" s="85"/>
      <c r="N48" s="85"/>
      <c r="O48" s="85"/>
      <c r="P48" s="85"/>
      <c r="Q48" s="85"/>
      <c r="R48" s="85"/>
      <c r="S48" s="50"/>
    </row>
  </sheetData>
  <mergeCells count="3">
    <mergeCell ref="A1:AE1"/>
    <mergeCell ref="C43:S43"/>
    <mergeCell ref="E44:R48"/>
  </mergeCells>
  <printOptions/>
  <pageMargins left="0.18" right="0.17" top="0.26" bottom="0.2" header="0.2" footer="0.18"/>
  <pageSetup fitToHeight="1" fitToWidth="1" horizontalDpi="600" verticalDpi="600" orientation="landscape" paperSize="5" scale="6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tabSelected="1" zoomScale="60" zoomScaleNormal="60" workbookViewId="0" topLeftCell="A1">
      <selection activeCell="A4" sqref="A4:AD4"/>
    </sheetView>
  </sheetViews>
  <sheetFormatPr defaultColWidth="9.00390625" defaultRowHeight="12.75"/>
  <cols>
    <col min="1" max="1" width="16.875" style="1" customWidth="1"/>
    <col min="2" max="2" width="8.75390625" style="1" customWidth="1"/>
    <col min="3" max="30" width="6.25390625" style="1" customWidth="1"/>
    <col min="31" max="31" width="13.00390625" style="1" customWidth="1"/>
    <col min="32" max="16384" width="8.875" style="1" customWidth="1"/>
  </cols>
  <sheetData>
    <row r="1" spans="1:31" ht="42.75" customHeight="1" thickBot="1">
      <c r="A1" s="82" t="s">
        <v>96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42" customHeight="1" thickTop="1">
      <c r="A2" s="81" t="s">
        <v>92</v>
      </c>
      <c r="B2" s="68" t="s">
        <v>1</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7"/>
      <c r="AE2" s="9"/>
    </row>
    <row r="3" spans="1:30" ht="85.5" customHeight="1">
      <c r="A3" s="71" t="s">
        <v>2</v>
      </c>
      <c r="B3" s="66" t="s">
        <v>10</v>
      </c>
      <c r="C3" s="66" t="s">
        <v>3</v>
      </c>
      <c r="D3" s="66" t="s">
        <v>4</v>
      </c>
      <c r="E3" s="66" t="s">
        <v>5</v>
      </c>
      <c r="F3" s="66" t="s">
        <v>6</v>
      </c>
      <c r="G3" s="66" t="s">
        <v>7</v>
      </c>
      <c r="H3" s="66" t="s">
        <v>8</v>
      </c>
      <c r="I3" s="66" t="s">
        <v>9</v>
      </c>
      <c r="J3" s="66" t="s">
        <v>11</v>
      </c>
      <c r="K3" s="66" t="s">
        <v>12</v>
      </c>
      <c r="L3" s="66" t="s">
        <v>13</v>
      </c>
      <c r="M3" s="66" t="s">
        <v>14</v>
      </c>
      <c r="N3" s="66" t="s">
        <v>15</v>
      </c>
      <c r="O3" s="66" t="s">
        <v>16</v>
      </c>
      <c r="P3" s="66" t="s">
        <v>17</v>
      </c>
      <c r="Q3" s="66" t="s">
        <v>18</v>
      </c>
      <c r="R3" s="66" t="s">
        <v>19</v>
      </c>
      <c r="S3" s="66" t="s">
        <v>20</v>
      </c>
      <c r="T3" s="66" t="s">
        <v>21</v>
      </c>
      <c r="U3" s="66" t="s">
        <v>22</v>
      </c>
      <c r="V3" s="66" t="s">
        <v>23</v>
      </c>
      <c r="W3" s="66" t="s">
        <v>24</v>
      </c>
      <c r="X3" s="66" t="s">
        <v>25</v>
      </c>
      <c r="Y3" s="66" t="s">
        <v>26</v>
      </c>
      <c r="Z3" s="66" t="s">
        <v>27</v>
      </c>
      <c r="AA3" s="66" t="s">
        <v>28</v>
      </c>
      <c r="AB3" s="66" t="s">
        <v>29</v>
      </c>
      <c r="AC3" s="66" t="s">
        <v>30</v>
      </c>
      <c r="AD3" s="66" t="s">
        <v>31</v>
      </c>
    </row>
    <row r="4" spans="1:30" ht="15" customHeight="1">
      <c r="A4" s="63" t="s">
        <v>3</v>
      </c>
      <c r="B4" s="78">
        <v>1.13</v>
      </c>
      <c r="C4" s="78" t="s">
        <v>32</v>
      </c>
      <c r="D4" s="78" t="s">
        <v>32</v>
      </c>
      <c r="E4" s="78" t="s">
        <v>33</v>
      </c>
      <c r="F4" s="78" t="s">
        <v>33</v>
      </c>
      <c r="G4" s="78" t="s">
        <v>33</v>
      </c>
      <c r="H4" s="78" t="s">
        <v>33</v>
      </c>
      <c r="I4" s="78" t="s">
        <v>33</v>
      </c>
      <c r="J4" s="78" t="s">
        <v>33</v>
      </c>
      <c r="K4" s="78" t="s">
        <v>33</v>
      </c>
      <c r="L4" s="78" t="s">
        <v>33</v>
      </c>
      <c r="M4" s="78" t="s">
        <v>33</v>
      </c>
      <c r="N4" s="78" t="s">
        <v>33</v>
      </c>
      <c r="O4" s="78" t="s">
        <v>33</v>
      </c>
      <c r="P4" s="78" t="s">
        <v>33</v>
      </c>
      <c r="Q4" s="78" t="s">
        <v>33</v>
      </c>
      <c r="R4" s="78" t="s">
        <v>33</v>
      </c>
      <c r="S4" s="78" t="s">
        <v>33</v>
      </c>
      <c r="T4" s="78" t="s">
        <v>33</v>
      </c>
      <c r="U4" s="78" t="s">
        <v>33</v>
      </c>
      <c r="V4" s="78" t="s">
        <v>32</v>
      </c>
      <c r="W4" s="78" t="s">
        <v>32</v>
      </c>
      <c r="X4" s="78" t="s">
        <v>32</v>
      </c>
      <c r="Y4" s="78" t="s">
        <v>32</v>
      </c>
      <c r="Z4" s="78" t="s">
        <v>33</v>
      </c>
      <c r="AA4" s="78" t="s">
        <v>33</v>
      </c>
      <c r="AB4" s="78" t="s">
        <v>33</v>
      </c>
      <c r="AC4" s="78" t="s">
        <v>33</v>
      </c>
      <c r="AD4" s="78" t="s">
        <v>33</v>
      </c>
    </row>
    <row r="5" spans="1:30" ht="15" customHeight="1">
      <c r="A5" s="64" t="s">
        <v>4</v>
      </c>
      <c r="B5" s="79">
        <v>1.13</v>
      </c>
      <c r="C5" s="79" t="s">
        <v>32</v>
      </c>
      <c r="D5" s="79" t="s">
        <v>32</v>
      </c>
      <c r="E5" s="79" t="s">
        <v>33</v>
      </c>
      <c r="F5" s="79" t="s">
        <v>33</v>
      </c>
      <c r="G5" s="79" t="s">
        <v>33</v>
      </c>
      <c r="H5" s="79" t="s">
        <v>33</v>
      </c>
      <c r="I5" s="79" t="s">
        <v>33</v>
      </c>
      <c r="J5" s="79" t="s">
        <v>33</v>
      </c>
      <c r="K5" s="79" t="s">
        <v>33</v>
      </c>
      <c r="L5" s="79" t="s">
        <v>33</v>
      </c>
      <c r="M5" s="79" t="s">
        <v>33</v>
      </c>
      <c r="N5" s="79" t="s">
        <v>33</v>
      </c>
      <c r="O5" s="79" t="s">
        <v>33</v>
      </c>
      <c r="P5" s="79" t="s">
        <v>33</v>
      </c>
      <c r="Q5" s="79" t="s">
        <v>33</v>
      </c>
      <c r="R5" s="79" t="s">
        <v>33</v>
      </c>
      <c r="S5" s="79" t="s">
        <v>33</v>
      </c>
      <c r="T5" s="79" t="s">
        <v>33</v>
      </c>
      <c r="U5" s="79" t="s">
        <v>33</v>
      </c>
      <c r="V5" s="79" t="s">
        <v>32</v>
      </c>
      <c r="W5" s="79" t="s">
        <v>32</v>
      </c>
      <c r="X5" s="79" t="s">
        <v>32</v>
      </c>
      <c r="Y5" s="79" t="s">
        <v>32</v>
      </c>
      <c r="Z5" s="79" t="s">
        <v>33</v>
      </c>
      <c r="AA5" s="79" t="s">
        <v>33</v>
      </c>
      <c r="AB5" s="79" t="s">
        <v>33</v>
      </c>
      <c r="AC5" s="79" t="s">
        <v>33</v>
      </c>
      <c r="AD5" s="79" t="s">
        <v>33</v>
      </c>
    </row>
    <row r="6" spans="1:30" ht="15" customHeight="1">
      <c r="A6" s="63" t="s">
        <v>34</v>
      </c>
      <c r="B6" s="78">
        <v>1.84</v>
      </c>
      <c r="C6" s="78">
        <v>1.78</v>
      </c>
      <c r="D6" s="78">
        <v>1.78</v>
      </c>
      <c r="E6" s="78" t="s">
        <v>33</v>
      </c>
      <c r="F6" s="78" t="s">
        <v>33</v>
      </c>
      <c r="G6" s="78" t="s">
        <v>33</v>
      </c>
      <c r="H6" s="78" t="s">
        <v>33</v>
      </c>
      <c r="I6" s="78" t="s">
        <v>33</v>
      </c>
      <c r="J6" s="78">
        <v>1.49</v>
      </c>
      <c r="K6" s="78" t="s">
        <v>33</v>
      </c>
      <c r="L6" s="78" t="s">
        <v>33</v>
      </c>
      <c r="M6" s="78">
        <v>1.76</v>
      </c>
      <c r="N6" s="78" t="s">
        <v>33</v>
      </c>
      <c r="O6" s="78" t="s">
        <v>33</v>
      </c>
      <c r="P6" s="78" t="s">
        <v>33</v>
      </c>
      <c r="Q6" s="78">
        <v>1.83</v>
      </c>
      <c r="R6" s="78" t="s">
        <v>33</v>
      </c>
      <c r="S6" s="78" t="s">
        <v>33</v>
      </c>
      <c r="T6" s="78" t="s">
        <v>33</v>
      </c>
      <c r="U6" s="78">
        <v>1.14</v>
      </c>
      <c r="V6" s="78" t="s">
        <v>32</v>
      </c>
      <c r="W6" s="78">
        <v>0</v>
      </c>
      <c r="X6" s="78" t="s">
        <v>32</v>
      </c>
      <c r="Y6" s="78" t="s">
        <v>32</v>
      </c>
      <c r="Z6" s="78">
        <v>1.59</v>
      </c>
      <c r="AA6" s="78">
        <v>1.83</v>
      </c>
      <c r="AB6" s="78" t="s">
        <v>33</v>
      </c>
      <c r="AC6" s="78" t="s">
        <v>33</v>
      </c>
      <c r="AD6" s="78">
        <v>0.73</v>
      </c>
    </row>
    <row r="7" spans="1:30" ht="15" customHeight="1">
      <c r="A7" s="64" t="s">
        <v>35</v>
      </c>
      <c r="B7" s="79">
        <v>1.13</v>
      </c>
      <c r="C7" s="79">
        <v>1.08</v>
      </c>
      <c r="D7" s="79">
        <v>1.08</v>
      </c>
      <c r="E7" s="79" t="s">
        <v>33</v>
      </c>
      <c r="F7" s="79" t="s">
        <v>33</v>
      </c>
      <c r="G7" s="79" t="s">
        <v>33</v>
      </c>
      <c r="H7" s="79" t="s">
        <v>33</v>
      </c>
      <c r="I7" s="79" t="s">
        <v>33</v>
      </c>
      <c r="J7" s="79">
        <v>0.78</v>
      </c>
      <c r="K7" s="79" t="s">
        <v>33</v>
      </c>
      <c r="L7" s="79" t="s">
        <v>33</v>
      </c>
      <c r="M7" s="79">
        <v>1.05</v>
      </c>
      <c r="N7" s="79" t="s">
        <v>33</v>
      </c>
      <c r="O7" s="79" t="s">
        <v>33</v>
      </c>
      <c r="P7" s="79" t="s">
        <v>33</v>
      </c>
      <c r="Q7" s="79">
        <v>1.13</v>
      </c>
      <c r="R7" s="79" t="s">
        <v>33</v>
      </c>
      <c r="S7" s="79" t="s">
        <v>33</v>
      </c>
      <c r="T7" s="79" t="s">
        <v>33</v>
      </c>
      <c r="U7" s="79">
        <v>0.36</v>
      </c>
      <c r="V7" s="79" t="s">
        <v>32</v>
      </c>
      <c r="W7" s="79" t="s">
        <v>32</v>
      </c>
      <c r="X7" s="79" t="s">
        <v>32</v>
      </c>
      <c r="Y7" s="79" t="s">
        <v>32</v>
      </c>
      <c r="Z7" s="79">
        <v>0.89</v>
      </c>
      <c r="AA7" s="79">
        <v>1.13</v>
      </c>
      <c r="AB7" s="79" t="s">
        <v>33</v>
      </c>
      <c r="AC7" s="79" t="s">
        <v>33</v>
      </c>
      <c r="AD7" s="79" t="s">
        <v>33</v>
      </c>
    </row>
    <row r="8" spans="1:30" ht="15" customHeight="1">
      <c r="A8" s="63" t="s">
        <v>36</v>
      </c>
      <c r="B8" s="78">
        <v>5.6</v>
      </c>
      <c r="C8" s="78">
        <v>5.55</v>
      </c>
      <c r="D8" s="78">
        <v>5.55</v>
      </c>
      <c r="E8" s="78">
        <v>0.81</v>
      </c>
      <c r="F8" s="78">
        <v>1.22</v>
      </c>
      <c r="G8" s="78">
        <v>1.87</v>
      </c>
      <c r="H8" s="78">
        <v>3.66</v>
      </c>
      <c r="I8" s="78">
        <v>3.66</v>
      </c>
      <c r="J8" s="78">
        <v>5.26</v>
      </c>
      <c r="K8" s="78">
        <v>1.15</v>
      </c>
      <c r="L8" s="78">
        <v>0.63</v>
      </c>
      <c r="M8" s="78">
        <v>5.53</v>
      </c>
      <c r="N8" s="78">
        <v>1.5</v>
      </c>
      <c r="O8" s="78">
        <v>0.8</v>
      </c>
      <c r="P8" s="78">
        <v>1.53</v>
      </c>
      <c r="Q8" s="78">
        <v>5.6</v>
      </c>
      <c r="R8" s="78">
        <v>1.48</v>
      </c>
      <c r="S8" s="78">
        <v>2.03</v>
      </c>
      <c r="T8" s="78">
        <v>1.01</v>
      </c>
      <c r="U8" s="78">
        <v>4.91</v>
      </c>
      <c r="V8" s="78" t="s">
        <v>32</v>
      </c>
      <c r="W8" s="78" t="s">
        <v>32</v>
      </c>
      <c r="X8" s="78" t="s">
        <v>32</v>
      </c>
      <c r="Y8" s="78">
        <v>0</v>
      </c>
      <c r="Z8" s="78">
        <v>5.36</v>
      </c>
      <c r="AA8" s="78">
        <v>5.6</v>
      </c>
      <c r="AB8" s="78">
        <v>0.97</v>
      </c>
      <c r="AC8" s="78">
        <v>0.56</v>
      </c>
      <c r="AD8" s="78">
        <v>4.5</v>
      </c>
    </row>
    <row r="9" spans="1:30" ht="15" customHeight="1">
      <c r="A9" s="64" t="s">
        <v>37</v>
      </c>
      <c r="B9" s="79">
        <v>5.6</v>
      </c>
      <c r="C9" s="79">
        <v>5.55</v>
      </c>
      <c r="D9" s="79">
        <v>5.55</v>
      </c>
      <c r="E9" s="79">
        <v>1.06</v>
      </c>
      <c r="F9" s="79">
        <v>0.46</v>
      </c>
      <c r="G9" s="79">
        <v>1.14</v>
      </c>
      <c r="H9" s="79">
        <v>4.06</v>
      </c>
      <c r="I9" s="79">
        <v>4.06</v>
      </c>
      <c r="J9" s="79">
        <v>5.26</v>
      </c>
      <c r="K9" s="79">
        <v>0.34</v>
      </c>
      <c r="L9" s="79">
        <v>0.89</v>
      </c>
      <c r="M9" s="79">
        <v>5.53</v>
      </c>
      <c r="N9" s="79">
        <v>0.77</v>
      </c>
      <c r="O9" s="79">
        <v>0.08</v>
      </c>
      <c r="P9" s="79">
        <v>0.8</v>
      </c>
      <c r="Q9" s="79">
        <v>5.6</v>
      </c>
      <c r="R9" s="79">
        <v>0.75</v>
      </c>
      <c r="S9" s="79">
        <v>2.31</v>
      </c>
      <c r="T9" s="79">
        <v>1.27</v>
      </c>
      <c r="U9" s="79">
        <v>4.91</v>
      </c>
      <c r="V9" s="79" t="s">
        <v>32</v>
      </c>
      <c r="W9" s="79" t="s">
        <v>32</v>
      </c>
      <c r="X9" s="79" t="s">
        <v>32</v>
      </c>
      <c r="Y9" s="79">
        <v>0.81</v>
      </c>
      <c r="Z9" s="79">
        <v>5.36</v>
      </c>
      <c r="AA9" s="79">
        <v>5.6</v>
      </c>
      <c r="AB9" s="79">
        <v>1.23</v>
      </c>
      <c r="AC9" s="79">
        <v>0.82</v>
      </c>
      <c r="AD9" s="79">
        <v>4.5</v>
      </c>
    </row>
    <row r="10" spans="1:30" ht="15" customHeight="1">
      <c r="A10" s="63" t="s">
        <v>38</v>
      </c>
      <c r="B10" s="78">
        <v>4.47</v>
      </c>
      <c r="C10" s="78">
        <v>4.42</v>
      </c>
      <c r="D10" s="78">
        <v>4.42</v>
      </c>
      <c r="E10" s="78">
        <v>1.47</v>
      </c>
      <c r="F10" s="78" t="s">
        <v>33</v>
      </c>
      <c r="G10" s="78" t="s">
        <v>33</v>
      </c>
      <c r="H10" s="78">
        <v>2.99</v>
      </c>
      <c r="I10" s="78">
        <v>2.99</v>
      </c>
      <c r="J10" s="78">
        <v>4.12</v>
      </c>
      <c r="K10" s="78" t="s">
        <v>33</v>
      </c>
      <c r="L10" s="78">
        <v>1.3</v>
      </c>
      <c r="M10" s="78">
        <v>4.39</v>
      </c>
      <c r="N10" s="78" t="s">
        <v>33</v>
      </c>
      <c r="O10" s="78">
        <v>1.47</v>
      </c>
      <c r="P10" s="78" t="s">
        <v>33</v>
      </c>
      <c r="Q10" s="78">
        <v>4.47</v>
      </c>
      <c r="R10" s="78" t="s">
        <v>33</v>
      </c>
      <c r="S10" s="78">
        <v>2.72</v>
      </c>
      <c r="T10" s="78">
        <v>1.68</v>
      </c>
      <c r="U10" s="78">
        <v>3.78</v>
      </c>
      <c r="V10" s="78" t="s">
        <v>32</v>
      </c>
      <c r="W10" s="78" t="s">
        <v>32</v>
      </c>
      <c r="X10" s="78" t="s">
        <v>32</v>
      </c>
      <c r="Y10" s="78">
        <v>0</v>
      </c>
      <c r="Z10" s="78">
        <v>4.23</v>
      </c>
      <c r="AA10" s="78">
        <v>4.47</v>
      </c>
      <c r="AB10" s="78">
        <v>1.64</v>
      </c>
      <c r="AC10" s="78">
        <v>1.23</v>
      </c>
      <c r="AD10" s="78">
        <v>3.37</v>
      </c>
    </row>
    <row r="11" spans="1:30" ht="15" customHeight="1">
      <c r="A11" s="64" t="s">
        <v>39</v>
      </c>
      <c r="B11" s="79">
        <v>4.47</v>
      </c>
      <c r="C11" s="79">
        <v>4.42</v>
      </c>
      <c r="D11" s="79">
        <v>4.42</v>
      </c>
      <c r="E11" s="79">
        <v>1.88</v>
      </c>
      <c r="F11" s="79">
        <v>2.58</v>
      </c>
      <c r="G11" s="79">
        <v>3.23</v>
      </c>
      <c r="H11" s="79">
        <v>2.3</v>
      </c>
      <c r="I11" s="79">
        <v>2.3</v>
      </c>
      <c r="J11" s="79">
        <v>4.12</v>
      </c>
      <c r="K11" s="79">
        <v>2.51</v>
      </c>
      <c r="L11" s="79">
        <v>1.67</v>
      </c>
      <c r="M11" s="79">
        <v>4.39</v>
      </c>
      <c r="N11" s="79">
        <v>2.87</v>
      </c>
      <c r="O11" s="79">
        <v>1.87</v>
      </c>
      <c r="P11" s="79">
        <v>2.9</v>
      </c>
      <c r="Q11" s="79">
        <v>4.47</v>
      </c>
      <c r="R11" s="79">
        <v>2.84</v>
      </c>
      <c r="S11" s="79">
        <v>0</v>
      </c>
      <c r="T11" s="79">
        <v>1.29</v>
      </c>
      <c r="U11" s="79">
        <v>3.78</v>
      </c>
      <c r="V11" s="79">
        <v>0</v>
      </c>
      <c r="W11" s="79" t="s">
        <v>32</v>
      </c>
      <c r="X11" s="79" t="s">
        <v>32</v>
      </c>
      <c r="Y11" s="79">
        <v>0</v>
      </c>
      <c r="Z11" s="79">
        <v>4.23</v>
      </c>
      <c r="AA11" s="79">
        <v>4.47</v>
      </c>
      <c r="AB11" s="79">
        <v>1.33</v>
      </c>
      <c r="AC11" s="79">
        <v>1.74</v>
      </c>
      <c r="AD11" s="79">
        <v>3.37</v>
      </c>
    </row>
    <row r="12" spans="1:30" ht="15" customHeight="1">
      <c r="A12" s="63" t="s">
        <v>40</v>
      </c>
      <c r="B12" s="78">
        <v>2.95</v>
      </c>
      <c r="C12" s="78">
        <v>2.9</v>
      </c>
      <c r="D12" s="78">
        <v>2.9</v>
      </c>
      <c r="E12" s="78">
        <v>3.16</v>
      </c>
      <c r="F12" s="78" t="s">
        <v>33</v>
      </c>
      <c r="G12" s="78" t="s">
        <v>33</v>
      </c>
      <c r="H12" s="78">
        <v>1.38</v>
      </c>
      <c r="I12" s="78">
        <v>1.38</v>
      </c>
      <c r="J12" s="78">
        <v>2.61</v>
      </c>
      <c r="K12" s="78" t="s">
        <v>33</v>
      </c>
      <c r="L12" s="78">
        <v>2.98</v>
      </c>
      <c r="M12" s="78">
        <v>2.87</v>
      </c>
      <c r="N12" s="78" t="s">
        <v>33</v>
      </c>
      <c r="O12" s="78">
        <v>3.16</v>
      </c>
      <c r="P12" s="78" t="s">
        <v>33</v>
      </c>
      <c r="Q12" s="78">
        <v>2.95</v>
      </c>
      <c r="R12" s="78" t="s">
        <v>33</v>
      </c>
      <c r="S12" s="78">
        <v>3.49</v>
      </c>
      <c r="T12" s="78">
        <v>3.32</v>
      </c>
      <c r="U12" s="78">
        <v>2.26</v>
      </c>
      <c r="V12" s="78" t="s">
        <v>32</v>
      </c>
      <c r="W12" s="78" t="s">
        <v>32</v>
      </c>
      <c r="X12" s="78" t="s">
        <v>32</v>
      </c>
      <c r="Y12" s="78">
        <v>0</v>
      </c>
      <c r="Z12" s="78">
        <v>2.71</v>
      </c>
      <c r="AA12" s="78">
        <v>2.95</v>
      </c>
      <c r="AB12" s="78">
        <v>3.29</v>
      </c>
      <c r="AC12" s="78">
        <v>2.92</v>
      </c>
      <c r="AD12" s="78">
        <v>1.85</v>
      </c>
    </row>
    <row r="13" spans="1:30" ht="15" customHeight="1">
      <c r="A13" s="64" t="s">
        <v>41</v>
      </c>
      <c r="B13" s="79">
        <v>1.84</v>
      </c>
      <c r="C13" s="79">
        <v>1.78</v>
      </c>
      <c r="D13" s="79">
        <v>1.78</v>
      </c>
      <c r="E13" s="79">
        <v>3.91</v>
      </c>
      <c r="F13" s="79" t="s">
        <v>33</v>
      </c>
      <c r="G13" s="79" t="s">
        <v>33</v>
      </c>
      <c r="H13" s="79">
        <v>0.46</v>
      </c>
      <c r="I13" s="79">
        <v>0.46</v>
      </c>
      <c r="J13" s="79">
        <v>1.49</v>
      </c>
      <c r="K13" s="79" t="s">
        <v>33</v>
      </c>
      <c r="L13" s="79">
        <v>3.7</v>
      </c>
      <c r="M13" s="79">
        <v>1.76</v>
      </c>
      <c r="N13" s="79" t="s">
        <v>33</v>
      </c>
      <c r="O13" s="79">
        <v>3.91</v>
      </c>
      <c r="P13" s="79" t="s">
        <v>33</v>
      </c>
      <c r="Q13" s="79">
        <v>1.83</v>
      </c>
      <c r="R13" s="79" t="s">
        <v>33</v>
      </c>
      <c r="S13" s="79">
        <v>2.54</v>
      </c>
      <c r="T13" s="79">
        <v>3.32</v>
      </c>
      <c r="U13" s="79">
        <v>1.14</v>
      </c>
      <c r="V13" s="79" t="s">
        <v>32</v>
      </c>
      <c r="W13" s="79" t="s">
        <v>32</v>
      </c>
      <c r="X13" s="79" t="s">
        <v>32</v>
      </c>
      <c r="Y13" s="79" t="s">
        <v>32</v>
      </c>
      <c r="Z13" s="79">
        <v>1.59</v>
      </c>
      <c r="AA13" s="79">
        <v>1.83</v>
      </c>
      <c r="AB13" s="79">
        <v>3.36</v>
      </c>
      <c r="AC13" s="79">
        <v>3.77</v>
      </c>
      <c r="AD13" s="79">
        <v>0.73</v>
      </c>
    </row>
    <row r="14" spans="1:30" ht="15" customHeight="1">
      <c r="A14" s="63" t="s">
        <v>5</v>
      </c>
      <c r="B14" s="78">
        <v>6.16</v>
      </c>
      <c r="C14" s="78">
        <v>6.11</v>
      </c>
      <c r="D14" s="78">
        <v>6.11</v>
      </c>
      <c r="E14" s="78" t="s">
        <v>32</v>
      </c>
      <c r="F14" s="78">
        <v>1.83</v>
      </c>
      <c r="G14" s="78">
        <v>2.45</v>
      </c>
      <c r="H14" s="78">
        <v>4.13</v>
      </c>
      <c r="I14" s="78">
        <v>4.13</v>
      </c>
      <c r="J14" s="78">
        <v>5.81</v>
      </c>
      <c r="K14" s="78">
        <v>1.73</v>
      </c>
      <c r="L14" s="78">
        <v>0.84</v>
      </c>
      <c r="M14" s="78">
        <v>6.08</v>
      </c>
      <c r="N14" s="78">
        <v>2.08</v>
      </c>
      <c r="O14" s="78">
        <v>0.78</v>
      </c>
      <c r="P14" s="78">
        <v>2.11</v>
      </c>
      <c r="Q14" s="78">
        <v>6.16</v>
      </c>
      <c r="R14" s="78">
        <v>2.06</v>
      </c>
      <c r="S14" s="78">
        <v>2.34</v>
      </c>
      <c r="T14" s="78">
        <v>1.3</v>
      </c>
      <c r="U14" s="78">
        <v>5.47</v>
      </c>
      <c r="V14" s="78" t="s">
        <v>32</v>
      </c>
      <c r="W14" s="78" t="s">
        <v>32</v>
      </c>
      <c r="X14" s="78" t="s">
        <v>32</v>
      </c>
      <c r="Y14" s="78" t="s">
        <v>32</v>
      </c>
      <c r="Z14" s="78">
        <v>5.92</v>
      </c>
      <c r="AA14" s="78">
        <v>6.16</v>
      </c>
      <c r="AB14" s="78">
        <v>1.26</v>
      </c>
      <c r="AC14" s="78">
        <v>0.9</v>
      </c>
      <c r="AD14" s="78">
        <v>5.06</v>
      </c>
    </row>
    <row r="15" spans="1:30" ht="15" customHeight="1">
      <c r="A15" s="64" t="s">
        <v>42</v>
      </c>
      <c r="B15" s="79">
        <v>5.6</v>
      </c>
      <c r="C15" s="79">
        <v>5.55</v>
      </c>
      <c r="D15" s="79">
        <v>5.55</v>
      </c>
      <c r="E15" s="79">
        <v>0.54</v>
      </c>
      <c r="F15" s="79">
        <v>1.03</v>
      </c>
      <c r="G15" s="79">
        <v>1.68</v>
      </c>
      <c r="H15" s="79">
        <v>3.65</v>
      </c>
      <c r="I15" s="79">
        <v>3.65</v>
      </c>
      <c r="J15" s="79">
        <v>5.26</v>
      </c>
      <c r="K15" s="79">
        <v>0.96</v>
      </c>
      <c r="L15" s="79">
        <v>0.34</v>
      </c>
      <c r="M15" s="79">
        <v>5.53</v>
      </c>
      <c r="N15" s="79">
        <v>1.31</v>
      </c>
      <c r="O15" s="79">
        <v>0.53</v>
      </c>
      <c r="P15" s="79">
        <v>1.34</v>
      </c>
      <c r="Q15" s="79">
        <v>5.6</v>
      </c>
      <c r="R15" s="79">
        <v>1.29</v>
      </c>
      <c r="S15" s="79">
        <v>1.85</v>
      </c>
      <c r="T15" s="79">
        <v>0.82</v>
      </c>
      <c r="U15" s="79">
        <v>4.91</v>
      </c>
      <c r="V15" s="79" t="s">
        <v>32</v>
      </c>
      <c r="W15" s="79" t="s">
        <v>32</v>
      </c>
      <c r="X15" s="79">
        <v>0</v>
      </c>
      <c r="Y15" s="79">
        <v>0</v>
      </c>
      <c r="Z15" s="79">
        <v>5.36</v>
      </c>
      <c r="AA15" s="79">
        <v>5.6</v>
      </c>
      <c r="AB15" s="79">
        <v>0.77</v>
      </c>
      <c r="AC15" s="79">
        <v>0.2</v>
      </c>
      <c r="AD15" s="79">
        <v>4.5</v>
      </c>
    </row>
    <row r="16" spans="1:30" ht="15" customHeight="1">
      <c r="A16" s="63" t="s">
        <v>43</v>
      </c>
      <c r="B16" s="78">
        <v>5.6</v>
      </c>
      <c r="C16" s="78">
        <v>5.55</v>
      </c>
      <c r="D16" s="78">
        <v>5.55</v>
      </c>
      <c r="E16" s="78">
        <v>1.33</v>
      </c>
      <c r="F16" s="78">
        <v>0.36</v>
      </c>
      <c r="G16" s="78">
        <v>1.09</v>
      </c>
      <c r="H16" s="78">
        <v>4.07</v>
      </c>
      <c r="I16" s="78">
        <v>4.07</v>
      </c>
      <c r="J16" s="78">
        <v>5.26</v>
      </c>
      <c r="K16" s="78">
        <v>0.28</v>
      </c>
      <c r="L16" s="78">
        <v>1.15</v>
      </c>
      <c r="M16" s="78">
        <v>5.53</v>
      </c>
      <c r="N16" s="78">
        <v>0.72</v>
      </c>
      <c r="O16" s="78">
        <v>1.33</v>
      </c>
      <c r="P16" s="78">
        <v>0.76</v>
      </c>
      <c r="Q16" s="78">
        <v>5.6</v>
      </c>
      <c r="R16" s="78">
        <v>0.7</v>
      </c>
      <c r="S16" s="78">
        <v>2.58</v>
      </c>
      <c r="T16" s="78">
        <v>1.54</v>
      </c>
      <c r="U16" s="78">
        <v>4.91</v>
      </c>
      <c r="V16" s="78" t="s">
        <v>32</v>
      </c>
      <c r="W16" s="78" t="s">
        <v>32</v>
      </c>
      <c r="X16" s="78" t="s">
        <v>32</v>
      </c>
      <c r="Y16" s="78">
        <v>0.52</v>
      </c>
      <c r="Z16" s="78">
        <v>5.36</v>
      </c>
      <c r="AA16" s="78">
        <v>5.6</v>
      </c>
      <c r="AB16" s="78">
        <v>1.5</v>
      </c>
      <c r="AC16" s="78">
        <v>1.09</v>
      </c>
      <c r="AD16" s="78">
        <v>4.5</v>
      </c>
    </row>
    <row r="17" spans="1:30" ht="15" customHeight="1">
      <c r="A17" s="64" t="s">
        <v>44</v>
      </c>
      <c r="B17" s="79">
        <v>5.6</v>
      </c>
      <c r="C17" s="79">
        <v>5.55</v>
      </c>
      <c r="D17" s="79">
        <v>5.55</v>
      </c>
      <c r="E17" s="79" t="s">
        <v>33</v>
      </c>
      <c r="F17" s="79">
        <v>1.48</v>
      </c>
      <c r="G17" s="79">
        <v>2.13</v>
      </c>
      <c r="H17" s="79">
        <v>3.11</v>
      </c>
      <c r="I17" s="79">
        <v>3.11</v>
      </c>
      <c r="J17" s="79">
        <v>5.26</v>
      </c>
      <c r="K17" s="79">
        <v>1.41</v>
      </c>
      <c r="L17" s="79" t="s">
        <v>33</v>
      </c>
      <c r="M17" s="79">
        <v>5.53</v>
      </c>
      <c r="N17" s="79">
        <v>1.77</v>
      </c>
      <c r="O17" s="79" t="s">
        <v>33</v>
      </c>
      <c r="P17" s="79">
        <v>1.8</v>
      </c>
      <c r="Q17" s="79">
        <v>5.6</v>
      </c>
      <c r="R17" s="79">
        <v>1.74</v>
      </c>
      <c r="S17" s="79">
        <v>1.31</v>
      </c>
      <c r="T17" s="79">
        <v>0.02</v>
      </c>
      <c r="U17" s="79">
        <v>4.91</v>
      </c>
      <c r="V17" s="79" t="s">
        <v>32</v>
      </c>
      <c r="W17" s="79" t="s">
        <v>32</v>
      </c>
      <c r="X17" s="79" t="s">
        <v>32</v>
      </c>
      <c r="Y17" s="79" t="s">
        <v>32</v>
      </c>
      <c r="Z17" s="79">
        <v>5.36</v>
      </c>
      <c r="AA17" s="79">
        <v>5.6</v>
      </c>
      <c r="AB17" s="79" t="s">
        <v>33</v>
      </c>
      <c r="AC17" s="79">
        <v>0.64</v>
      </c>
      <c r="AD17" s="79">
        <v>4.5</v>
      </c>
    </row>
    <row r="18" spans="1:30" ht="15" customHeight="1">
      <c r="A18" s="63" t="s">
        <v>6</v>
      </c>
      <c r="B18" s="78">
        <v>5.83</v>
      </c>
      <c r="C18" s="78">
        <v>5.78</v>
      </c>
      <c r="D18" s="78">
        <v>5.78</v>
      </c>
      <c r="E18" s="78">
        <v>1.32</v>
      </c>
      <c r="F18" s="78" t="s">
        <v>32</v>
      </c>
      <c r="G18" s="78">
        <v>0.88</v>
      </c>
      <c r="H18" s="78">
        <v>4.18</v>
      </c>
      <c r="I18" s="78">
        <v>4.18</v>
      </c>
      <c r="J18" s="78">
        <v>5.48</v>
      </c>
      <c r="K18" s="78">
        <v>0.12</v>
      </c>
      <c r="L18" s="78">
        <v>1.14</v>
      </c>
      <c r="M18" s="78">
        <v>5.75</v>
      </c>
      <c r="N18" s="78" t="s">
        <v>33</v>
      </c>
      <c r="O18" s="78">
        <v>1.31</v>
      </c>
      <c r="P18" s="78" t="s">
        <v>33</v>
      </c>
      <c r="Q18" s="78">
        <v>5.83</v>
      </c>
      <c r="R18" s="78" t="s">
        <v>33</v>
      </c>
      <c r="S18" s="78">
        <v>2.56</v>
      </c>
      <c r="T18" s="78">
        <v>1.53</v>
      </c>
      <c r="U18" s="78">
        <v>5.14</v>
      </c>
      <c r="V18" s="78" t="s">
        <v>32</v>
      </c>
      <c r="W18" s="78" t="s">
        <v>32</v>
      </c>
      <c r="X18" s="78" t="s">
        <v>32</v>
      </c>
      <c r="Y18" s="78">
        <v>1.07</v>
      </c>
      <c r="Z18" s="78">
        <v>5.59</v>
      </c>
      <c r="AA18" s="78">
        <v>5.83</v>
      </c>
      <c r="AB18" s="78">
        <v>1.48</v>
      </c>
      <c r="AC18" s="78">
        <v>1.07</v>
      </c>
      <c r="AD18" s="78">
        <v>4.73</v>
      </c>
    </row>
    <row r="19" spans="1:30" ht="15" customHeight="1">
      <c r="A19" s="64" t="s">
        <v>7</v>
      </c>
      <c r="B19" s="79">
        <v>6.48</v>
      </c>
      <c r="C19" s="79">
        <v>6.43</v>
      </c>
      <c r="D19" s="79">
        <v>6.43</v>
      </c>
      <c r="E19" s="79">
        <v>1.97</v>
      </c>
      <c r="F19" s="79">
        <v>0.88</v>
      </c>
      <c r="G19" s="79" t="s">
        <v>32</v>
      </c>
      <c r="H19" s="79">
        <v>4.83</v>
      </c>
      <c r="I19" s="79">
        <v>4.83</v>
      </c>
      <c r="J19" s="79">
        <v>6.13</v>
      </c>
      <c r="K19" s="79">
        <v>0.97</v>
      </c>
      <c r="L19" s="79">
        <v>1.79</v>
      </c>
      <c r="M19" s="79">
        <v>6.4</v>
      </c>
      <c r="N19" s="79">
        <v>0.93</v>
      </c>
      <c r="O19" s="79">
        <v>1.96</v>
      </c>
      <c r="P19" s="79">
        <v>0.96</v>
      </c>
      <c r="Q19" s="79">
        <v>6.48</v>
      </c>
      <c r="R19" s="79">
        <v>0.91</v>
      </c>
      <c r="S19" s="79">
        <v>3.21</v>
      </c>
      <c r="T19" s="79">
        <v>2.18</v>
      </c>
      <c r="U19" s="79">
        <v>5.79</v>
      </c>
      <c r="V19" s="79" t="s">
        <v>32</v>
      </c>
      <c r="W19" s="79" t="s">
        <v>32</v>
      </c>
      <c r="X19" s="79" t="s">
        <v>32</v>
      </c>
      <c r="Y19" s="79" t="s">
        <v>32</v>
      </c>
      <c r="Z19" s="79">
        <v>6.24</v>
      </c>
      <c r="AA19" s="79">
        <v>6.48</v>
      </c>
      <c r="AB19" s="79">
        <v>2.13</v>
      </c>
      <c r="AC19" s="79">
        <v>1.72</v>
      </c>
      <c r="AD19" s="79">
        <v>5.37</v>
      </c>
    </row>
    <row r="20" spans="1:30" ht="15" customHeight="1">
      <c r="A20" s="63" t="s">
        <v>8</v>
      </c>
      <c r="B20" s="78">
        <v>2.17</v>
      </c>
      <c r="C20" s="78">
        <v>2.12</v>
      </c>
      <c r="D20" s="78">
        <v>2.12</v>
      </c>
      <c r="E20" s="78" t="s">
        <v>33</v>
      </c>
      <c r="F20" s="78">
        <v>4.27</v>
      </c>
      <c r="G20" s="78">
        <v>4.92</v>
      </c>
      <c r="H20" s="78" t="s">
        <v>32</v>
      </c>
      <c r="I20" s="78">
        <v>0.09</v>
      </c>
      <c r="J20" s="78">
        <v>1.82</v>
      </c>
      <c r="K20" s="78">
        <v>4.21</v>
      </c>
      <c r="L20" s="78" t="s">
        <v>33</v>
      </c>
      <c r="M20" s="78">
        <v>2.09</v>
      </c>
      <c r="N20" s="78">
        <v>4.55</v>
      </c>
      <c r="O20" s="78" t="s">
        <v>33</v>
      </c>
      <c r="P20" s="78">
        <v>4.58</v>
      </c>
      <c r="Q20" s="78">
        <v>2.17</v>
      </c>
      <c r="R20" s="78">
        <v>4.52</v>
      </c>
      <c r="S20" s="78" t="s">
        <v>33</v>
      </c>
      <c r="T20" s="78" t="s">
        <v>33</v>
      </c>
      <c r="U20" s="78">
        <v>1.48</v>
      </c>
      <c r="V20" s="78" t="s">
        <v>32</v>
      </c>
      <c r="W20" s="78" t="s">
        <v>32</v>
      </c>
      <c r="X20" s="78" t="s">
        <v>32</v>
      </c>
      <c r="Y20" s="78" t="s">
        <v>32</v>
      </c>
      <c r="Z20" s="78">
        <v>1.93</v>
      </c>
      <c r="AA20" s="78">
        <v>2.17</v>
      </c>
      <c r="AB20" s="78" t="s">
        <v>33</v>
      </c>
      <c r="AC20" s="78">
        <v>3.61</v>
      </c>
      <c r="AD20" s="78">
        <v>1.06</v>
      </c>
    </row>
    <row r="21" spans="1:30" ht="15" customHeight="1">
      <c r="A21" s="64" t="s">
        <v>9</v>
      </c>
      <c r="B21" s="79">
        <v>2.17</v>
      </c>
      <c r="C21" s="79">
        <v>2.12</v>
      </c>
      <c r="D21" s="79">
        <v>2.12</v>
      </c>
      <c r="E21" s="79" t="s">
        <v>33</v>
      </c>
      <c r="F21" s="79">
        <v>4.27</v>
      </c>
      <c r="G21" s="79">
        <v>4.92</v>
      </c>
      <c r="H21" s="79">
        <v>0.09</v>
      </c>
      <c r="I21" s="79" t="s">
        <v>32</v>
      </c>
      <c r="J21" s="79">
        <v>1.82</v>
      </c>
      <c r="K21" s="79">
        <v>4.21</v>
      </c>
      <c r="L21" s="79" t="s">
        <v>33</v>
      </c>
      <c r="M21" s="79">
        <v>2.09</v>
      </c>
      <c r="N21" s="79">
        <v>4.55</v>
      </c>
      <c r="O21" s="79" t="s">
        <v>33</v>
      </c>
      <c r="P21" s="79">
        <v>4.58</v>
      </c>
      <c r="Q21" s="79">
        <v>2.17</v>
      </c>
      <c r="R21" s="79">
        <v>4.52</v>
      </c>
      <c r="S21" s="79" t="s">
        <v>33</v>
      </c>
      <c r="T21" s="79" t="s">
        <v>33</v>
      </c>
      <c r="U21" s="79">
        <v>1.48</v>
      </c>
      <c r="V21" s="79" t="s">
        <v>32</v>
      </c>
      <c r="W21" s="79" t="s">
        <v>32</v>
      </c>
      <c r="X21" s="79" t="s">
        <v>32</v>
      </c>
      <c r="Y21" s="79" t="s">
        <v>32</v>
      </c>
      <c r="Z21" s="79">
        <v>1.93</v>
      </c>
      <c r="AA21" s="79">
        <v>2.17</v>
      </c>
      <c r="AB21" s="79" t="s">
        <v>33</v>
      </c>
      <c r="AC21" s="79">
        <v>3.61</v>
      </c>
      <c r="AD21" s="79">
        <v>1.06</v>
      </c>
    </row>
    <row r="22" spans="1:30" ht="15" customHeight="1">
      <c r="A22" s="63" t="s">
        <v>45</v>
      </c>
      <c r="B22" s="78">
        <v>1.84</v>
      </c>
      <c r="C22" s="78">
        <v>1.78</v>
      </c>
      <c r="D22" s="78">
        <v>1.78</v>
      </c>
      <c r="E22" s="78" t="s">
        <v>33</v>
      </c>
      <c r="F22" s="78" t="s">
        <v>33</v>
      </c>
      <c r="G22" s="78" t="s">
        <v>33</v>
      </c>
      <c r="H22" s="78" t="s">
        <v>33</v>
      </c>
      <c r="I22" s="78" t="s">
        <v>33</v>
      </c>
      <c r="J22" s="78">
        <v>1.49</v>
      </c>
      <c r="K22" s="78" t="s">
        <v>33</v>
      </c>
      <c r="L22" s="78" t="s">
        <v>33</v>
      </c>
      <c r="M22" s="78">
        <v>1.76</v>
      </c>
      <c r="N22" s="78" t="s">
        <v>33</v>
      </c>
      <c r="O22" s="78" t="s">
        <v>33</v>
      </c>
      <c r="P22" s="78" t="s">
        <v>33</v>
      </c>
      <c r="Q22" s="78">
        <v>1.83</v>
      </c>
      <c r="R22" s="78" t="s">
        <v>33</v>
      </c>
      <c r="S22" s="78" t="s">
        <v>33</v>
      </c>
      <c r="T22" s="78" t="s">
        <v>33</v>
      </c>
      <c r="U22" s="78">
        <v>1.14</v>
      </c>
      <c r="V22" s="78" t="s">
        <v>32</v>
      </c>
      <c r="W22" s="78" t="s">
        <v>32</v>
      </c>
      <c r="X22" s="78" t="s">
        <v>32</v>
      </c>
      <c r="Y22" s="78" t="s">
        <v>32</v>
      </c>
      <c r="Z22" s="78">
        <v>1.59</v>
      </c>
      <c r="AA22" s="78">
        <v>1.83</v>
      </c>
      <c r="AB22" s="78" t="s">
        <v>33</v>
      </c>
      <c r="AC22" s="78" t="s">
        <v>33</v>
      </c>
      <c r="AD22" s="78">
        <v>0.73</v>
      </c>
    </row>
    <row r="23" spans="1:30" ht="15" customHeight="1">
      <c r="A23" s="64" t="s">
        <v>46</v>
      </c>
      <c r="B23" s="79">
        <v>5.6</v>
      </c>
      <c r="C23" s="79">
        <v>5.55</v>
      </c>
      <c r="D23" s="79">
        <v>5.55</v>
      </c>
      <c r="E23" s="79">
        <v>1.53</v>
      </c>
      <c r="F23" s="79">
        <v>0.53</v>
      </c>
      <c r="G23" s="79">
        <v>0.79</v>
      </c>
      <c r="H23" s="79">
        <v>4.48</v>
      </c>
      <c r="I23" s="79">
        <v>4.48</v>
      </c>
      <c r="J23" s="79">
        <v>5.26</v>
      </c>
      <c r="K23" s="79">
        <v>0.62</v>
      </c>
      <c r="L23" s="79">
        <v>1.44</v>
      </c>
      <c r="M23" s="79">
        <v>5.53</v>
      </c>
      <c r="N23" s="79">
        <v>0.53</v>
      </c>
      <c r="O23" s="79">
        <v>1.61</v>
      </c>
      <c r="P23" s="79">
        <v>0.56</v>
      </c>
      <c r="Q23" s="79">
        <v>5.6</v>
      </c>
      <c r="R23" s="79">
        <v>0.48</v>
      </c>
      <c r="S23" s="79">
        <v>2.87</v>
      </c>
      <c r="T23" s="79">
        <v>1.83</v>
      </c>
      <c r="U23" s="79">
        <v>4.91</v>
      </c>
      <c r="V23" s="79" t="s">
        <v>32</v>
      </c>
      <c r="W23" s="79" t="s">
        <v>32</v>
      </c>
      <c r="X23" s="79" t="s">
        <v>32</v>
      </c>
      <c r="Y23" s="79">
        <v>1.37</v>
      </c>
      <c r="Z23" s="79">
        <v>5.36</v>
      </c>
      <c r="AA23" s="79">
        <v>5.6</v>
      </c>
      <c r="AB23" s="79">
        <v>1.78</v>
      </c>
      <c r="AC23" s="79">
        <v>1.37</v>
      </c>
      <c r="AD23" s="79">
        <v>4.5</v>
      </c>
    </row>
    <row r="24" spans="1:30" ht="15" customHeight="1">
      <c r="A24" s="63" t="s">
        <v>47</v>
      </c>
      <c r="B24" s="78">
        <v>4.47</v>
      </c>
      <c r="C24" s="78">
        <v>4.42</v>
      </c>
      <c r="D24" s="78">
        <v>4.42</v>
      </c>
      <c r="E24" s="78">
        <v>1.36</v>
      </c>
      <c r="F24" s="78">
        <v>1.3</v>
      </c>
      <c r="G24" s="78">
        <v>1.95</v>
      </c>
      <c r="H24" s="78">
        <v>3.16</v>
      </c>
      <c r="I24" s="78">
        <v>3.16</v>
      </c>
      <c r="J24" s="78">
        <v>4.12</v>
      </c>
      <c r="K24" s="78">
        <v>1.24</v>
      </c>
      <c r="L24" s="78">
        <v>1.18</v>
      </c>
      <c r="M24" s="78">
        <v>4.39</v>
      </c>
      <c r="N24" s="78">
        <v>1.58</v>
      </c>
      <c r="O24" s="78">
        <v>1.35</v>
      </c>
      <c r="P24" s="78">
        <v>1.61</v>
      </c>
      <c r="Q24" s="78">
        <v>4.47</v>
      </c>
      <c r="R24" s="78">
        <v>1.56</v>
      </c>
      <c r="S24" s="78">
        <v>2.6</v>
      </c>
      <c r="T24" s="78">
        <v>1.57</v>
      </c>
      <c r="U24" s="78">
        <v>3.78</v>
      </c>
      <c r="V24" s="78" t="s">
        <v>32</v>
      </c>
      <c r="W24" s="78" t="s">
        <v>32</v>
      </c>
      <c r="X24" s="78" t="s">
        <v>32</v>
      </c>
      <c r="Y24" s="78">
        <v>0</v>
      </c>
      <c r="Z24" s="78">
        <v>4.23</v>
      </c>
      <c r="AA24" s="78">
        <v>4.47</v>
      </c>
      <c r="AB24" s="78">
        <v>1.52</v>
      </c>
      <c r="AC24" s="78">
        <v>1.11</v>
      </c>
      <c r="AD24" s="78">
        <v>3.37</v>
      </c>
    </row>
    <row r="25" spans="1:30" ht="15" customHeight="1">
      <c r="A25" s="64" t="s">
        <v>11</v>
      </c>
      <c r="B25" s="79">
        <v>1.13</v>
      </c>
      <c r="C25" s="79">
        <v>1.08</v>
      </c>
      <c r="D25" s="79">
        <v>1.08</v>
      </c>
      <c r="E25" s="79" t="s">
        <v>33</v>
      </c>
      <c r="F25" s="79" t="s">
        <v>33</v>
      </c>
      <c r="G25" s="79" t="s">
        <v>33</v>
      </c>
      <c r="H25" s="79" t="s">
        <v>33</v>
      </c>
      <c r="I25" s="79" t="s">
        <v>33</v>
      </c>
      <c r="J25" s="79" t="s">
        <v>32</v>
      </c>
      <c r="K25" s="79" t="s">
        <v>33</v>
      </c>
      <c r="L25" s="79" t="s">
        <v>33</v>
      </c>
      <c r="M25" s="79">
        <v>1.05</v>
      </c>
      <c r="N25" s="79" t="s">
        <v>33</v>
      </c>
      <c r="O25" s="79" t="s">
        <v>33</v>
      </c>
      <c r="P25" s="79" t="s">
        <v>33</v>
      </c>
      <c r="Q25" s="79">
        <v>1.13</v>
      </c>
      <c r="R25" s="79" t="s">
        <v>33</v>
      </c>
      <c r="S25" s="79" t="s">
        <v>33</v>
      </c>
      <c r="T25" s="79" t="s">
        <v>33</v>
      </c>
      <c r="U25" s="79" t="s">
        <v>33</v>
      </c>
      <c r="V25" s="79" t="s">
        <v>32</v>
      </c>
      <c r="W25" s="79" t="s">
        <v>32</v>
      </c>
      <c r="X25" s="79" t="s">
        <v>32</v>
      </c>
      <c r="Y25" s="79" t="s">
        <v>32</v>
      </c>
      <c r="Z25" s="79">
        <v>0.14</v>
      </c>
      <c r="AA25" s="79">
        <v>1.13</v>
      </c>
      <c r="AB25" s="79" t="s">
        <v>33</v>
      </c>
      <c r="AC25" s="79" t="s">
        <v>33</v>
      </c>
      <c r="AD25" s="79" t="s">
        <v>33</v>
      </c>
    </row>
    <row r="26" spans="1:30" ht="15" customHeight="1">
      <c r="A26" s="63" t="s">
        <v>12</v>
      </c>
      <c r="B26" s="78">
        <v>6.19</v>
      </c>
      <c r="C26" s="78">
        <v>6.14</v>
      </c>
      <c r="D26" s="78">
        <v>6.14</v>
      </c>
      <c r="E26" s="78">
        <v>1.75</v>
      </c>
      <c r="F26" s="78">
        <v>0.62</v>
      </c>
      <c r="G26" s="78">
        <v>1.47</v>
      </c>
      <c r="H26" s="78">
        <v>4.62</v>
      </c>
      <c r="I26" s="78">
        <v>4.62</v>
      </c>
      <c r="J26" s="78">
        <v>5.84</v>
      </c>
      <c r="K26" s="78" t="s">
        <v>32</v>
      </c>
      <c r="L26" s="78">
        <v>1.57</v>
      </c>
      <c r="M26" s="78">
        <v>6.11</v>
      </c>
      <c r="N26" s="78">
        <v>1.1</v>
      </c>
      <c r="O26" s="78">
        <v>1.74</v>
      </c>
      <c r="P26" s="78">
        <v>1.13</v>
      </c>
      <c r="Q26" s="78">
        <v>6.19</v>
      </c>
      <c r="R26" s="78">
        <v>1.08</v>
      </c>
      <c r="S26" s="78">
        <v>2.99</v>
      </c>
      <c r="T26" s="78">
        <v>1.95</v>
      </c>
      <c r="U26" s="78">
        <v>5.5</v>
      </c>
      <c r="V26" s="78" t="s">
        <v>32</v>
      </c>
      <c r="W26" s="78" t="s">
        <v>32</v>
      </c>
      <c r="X26" s="78" t="s">
        <v>32</v>
      </c>
      <c r="Y26" s="78" t="s">
        <v>32</v>
      </c>
      <c r="Z26" s="78">
        <v>5.95</v>
      </c>
      <c r="AA26" s="78">
        <v>6.19</v>
      </c>
      <c r="AB26" s="78">
        <v>1.91</v>
      </c>
      <c r="AC26" s="78">
        <v>1.5</v>
      </c>
      <c r="AD26" s="78">
        <v>5.09</v>
      </c>
    </row>
    <row r="27" spans="1:30" ht="15" customHeight="1">
      <c r="A27" s="64" t="s">
        <v>48</v>
      </c>
      <c r="B27" s="79">
        <v>5.6</v>
      </c>
      <c r="C27" s="79">
        <v>5.55</v>
      </c>
      <c r="D27" s="79">
        <v>5.55</v>
      </c>
      <c r="E27" s="79">
        <v>1.02</v>
      </c>
      <c r="F27" s="79">
        <v>0.52</v>
      </c>
      <c r="G27" s="79">
        <v>1.17</v>
      </c>
      <c r="H27" s="79">
        <v>4.06</v>
      </c>
      <c r="I27" s="79">
        <v>4.06</v>
      </c>
      <c r="J27" s="79">
        <v>5.26</v>
      </c>
      <c r="K27" s="79">
        <v>0.38</v>
      </c>
      <c r="L27" s="79">
        <v>0.85</v>
      </c>
      <c r="M27" s="79">
        <v>5.53</v>
      </c>
      <c r="N27" s="79">
        <v>0.81</v>
      </c>
      <c r="O27" s="79">
        <v>1.02</v>
      </c>
      <c r="P27" s="79">
        <v>0.84</v>
      </c>
      <c r="Q27" s="79">
        <v>5.6</v>
      </c>
      <c r="R27" s="79">
        <v>0.78</v>
      </c>
      <c r="S27" s="79">
        <v>2.27</v>
      </c>
      <c r="T27" s="79">
        <v>1.23</v>
      </c>
      <c r="U27" s="79">
        <v>4.91</v>
      </c>
      <c r="V27" s="79" t="s">
        <v>32</v>
      </c>
      <c r="W27" s="79" t="s">
        <v>32</v>
      </c>
      <c r="X27" s="79" t="s">
        <v>32</v>
      </c>
      <c r="Y27" s="79">
        <v>0.78</v>
      </c>
      <c r="Z27" s="79">
        <v>5.36</v>
      </c>
      <c r="AA27" s="79">
        <v>5.6</v>
      </c>
      <c r="AB27" s="79">
        <v>1.19</v>
      </c>
      <c r="AC27" s="79">
        <v>0.78</v>
      </c>
      <c r="AD27" s="79">
        <v>4.5</v>
      </c>
    </row>
    <row r="28" spans="1:30" ht="15" customHeight="1">
      <c r="A28" s="63" t="s">
        <v>15</v>
      </c>
      <c r="B28" s="78">
        <v>6.11</v>
      </c>
      <c r="C28" s="78">
        <v>6.06</v>
      </c>
      <c r="D28" s="78">
        <v>6.06</v>
      </c>
      <c r="E28" s="78">
        <v>1.6</v>
      </c>
      <c r="F28" s="78">
        <v>0.5</v>
      </c>
      <c r="G28" s="78">
        <v>0.93</v>
      </c>
      <c r="H28" s="78">
        <v>4.46</v>
      </c>
      <c r="I28" s="78">
        <v>4.46</v>
      </c>
      <c r="J28" s="78">
        <v>5.77</v>
      </c>
      <c r="K28" s="78">
        <v>0.6</v>
      </c>
      <c r="L28" s="78">
        <v>1.43</v>
      </c>
      <c r="M28" s="78">
        <v>6.04</v>
      </c>
      <c r="N28" s="78" t="s">
        <v>32</v>
      </c>
      <c r="O28" s="78">
        <v>1.6</v>
      </c>
      <c r="P28" s="78">
        <v>0.28</v>
      </c>
      <c r="Q28" s="78">
        <v>6.11</v>
      </c>
      <c r="R28" s="78">
        <v>0.16</v>
      </c>
      <c r="S28" s="78">
        <v>2.85</v>
      </c>
      <c r="T28" s="78">
        <v>1.81</v>
      </c>
      <c r="U28" s="78">
        <v>5.42</v>
      </c>
      <c r="V28" s="78" t="s">
        <v>32</v>
      </c>
      <c r="W28" s="78" t="s">
        <v>32</v>
      </c>
      <c r="X28" s="78" t="s">
        <v>32</v>
      </c>
      <c r="Y28" s="78" t="s">
        <v>32</v>
      </c>
      <c r="Z28" s="78">
        <v>5.87</v>
      </c>
      <c r="AA28" s="78">
        <v>6.11</v>
      </c>
      <c r="AB28" s="78">
        <v>1.77</v>
      </c>
      <c r="AC28" s="78">
        <v>1.36</v>
      </c>
      <c r="AD28" s="78">
        <v>5.01</v>
      </c>
    </row>
    <row r="29" spans="1:30" ht="15" customHeight="1">
      <c r="A29" s="64" t="s">
        <v>16</v>
      </c>
      <c r="B29" s="79">
        <v>5.78</v>
      </c>
      <c r="C29" s="79">
        <v>5.72</v>
      </c>
      <c r="D29" s="79">
        <v>5.72</v>
      </c>
      <c r="E29" s="79">
        <v>0.18</v>
      </c>
      <c r="F29" s="79">
        <v>1.44</v>
      </c>
      <c r="G29" s="79">
        <v>2.06</v>
      </c>
      <c r="H29" s="79">
        <v>3.75</v>
      </c>
      <c r="I29" s="79">
        <v>3.75</v>
      </c>
      <c r="J29" s="79">
        <v>5.43</v>
      </c>
      <c r="K29" s="79">
        <v>1.34</v>
      </c>
      <c r="L29" s="79">
        <v>0.44</v>
      </c>
      <c r="M29" s="79">
        <v>5.7</v>
      </c>
      <c r="N29" s="79">
        <v>1.7</v>
      </c>
      <c r="O29" s="79" t="s">
        <v>32</v>
      </c>
      <c r="P29" s="79">
        <v>1.73</v>
      </c>
      <c r="Q29" s="79">
        <v>5.77</v>
      </c>
      <c r="R29" s="79">
        <v>1.67</v>
      </c>
      <c r="S29" s="79">
        <v>1.95</v>
      </c>
      <c r="T29" s="79">
        <v>0.92</v>
      </c>
      <c r="U29" s="79">
        <v>5.08</v>
      </c>
      <c r="V29" s="79" t="s">
        <v>32</v>
      </c>
      <c r="W29" s="79" t="s">
        <v>32</v>
      </c>
      <c r="X29" s="79" t="s">
        <v>32</v>
      </c>
      <c r="Y29" s="79" t="s">
        <v>32</v>
      </c>
      <c r="Z29" s="79">
        <v>5.53</v>
      </c>
      <c r="AA29" s="79">
        <v>5.77</v>
      </c>
      <c r="AB29" s="79">
        <v>0.87</v>
      </c>
      <c r="AC29" s="79">
        <v>0.52</v>
      </c>
      <c r="AD29" s="79">
        <v>4.67</v>
      </c>
    </row>
    <row r="30" spans="1:30" ht="15" customHeight="1">
      <c r="A30" s="63" t="s">
        <v>17</v>
      </c>
      <c r="B30" s="78">
        <v>6.15</v>
      </c>
      <c r="C30" s="78">
        <v>6.09</v>
      </c>
      <c r="D30" s="78">
        <v>6.09</v>
      </c>
      <c r="E30" s="78">
        <v>1.63</v>
      </c>
      <c r="F30" s="78">
        <v>0.55</v>
      </c>
      <c r="G30" s="78">
        <v>0.96</v>
      </c>
      <c r="H30" s="78">
        <v>4.49</v>
      </c>
      <c r="I30" s="78">
        <v>4.49</v>
      </c>
      <c r="J30" s="78">
        <v>5.8</v>
      </c>
      <c r="K30" s="78">
        <v>0.63</v>
      </c>
      <c r="L30" s="78">
        <v>1.46</v>
      </c>
      <c r="M30" s="78">
        <v>6.07</v>
      </c>
      <c r="N30" s="78">
        <v>0.28</v>
      </c>
      <c r="O30" s="78">
        <v>1.63</v>
      </c>
      <c r="P30" s="78" t="s">
        <v>32</v>
      </c>
      <c r="Q30" s="78">
        <v>6.14</v>
      </c>
      <c r="R30" s="78">
        <v>0.06</v>
      </c>
      <c r="S30" s="78">
        <v>2.88</v>
      </c>
      <c r="T30" s="78">
        <v>1.84</v>
      </c>
      <c r="U30" s="78">
        <v>5.45</v>
      </c>
      <c r="V30" s="78" t="s">
        <v>32</v>
      </c>
      <c r="W30" s="78" t="s">
        <v>32</v>
      </c>
      <c r="X30" s="78" t="s">
        <v>32</v>
      </c>
      <c r="Y30" s="78">
        <v>1.39</v>
      </c>
      <c r="Z30" s="78">
        <v>5.9</v>
      </c>
      <c r="AA30" s="78">
        <v>6.14</v>
      </c>
      <c r="AB30" s="78">
        <v>1.8</v>
      </c>
      <c r="AC30" s="78">
        <v>1.39</v>
      </c>
      <c r="AD30" s="78">
        <v>5.04</v>
      </c>
    </row>
    <row r="31" spans="1:30" ht="15" customHeight="1">
      <c r="A31" s="64" t="s">
        <v>19</v>
      </c>
      <c r="B31" s="79">
        <v>6.09</v>
      </c>
      <c r="C31" s="79">
        <v>6.03</v>
      </c>
      <c r="D31" s="79">
        <v>6.03</v>
      </c>
      <c r="E31" s="79">
        <v>1.58</v>
      </c>
      <c r="F31" s="79">
        <v>0.46</v>
      </c>
      <c r="G31" s="79">
        <v>0.91</v>
      </c>
      <c r="H31" s="79">
        <v>4.43</v>
      </c>
      <c r="I31" s="79">
        <v>4.43</v>
      </c>
      <c r="J31" s="79">
        <v>5.74</v>
      </c>
      <c r="K31" s="79">
        <v>0.58</v>
      </c>
      <c r="L31" s="79">
        <v>1.4</v>
      </c>
      <c r="M31" s="79">
        <v>6.01</v>
      </c>
      <c r="N31" s="79">
        <v>0.16</v>
      </c>
      <c r="O31" s="79">
        <v>1.57</v>
      </c>
      <c r="P31" s="79">
        <v>0.06</v>
      </c>
      <c r="Q31" s="79">
        <v>6.09</v>
      </c>
      <c r="R31" s="79" t="s">
        <v>32</v>
      </c>
      <c r="S31" s="79">
        <v>2.82</v>
      </c>
      <c r="T31" s="79">
        <v>1.78</v>
      </c>
      <c r="U31" s="79">
        <v>5.39</v>
      </c>
      <c r="V31" s="79" t="s">
        <v>32</v>
      </c>
      <c r="W31" s="79" t="s">
        <v>32</v>
      </c>
      <c r="X31" s="79" t="s">
        <v>32</v>
      </c>
      <c r="Y31" s="79" t="s">
        <v>32</v>
      </c>
      <c r="Z31" s="79">
        <v>5.84</v>
      </c>
      <c r="AA31" s="79">
        <v>6.09</v>
      </c>
      <c r="AB31" s="79">
        <v>1.74</v>
      </c>
      <c r="AC31" s="79">
        <v>1.33</v>
      </c>
      <c r="AD31" s="79">
        <v>4.98</v>
      </c>
    </row>
    <row r="32" spans="1:30" ht="15" customHeight="1">
      <c r="A32" s="63" t="s">
        <v>49</v>
      </c>
      <c r="B32" s="78">
        <v>2.04</v>
      </c>
      <c r="C32" s="78">
        <v>1.99</v>
      </c>
      <c r="D32" s="78">
        <v>1.99</v>
      </c>
      <c r="E32" s="78">
        <v>3.91</v>
      </c>
      <c r="F32" s="78" t="s">
        <v>33</v>
      </c>
      <c r="G32" s="78" t="s">
        <v>33</v>
      </c>
      <c r="H32" s="78">
        <v>0.46</v>
      </c>
      <c r="I32" s="78">
        <v>0.46</v>
      </c>
      <c r="J32" s="78">
        <v>1.69</v>
      </c>
      <c r="K32" s="78" t="s">
        <v>33</v>
      </c>
      <c r="L32" s="78">
        <v>3.7</v>
      </c>
      <c r="M32" s="78">
        <v>1.96</v>
      </c>
      <c r="N32" s="78" t="s">
        <v>33</v>
      </c>
      <c r="O32" s="78">
        <v>3.91</v>
      </c>
      <c r="P32" s="78" t="s">
        <v>33</v>
      </c>
      <c r="Q32" s="78">
        <v>6.01</v>
      </c>
      <c r="R32" s="78" t="s">
        <v>33</v>
      </c>
      <c r="S32" s="78">
        <v>2.54</v>
      </c>
      <c r="T32" s="78">
        <v>3.32</v>
      </c>
      <c r="U32" s="78">
        <v>1.35</v>
      </c>
      <c r="V32" s="78" t="s">
        <v>32</v>
      </c>
      <c r="W32" s="78" t="s">
        <v>32</v>
      </c>
      <c r="X32" s="78" t="s">
        <v>32</v>
      </c>
      <c r="Y32" s="78" t="s">
        <v>32</v>
      </c>
      <c r="Z32" s="78">
        <v>1.8</v>
      </c>
      <c r="AA32" s="78">
        <v>2.04</v>
      </c>
      <c r="AB32" s="78">
        <v>3.36</v>
      </c>
      <c r="AC32" s="78">
        <v>3.77</v>
      </c>
      <c r="AD32" s="78">
        <v>0.94</v>
      </c>
    </row>
    <row r="33" spans="1:30" ht="15" customHeight="1">
      <c r="A33" s="64" t="s">
        <v>21</v>
      </c>
      <c r="B33" s="79">
        <v>4.91</v>
      </c>
      <c r="C33" s="79">
        <v>4.86</v>
      </c>
      <c r="D33" s="79">
        <v>4.86</v>
      </c>
      <c r="E33" s="79" t="s">
        <v>33</v>
      </c>
      <c r="F33" s="79">
        <v>1.53</v>
      </c>
      <c r="G33" s="79">
        <v>2.18</v>
      </c>
      <c r="H33" s="79" t="s">
        <v>32</v>
      </c>
      <c r="I33" s="79" t="s">
        <v>32</v>
      </c>
      <c r="J33" s="79">
        <v>4.56</v>
      </c>
      <c r="K33" s="79">
        <v>1.45</v>
      </c>
      <c r="L33" s="79" t="s">
        <v>33</v>
      </c>
      <c r="M33" s="79">
        <v>4.83</v>
      </c>
      <c r="N33" s="79">
        <v>1.81</v>
      </c>
      <c r="O33" s="79" t="s">
        <v>33</v>
      </c>
      <c r="P33" s="79">
        <v>1.84</v>
      </c>
      <c r="Q33" s="79">
        <v>4.91</v>
      </c>
      <c r="R33" s="79">
        <v>1.78</v>
      </c>
      <c r="S33" s="79" t="s">
        <v>32</v>
      </c>
      <c r="T33" s="79" t="s">
        <v>32</v>
      </c>
      <c r="U33" s="79">
        <v>4.22</v>
      </c>
      <c r="V33" s="79" t="s">
        <v>32</v>
      </c>
      <c r="W33" s="79" t="s">
        <v>32</v>
      </c>
      <c r="X33" s="79" t="s">
        <v>32</v>
      </c>
      <c r="Y33" s="79" t="s">
        <v>32</v>
      </c>
      <c r="Z33" s="79">
        <v>4.67</v>
      </c>
      <c r="AA33" s="79">
        <v>4.91</v>
      </c>
      <c r="AB33" s="79" t="s">
        <v>33</v>
      </c>
      <c r="AC33" s="79">
        <v>0.68</v>
      </c>
      <c r="AD33" s="79">
        <v>3.81</v>
      </c>
    </row>
    <row r="34" spans="1:30" ht="15" customHeight="1">
      <c r="A34" s="63" t="s">
        <v>50</v>
      </c>
      <c r="B34" s="78">
        <v>4.47</v>
      </c>
      <c r="C34" s="78">
        <v>4.42</v>
      </c>
      <c r="D34" s="78">
        <v>4.42</v>
      </c>
      <c r="E34" s="78">
        <v>1.73</v>
      </c>
      <c r="F34" s="78" t="s">
        <v>33</v>
      </c>
      <c r="G34" s="78" t="s">
        <v>33</v>
      </c>
      <c r="H34" s="78">
        <v>2.74</v>
      </c>
      <c r="I34" s="78">
        <v>2.74</v>
      </c>
      <c r="J34" s="78">
        <v>4.12</v>
      </c>
      <c r="K34" s="78" t="s">
        <v>33</v>
      </c>
      <c r="L34" s="78">
        <v>1.55</v>
      </c>
      <c r="M34" s="78">
        <v>4.39</v>
      </c>
      <c r="N34" s="78" t="s">
        <v>33</v>
      </c>
      <c r="O34" s="78">
        <v>1.72</v>
      </c>
      <c r="P34" s="78" t="s">
        <v>33</v>
      </c>
      <c r="Q34" s="78">
        <v>4.47</v>
      </c>
      <c r="R34" s="78" t="s">
        <v>33</v>
      </c>
      <c r="S34" s="78">
        <v>2.98</v>
      </c>
      <c r="T34" s="78">
        <v>1.94</v>
      </c>
      <c r="U34" s="78">
        <v>3.78</v>
      </c>
      <c r="V34" s="78" t="s">
        <v>32</v>
      </c>
      <c r="W34" s="78" t="s">
        <v>32</v>
      </c>
      <c r="X34" s="78" t="s">
        <v>32</v>
      </c>
      <c r="Y34" s="78" t="s">
        <v>32</v>
      </c>
      <c r="Z34" s="78">
        <v>4.23</v>
      </c>
      <c r="AA34" s="78">
        <v>4.47</v>
      </c>
      <c r="AB34" s="78">
        <v>1.9</v>
      </c>
      <c r="AC34" s="78">
        <v>1.48</v>
      </c>
      <c r="AD34" s="78">
        <v>3.37</v>
      </c>
    </row>
    <row r="35" spans="1:30" ht="15" customHeight="1">
      <c r="A35" s="64" t="s">
        <v>51</v>
      </c>
      <c r="B35" s="79">
        <v>2.95</v>
      </c>
      <c r="C35" s="79">
        <v>2.9</v>
      </c>
      <c r="D35" s="79">
        <v>2.9</v>
      </c>
      <c r="E35" s="79">
        <v>2.8</v>
      </c>
      <c r="F35" s="79" t="s">
        <v>33</v>
      </c>
      <c r="G35" s="79" t="s">
        <v>33</v>
      </c>
      <c r="H35" s="79">
        <v>1.67</v>
      </c>
      <c r="I35" s="79">
        <v>1.67</v>
      </c>
      <c r="J35" s="79">
        <v>2.61</v>
      </c>
      <c r="K35" s="79" t="s">
        <v>33</v>
      </c>
      <c r="L35" s="79">
        <v>2.62</v>
      </c>
      <c r="M35" s="79">
        <v>2.87</v>
      </c>
      <c r="N35" s="79" t="s">
        <v>33</v>
      </c>
      <c r="O35" s="79">
        <v>2.79</v>
      </c>
      <c r="P35" s="79" t="s">
        <v>33</v>
      </c>
      <c r="Q35" s="79">
        <v>2.95</v>
      </c>
      <c r="R35" s="79" t="s">
        <v>33</v>
      </c>
      <c r="S35" s="79">
        <v>3.72</v>
      </c>
      <c r="T35" s="79">
        <v>3.01</v>
      </c>
      <c r="U35" s="79">
        <v>2.26</v>
      </c>
      <c r="V35" s="79" t="s">
        <v>32</v>
      </c>
      <c r="W35" s="79" t="s">
        <v>32</v>
      </c>
      <c r="X35" s="79" t="s">
        <v>32</v>
      </c>
      <c r="Y35" s="79" t="s">
        <v>32</v>
      </c>
      <c r="Z35" s="79">
        <v>2.71</v>
      </c>
      <c r="AA35" s="79">
        <v>2.95</v>
      </c>
      <c r="AB35" s="79">
        <v>2.96</v>
      </c>
      <c r="AC35" s="79">
        <v>2.55</v>
      </c>
      <c r="AD35" s="79">
        <v>1.85</v>
      </c>
    </row>
    <row r="36" spans="1:30" ht="15" customHeight="1">
      <c r="A36" s="63" t="s">
        <v>52</v>
      </c>
      <c r="B36" s="78">
        <v>4.47</v>
      </c>
      <c r="C36" s="78">
        <v>4.42</v>
      </c>
      <c r="D36" s="78">
        <v>4.42</v>
      </c>
      <c r="E36" s="78">
        <v>2.2</v>
      </c>
      <c r="F36" s="78" t="s">
        <v>33</v>
      </c>
      <c r="G36" s="78" t="s">
        <v>33</v>
      </c>
      <c r="H36" s="78">
        <v>2.27</v>
      </c>
      <c r="I36" s="78">
        <v>2.27</v>
      </c>
      <c r="J36" s="78">
        <v>4.12</v>
      </c>
      <c r="K36" s="78" t="s">
        <v>33</v>
      </c>
      <c r="L36" s="78">
        <v>2.02</v>
      </c>
      <c r="M36" s="78">
        <v>4.39</v>
      </c>
      <c r="N36" s="78" t="s">
        <v>33</v>
      </c>
      <c r="O36" s="78">
        <v>2.2</v>
      </c>
      <c r="P36" s="78" t="s">
        <v>33</v>
      </c>
      <c r="Q36" s="78">
        <v>4.47</v>
      </c>
      <c r="R36" s="78" t="s">
        <v>33</v>
      </c>
      <c r="S36" s="78">
        <v>3.45</v>
      </c>
      <c r="T36" s="78">
        <v>2.41</v>
      </c>
      <c r="U36" s="78">
        <v>3.78</v>
      </c>
      <c r="V36" s="78" t="s">
        <v>32</v>
      </c>
      <c r="W36" s="78" t="s">
        <v>32</v>
      </c>
      <c r="X36" s="78" t="s">
        <v>32</v>
      </c>
      <c r="Y36" s="78" t="s">
        <v>32</v>
      </c>
      <c r="Z36" s="78">
        <v>4.23</v>
      </c>
      <c r="AA36" s="78">
        <v>4.47</v>
      </c>
      <c r="AB36" s="78">
        <v>2.37</v>
      </c>
      <c r="AC36" s="78">
        <v>1.96</v>
      </c>
      <c r="AD36" s="78">
        <v>3.37</v>
      </c>
    </row>
    <row r="37" spans="1:30" ht="15" customHeight="1">
      <c r="A37" s="64" t="s">
        <v>53</v>
      </c>
      <c r="B37" s="79">
        <v>1.13</v>
      </c>
      <c r="C37" s="79">
        <v>1.08</v>
      </c>
      <c r="D37" s="79">
        <v>1.08</v>
      </c>
      <c r="E37" s="79" t="s">
        <v>33</v>
      </c>
      <c r="F37" s="79" t="s">
        <v>33</v>
      </c>
      <c r="G37" s="79" t="s">
        <v>33</v>
      </c>
      <c r="H37" s="79" t="s">
        <v>33</v>
      </c>
      <c r="I37" s="79" t="s">
        <v>33</v>
      </c>
      <c r="J37" s="79">
        <v>0.78</v>
      </c>
      <c r="K37" s="79" t="s">
        <v>33</v>
      </c>
      <c r="L37" s="79" t="s">
        <v>33</v>
      </c>
      <c r="M37" s="79">
        <v>1.05</v>
      </c>
      <c r="N37" s="79" t="s">
        <v>33</v>
      </c>
      <c r="O37" s="79" t="s">
        <v>33</v>
      </c>
      <c r="P37" s="79" t="s">
        <v>33</v>
      </c>
      <c r="Q37" s="79">
        <v>1.13</v>
      </c>
      <c r="R37" s="79" t="s">
        <v>33</v>
      </c>
      <c r="S37" s="79" t="s">
        <v>33</v>
      </c>
      <c r="T37" s="79" t="s">
        <v>33</v>
      </c>
      <c r="U37" s="79">
        <v>0.36</v>
      </c>
      <c r="V37" s="79" t="s">
        <v>32</v>
      </c>
      <c r="W37" s="79" t="s">
        <v>32</v>
      </c>
      <c r="X37" s="79" t="s">
        <v>32</v>
      </c>
      <c r="Y37" s="79" t="s">
        <v>32</v>
      </c>
      <c r="Z37" s="79">
        <v>0.89</v>
      </c>
      <c r="AA37" s="79">
        <v>1.13</v>
      </c>
      <c r="AB37" s="79" t="s">
        <v>33</v>
      </c>
      <c r="AC37" s="79" t="s">
        <v>33</v>
      </c>
      <c r="AD37" s="79" t="s">
        <v>33</v>
      </c>
    </row>
    <row r="38" spans="1:30" ht="15" customHeight="1">
      <c r="A38" s="63" t="s">
        <v>54</v>
      </c>
      <c r="B38" s="78">
        <v>5.6</v>
      </c>
      <c r="C38" s="78">
        <v>5.55</v>
      </c>
      <c r="D38" s="78">
        <v>5.55</v>
      </c>
      <c r="E38" s="78">
        <v>0.42</v>
      </c>
      <c r="F38" s="78">
        <v>1.08</v>
      </c>
      <c r="G38" s="78">
        <v>1.73</v>
      </c>
      <c r="H38" s="78">
        <v>3.52</v>
      </c>
      <c r="I38" s="78">
        <v>3.52</v>
      </c>
      <c r="J38" s="78">
        <v>5.26</v>
      </c>
      <c r="K38" s="78">
        <v>1.01</v>
      </c>
      <c r="L38" s="78">
        <v>0.08</v>
      </c>
      <c r="M38" s="78">
        <v>5.53</v>
      </c>
      <c r="N38" s="78">
        <v>1.37</v>
      </c>
      <c r="O38" s="78">
        <v>0.4</v>
      </c>
      <c r="P38" s="78">
        <v>1.4</v>
      </c>
      <c r="Q38" s="78">
        <v>5.6</v>
      </c>
      <c r="R38" s="78">
        <v>1.34</v>
      </c>
      <c r="S38" s="78">
        <v>1.72</v>
      </c>
      <c r="T38" s="78">
        <v>0.68</v>
      </c>
      <c r="U38" s="78">
        <v>4.91</v>
      </c>
      <c r="V38" s="78" t="s">
        <v>32</v>
      </c>
      <c r="W38" s="78" t="s">
        <v>32</v>
      </c>
      <c r="X38" s="78" t="s">
        <v>32</v>
      </c>
      <c r="Y38" s="78" t="s">
        <v>32</v>
      </c>
      <c r="Z38" s="78">
        <v>5.36</v>
      </c>
      <c r="AA38" s="78">
        <v>5.6</v>
      </c>
      <c r="AB38" s="78">
        <v>0.64</v>
      </c>
      <c r="AC38" s="78">
        <v>0</v>
      </c>
      <c r="AD38" s="78">
        <v>4.5</v>
      </c>
    </row>
    <row r="39" spans="1:30" ht="15" customHeight="1">
      <c r="A39" s="64" t="s">
        <v>55</v>
      </c>
      <c r="B39" s="79">
        <v>5.6</v>
      </c>
      <c r="C39" s="79">
        <v>5.55</v>
      </c>
      <c r="D39" s="79">
        <v>5.55</v>
      </c>
      <c r="E39" s="79">
        <v>0.8</v>
      </c>
      <c r="F39" s="79">
        <v>1.51</v>
      </c>
      <c r="G39" s="79">
        <v>2.16</v>
      </c>
      <c r="H39" s="79">
        <v>3.08</v>
      </c>
      <c r="I39" s="79">
        <v>3.08</v>
      </c>
      <c r="J39" s="79">
        <v>5.26</v>
      </c>
      <c r="K39" s="79">
        <v>1.44</v>
      </c>
      <c r="L39" s="79" t="s">
        <v>33</v>
      </c>
      <c r="M39" s="79">
        <v>5.53</v>
      </c>
      <c r="N39" s="79">
        <v>0.08</v>
      </c>
      <c r="O39" s="79" t="s">
        <v>33</v>
      </c>
      <c r="P39" s="79">
        <v>1.82</v>
      </c>
      <c r="Q39" s="79">
        <v>5.6</v>
      </c>
      <c r="R39" s="79">
        <v>1.77</v>
      </c>
      <c r="S39" s="79">
        <v>1.29</v>
      </c>
      <c r="T39" s="79">
        <v>0</v>
      </c>
      <c r="U39" s="79">
        <v>4.91</v>
      </c>
      <c r="V39" s="79" t="s">
        <v>32</v>
      </c>
      <c r="W39" s="79" t="s">
        <v>32</v>
      </c>
      <c r="X39" s="79" t="s">
        <v>32</v>
      </c>
      <c r="Y39" s="79" t="s">
        <v>32</v>
      </c>
      <c r="Z39" s="79">
        <v>5.36</v>
      </c>
      <c r="AA39" s="79">
        <v>5.6</v>
      </c>
      <c r="AB39" s="79" t="s">
        <v>33</v>
      </c>
      <c r="AC39" s="79">
        <v>0.67</v>
      </c>
      <c r="AD39" s="79">
        <v>4.5</v>
      </c>
    </row>
    <row r="40" spans="1:30" ht="15" customHeight="1" thickBot="1">
      <c r="A40" s="74" t="s">
        <v>31</v>
      </c>
      <c r="B40" s="80">
        <v>1.13</v>
      </c>
      <c r="C40" s="80">
        <v>1.08</v>
      </c>
      <c r="D40" s="80">
        <v>1.08</v>
      </c>
      <c r="E40" s="80" t="s">
        <v>33</v>
      </c>
      <c r="F40" s="80" t="s">
        <v>33</v>
      </c>
      <c r="G40" s="80" t="s">
        <v>33</v>
      </c>
      <c r="H40" s="80" t="s">
        <v>33</v>
      </c>
      <c r="I40" s="80" t="s">
        <v>33</v>
      </c>
      <c r="J40" s="80">
        <v>0.78</v>
      </c>
      <c r="K40" s="80" t="s">
        <v>33</v>
      </c>
      <c r="L40" s="80" t="s">
        <v>33</v>
      </c>
      <c r="M40" s="80">
        <v>1.05</v>
      </c>
      <c r="N40" s="80" t="s">
        <v>33</v>
      </c>
      <c r="O40" s="80" t="s">
        <v>33</v>
      </c>
      <c r="P40" s="80" t="s">
        <v>33</v>
      </c>
      <c r="Q40" s="80">
        <v>1.13</v>
      </c>
      <c r="R40" s="80" t="s">
        <v>33</v>
      </c>
      <c r="S40" s="80" t="s">
        <v>33</v>
      </c>
      <c r="T40" s="80" t="s">
        <v>33</v>
      </c>
      <c r="U40" s="80">
        <v>0.36</v>
      </c>
      <c r="V40" s="80" t="s">
        <v>32</v>
      </c>
      <c r="W40" s="80" t="s">
        <v>32</v>
      </c>
      <c r="X40" s="80" t="s">
        <v>32</v>
      </c>
      <c r="Y40" s="80" t="s">
        <v>32</v>
      </c>
      <c r="Z40" s="80">
        <v>0.89</v>
      </c>
      <c r="AA40" s="80">
        <v>1.13</v>
      </c>
      <c r="AB40" s="80" t="s">
        <v>33</v>
      </c>
      <c r="AC40" s="80" t="s">
        <v>33</v>
      </c>
      <c r="AD40" s="80" t="s">
        <v>32</v>
      </c>
    </row>
    <row r="41" spans="1:3" ht="15.75" thickTop="1">
      <c r="A41" s="3" t="s">
        <v>56</v>
      </c>
      <c r="B41" s="4" t="s">
        <v>32</v>
      </c>
      <c r="C41" s="2"/>
    </row>
    <row r="42" spans="1:3" ht="15">
      <c r="A42" s="5" t="s">
        <v>57</v>
      </c>
      <c r="B42" s="65" t="s">
        <v>33</v>
      </c>
      <c r="C42" s="2" t="s">
        <v>93</v>
      </c>
    </row>
  </sheetData>
  <mergeCells count="1">
    <mergeCell ref="A1:AE1"/>
  </mergeCells>
  <printOptions/>
  <pageMargins left="0.23" right="0.17" top="0.5" bottom="0.5" header="0.5" footer="0.5"/>
  <pageSetup fitToHeight="1" fitToWidth="1" horizontalDpi="600" verticalDpi="600" orientation="landscape" paperSize="5" scale="68"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A41" sqref="A41"/>
    </sheetView>
  </sheetViews>
  <sheetFormatPr defaultColWidth="9.00390625" defaultRowHeight="12.75"/>
  <cols>
    <col min="1" max="1" width="16.875" style="10" customWidth="1"/>
    <col min="2" max="2" width="14.125" style="10" customWidth="1"/>
    <col min="3" max="3" width="13.375" style="10" customWidth="1"/>
    <col min="4" max="4" width="7.125" style="10" customWidth="1"/>
    <col min="5" max="5" width="18.50390625" style="10" customWidth="1"/>
    <col min="6" max="6" width="15.875" style="10" customWidth="1"/>
    <col min="7" max="7" width="14.125" style="10" hidden="1" customWidth="1"/>
    <col min="8" max="8" width="9.00390625" style="10" customWidth="1"/>
    <col min="9" max="10" width="7.125" style="10" customWidth="1"/>
    <col min="11" max="11" width="9.75390625" style="10" customWidth="1"/>
    <col min="12" max="16384" width="7.125" style="10" customWidth="1"/>
  </cols>
  <sheetData>
    <row r="1" spans="1:12" ht="23.25">
      <c r="A1" s="86" t="s">
        <v>61</v>
      </c>
      <c r="B1" s="86"/>
      <c r="C1" s="86"/>
      <c r="D1" s="86"/>
      <c r="E1" s="86"/>
      <c r="F1" s="86"/>
      <c r="G1" s="86"/>
      <c r="H1" s="86"/>
      <c r="I1" s="86"/>
      <c r="J1" s="86"/>
      <c r="K1" s="86"/>
      <c r="L1" s="86"/>
    </row>
    <row r="2" spans="1:11" ht="38.25" customHeight="1">
      <c r="A2" s="92" t="s">
        <v>89</v>
      </c>
      <c r="B2" s="92"/>
      <c r="C2" s="11"/>
      <c r="D2" s="10" t="s">
        <v>62</v>
      </c>
      <c r="E2" s="12" t="s">
        <v>63</v>
      </c>
      <c r="F2" s="12" t="s">
        <v>64</v>
      </c>
      <c r="G2" s="12" t="s">
        <v>65</v>
      </c>
      <c r="H2" s="12" t="s">
        <v>66</v>
      </c>
      <c r="I2" s="13" t="s">
        <v>67</v>
      </c>
      <c r="J2" s="13" t="s">
        <v>68</v>
      </c>
      <c r="K2" s="13" t="s">
        <v>69</v>
      </c>
    </row>
    <row r="3" spans="1:13" ht="16.5" customHeight="1">
      <c r="A3" s="92"/>
      <c r="B3" s="92"/>
      <c r="C3" s="11"/>
      <c r="D3" s="14">
        <v>1</v>
      </c>
      <c r="E3" s="15" t="s">
        <v>10</v>
      </c>
      <c r="F3" s="15" t="s">
        <v>70</v>
      </c>
      <c r="G3" s="15" t="str">
        <f aca="true" t="shared" si="0" ref="G3:G8">E3&amp;F3</f>
        <v>Empress</v>
      </c>
      <c r="H3" s="15">
        <v>0</v>
      </c>
      <c r="I3" s="16">
        <f>IF(ISERROR(INDEX('Fuel and Pressure December 2001'!$C$1:$D$868,MATCH(G3,'Fuel and Pressure December 2001'!$C$1:$C$868,),MATCH("Fuel Ratio (%) Including Pressure",'Fuel and Pressure December 2001'!$C$1:$D$1,))),0,(INDEX('Fuel and Pressure December 2001'!$C$1:$D$868,MATCH(G3,'Fuel and Pressure December 2001'!$C$1:$C$868,),MATCH("Fuel Ratio (%) Including Pressure",'Fuel and Pressure December 2001'!$C$1:$D$1,))))</f>
        <v>0</v>
      </c>
      <c r="J3" s="14">
        <f aca="true" t="shared" si="1" ref="J3:J8">ROUND(+H3*I3/100,0)</f>
        <v>0</v>
      </c>
      <c r="K3" s="14">
        <f aca="true" t="shared" si="2" ref="K3:K8">+J3+H3</f>
        <v>0</v>
      </c>
      <c r="L3" s="89" t="s">
        <v>71</v>
      </c>
      <c r="M3" s="10" t="str">
        <f>+G3</f>
        <v>Empress</v>
      </c>
    </row>
    <row r="4" spans="1:12" ht="16.5" customHeight="1">
      <c r="A4" s="92"/>
      <c r="B4" s="92"/>
      <c r="C4" s="11"/>
      <c r="D4" s="14">
        <v>2</v>
      </c>
      <c r="E4" s="15" t="str">
        <f>+E3</f>
        <v>Empress</v>
      </c>
      <c r="F4" s="15" t="s">
        <v>70</v>
      </c>
      <c r="G4" s="15" t="str">
        <f t="shared" si="0"/>
        <v>Empress</v>
      </c>
      <c r="H4" s="15"/>
      <c r="I4" s="16">
        <f>IF(ISERROR(INDEX('Fuel and Pressure December 2001'!$C$1:$D$868,MATCH(G4,'Fuel and Pressure December 2001'!$C$1:$C$868,),MATCH("Fuel Ratio (%) Including Pressure",'Fuel and Pressure December 2001'!$C$1:$D$1,))),0,(INDEX('Fuel and Pressure December 2001'!$C$1:$D$868,MATCH(G4,'Fuel and Pressure December 2001'!$C$1:$C$868,),MATCH("Fuel Ratio (%) Including Pressure",'Fuel and Pressure December 2001'!$C$1:$D$1,))))</f>
        <v>0</v>
      </c>
      <c r="J4" s="14">
        <f t="shared" si="1"/>
        <v>0</v>
      </c>
      <c r="K4" s="14">
        <f t="shared" si="2"/>
        <v>0</v>
      </c>
      <c r="L4" s="89"/>
    </row>
    <row r="5" spans="1:12" ht="16.5" customHeight="1">
      <c r="A5" s="92"/>
      <c r="B5" s="92"/>
      <c r="C5" s="11"/>
      <c r="D5" s="14">
        <v>3</v>
      </c>
      <c r="E5" s="15" t="str">
        <f>+E4</f>
        <v>Empress</v>
      </c>
      <c r="F5" s="15" t="s">
        <v>70</v>
      </c>
      <c r="G5" s="15" t="str">
        <f t="shared" si="0"/>
        <v>Empress</v>
      </c>
      <c r="H5" s="15"/>
      <c r="I5" s="16">
        <f>IF(ISERROR(INDEX('Fuel and Pressure December 2001'!$C$1:$D$868,MATCH(G5,'Fuel and Pressure December 2001'!$C$1:$C$868,),MATCH("Fuel Ratio (%) Including Pressure",'Fuel and Pressure December 2001'!$C$1:$D$1,))),0,(INDEX('Fuel and Pressure December 2001'!$C$1:$D$868,MATCH(G5,'Fuel and Pressure December 2001'!$C$1:$C$868,),MATCH("Fuel Ratio (%) Including Pressure",'Fuel and Pressure December 2001'!$C$1:$D$1,))))</f>
        <v>0</v>
      </c>
      <c r="J5" s="14">
        <f t="shared" si="1"/>
        <v>0</v>
      </c>
      <c r="K5" s="14">
        <f t="shared" si="2"/>
        <v>0</v>
      </c>
      <c r="L5" s="89"/>
    </row>
    <row r="6" spans="1:12" ht="16.5" customHeight="1">
      <c r="A6" s="92"/>
      <c r="B6" s="92"/>
      <c r="C6" s="11"/>
      <c r="D6" s="14">
        <v>4</v>
      </c>
      <c r="E6" s="17" t="str">
        <f>+E5</f>
        <v>Empress</v>
      </c>
      <c r="F6" s="15" t="s">
        <v>70</v>
      </c>
      <c r="G6" s="15" t="str">
        <f t="shared" si="0"/>
        <v>Empress</v>
      </c>
      <c r="H6" s="15"/>
      <c r="I6" s="16">
        <f>IF(ISERROR(INDEX('Fuel and Pressure December 2001'!$C$1:$D$868,MATCH(G6,'Fuel and Pressure December 2001'!$C$1:$C$868,),MATCH("Fuel Ratio (%) Including Pressure",'Fuel and Pressure December 2001'!$C$1:$D$1,))),0,(INDEX('Fuel and Pressure December 2001'!$C$1:$D$868,MATCH(G6,'Fuel and Pressure December 2001'!$C$1:$C$868,),MATCH("Fuel Ratio (%) Including Pressure",'Fuel and Pressure December 2001'!$C$1:$D$1,))))</f>
        <v>0</v>
      </c>
      <c r="J6" s="14">
        <f t="shared" si="1"/>
        <v>0</v>
      </c>
      <c r="K6" s="14">
        <f t="shared" si="2"/>
        <v>0</v>
      </c>
      <c r="L6" s="89"/>
    </row>
    <row r="7" spans="1:12" ht="16.5" customHeight="1">
      <c r="A7" s="92"/>
      <c r="B7" s="92"/>
      <c r="C7" s="11"/>
      <c r="D7" s="14">
        <v>5</v>
      </c>
      <c r="E7" s="17" t="str">
        <f>+E6</f>
        <v>Empress</v>
      </c>
      <c r="F7" s="15" t="s">
        <v>70</v>
      </c>
      <c r="G7" s="15" t="str">
        <f t="shared" si="0"/>
        <v>Empress</v>
      </c>
      <c r="H7" s="15"/>
      <c r="I7" s="16">
        <f>IF(ISERROR(INDEX('Fuel and Pressure December 2001'!$C$1:$D$868,MATCH(G7,'Fuel and Pressure December 2001'!$C$1:$C$868,),MATCH("Fuel Ratio (%) Including Pressure",'Fuel and Pressure December 2001'!$C$1:$D$1,))),0,(INDEX('Fuel and Pressure December 2001'!$C$1:$D$868,MATCH(G7,'Fuel and Pressure December 2001'!$C$1:$C$868,),MATCH("Fuel Ratio (%) Including Pressure",'Fuel and Pressure December 2001'!$C$1:$D$1,))))</f>
        <v>0</v>
      </c>
      <c r="J7" s="14">
        <f t="shared" si="1"/>
        <v>0</v>
      </c>
      <c r="K7" s="14">
        <f t="shared" si="2"/>
        <v>0</v>
      </c>
      <c r="L7" s="89"/>
    </row>
    <row r="8" spans="1:12" ht="16.5" customHeight="1">
      <c r="A8" s="92"/>
      <c r="B8" s="92"/>
      <c r="C8" s="18"/>
      <c r="D8" s="14">
        <v>6</v>
      </c>
      <c r="E8" s="17" t="str">
        <f>+E7</f>
        <v>Empress</v>
      </c>
      <c r="F8" s="19" t="s">
        <v>70</v>
      </c>
      <c r="G8" s="19" t="str">
        <f t="shared" si="0"/>
        <v>Empress</v>
      </c>
      <c r="H8" s="19"/>
      <c r="I8" s="16">
        <f>IF(ISERROR(INDEX('Fuel and Pressure December 2001'!$C$1:$D$868,MATCH(G8,'Fuel and Pressure December 2001'!$C$1:$C$868,),MATCH("Fuel Ratio (%) Including Pressure",'Fuel and Pressure December 2001'!$C$1:$D$1,))),0,(INDEX('Fuel and Pressure December 2001'!$C$1:$D$868,MATCH(G8,'Fuel and Pressure December 2001'!$C$1:$C$868,),MATCH("Fuel Ratio (%) Including Pressure",'Fuel and Pressure December 2001'!$C$1:$D$1,))))</f>
        <v>0</v>
      </c>
      <c r="J8" s="14">
        <f t="shared" si="1"/>
        <v>0</v>
      </c>
      <c r="K8" s="14">
        <f t="shared" si="2"/>
        <v>0</v>
      </c>
      <c r="L8" s="89"/>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9"/>
    </row>
    <row r="10" spans="1:12" ht="16.5" customHeight="1" thickTop="1">
      <c r="A10" s="18"/>
      <c r="B10" s="18"/>
      <c r="C10" s="18"/>
      <c r="D10" s="22">
        <v>7</v>
      </c>
      <c r="E10" s="15" t="s">
        <v>70</v>
      </c>
      <c r="F10" s="15" t="s">
        <v>70</v>
      </c>
      <c r="G10" s="15">
        <f aca="true" t="shared" si="3" ref="G10:G15">E10&amp;F10</f>
      </c>
      <c r="H10" s="15"/>
      <c r="I10" s="49">
        <f>IF(ISERROR(INDEX('Fuel and Pressure December 2001'!$C$1:$D$868,MATCH(G10,'Fuel and Pressure December 2001'!$C$1:$C$868,),MATCH("Fuel Ratio (%) Including Pressure",'Fuel and Pressure December 2001'!$C$1:$D$1,))),0,(INDEX('Fuel and Pressure December 2001'!$C$1:$D$868,MATCH(G10,'Fuel and Pressure December 2001'!$C$1:$C$868,),MATCH("Fuel Ratio (%) Including Pressure",'Fuel and Pressure December 2001'!$C$1:$D$1,))))</f>
        <v>0</v>
      </c>
      <c r="J10" s="22">
        <f aca="true" t="shared" si="4" ref="J10:J15">ROUND(+H10*I10/100,0)</f>
        <v>0</v>
      </c>
      <c r="K10" s="22">
        <f aca="true" t="shared" si="5" ref="K10:K15">+J10+H10</f>
        <v>0</v>
      </c>
      <c r="L10" s="90" t="s">
        <v>72</v>
      </c>
    </row>
    <row r="11" spans="1:12" ht="16.5" customHeight="1">
      <c r="A11" s="18"/>
      <c r="B11" s="18"/>
      <c r="C11" s="18"/>
      <c r="D11" s="22">
        <v>8</v>
      </c>
      <c r="E11" s="17">
        <f>+E10</f>
      </c>
      <c r="F11" s="15" t="s">
        <v>70</v>
      </c>
      <c r="G11" s="15">
        <f t="shared" si="3"/>
      </c>
      <c r="H11" s="15">
        <v>0</v>
      </c>
      <c r="I11" s="49">
        <f>IF(ISERROR(INDEX('Fuel and Pressure December 2001'!$C$1:$D$868,MATCH(G11,'Fuel and Pressure December 2001'!$C$1:$C$868,),MATCH("Fuel Ratio (%) Including Pressure",'Fuel and Pressure December 2001'!$C$1:$D$1,))),0,(INDEX('Fuel and Pressure December 2001'!$C$1:$D$868,MATCH(G11,'Fuel and Pressure December 2001'!$C$1:$C$868,),MATCH("Fuel Ratio (%) Including Pressure",'Fuel and Pressure December 2001'!$C$1:$D$1,))))</f>
        <v>0</v>
      </c>
      <c r="J11" s="22">
        <f t="shared" si="4"/>
        <v>0</v>
      </c>
      <c r="K11" s="22">
        <f t="shared" si="5"/>
        <v>0</v>
      </c>
      <c r="L11" s="90"/>
    </row>
    <row r="12" spans="1:12" ht="16.5" customHeight="1">
      <c r="A12" s="18"/>
      <c r="B12" s="18"/>
      <c r="C12" s="18"/>
      <c r="D12" s="22">
        <v>9</v>
      </c>
      <c r="E12" s="17">
        <f>+E11</f>
      </c>
      <c r="F12" s="15" t="s">
        <v>70</v>
      </c>
      <c r="G12" s="15">
        <f t="shared" si="3"/>
      </c>
      <c r="H12" s="15">
        <v>0</v>
      </c>
      <c r="I12" s="49">
        <f>IF(ISERROR(INDEX('Fuel and Pressure December 2001'!$C$1:$D$868,MATCH(G12,'Fuel and Pressure December 2001'!$C$1:$C$868,),MATCH("Fuel Ratio (%) Including Pressure",'Fuel and Pressure December 2001'!$C$1:$D$1,))),0,(INDEX('Fuel and Pressure December 2001'!$C$1:$D$868,MATCH(G12,'Fuel and Pressure December 2001'!$C$1:$C$868,),MATCH("Fuel Ratio (%) Including Pressure",'Fuel and Pressure December 2001'!$C$1:$D$1,))))</f>
        <v>0</v>
      </c>
      <c r="J12" s="22">
        <f t="shared" si="4"/>
        <v>0</v>
      </c>
      <c r="K12" s="22">
        <f t="shared" si="5"/>
        <v>0</v>
      </c>
      <c r="L12" s="90"/>
    </row>
    <row r="13" spans="1:12" ht="16.5" customHeight="1">
      <c r="A13" s="18"/>
      <c r="B13" s="18"/>
      <c r="C13" s="18"/>
      <c r="D13" s="22">
        <v>10</v>
      </c>
      <c r="E13" s="17">
        <f>+E12</f>
      </c>
      <c r="F13" s="15" t="s">
        <v>70</v>
      </c>
      <c r="G13" s="15">
        <f t="shared" si="3"/>
      </c>
      <c r="H13" s="15">
        <v>0</v>
      </c>
      <c r="I13" s="49">
        <f>IF(ISERROR(INDEX('Fuel and Pressure December 2001'!$C$1:$D$868,MATCH(G13,'Fuel and Pressure December 2001'!$C$1:$C$868,),MATCH("Fuel Ratio (%) Including Pressure",'Fuel and Pressure December 2001'!$C$1:$D$1,))),0,(INDEX('Fuel and Pressure December 2001'!$C$1:$D$868,MATCH(G13,'Fuel and Pressure December 2001'!$C$1:$C$868,),MATCH("Fuel Ratio (%) Including Pressure",'Fuel and Pressure December 2001'!$C$1:$D$1,))))</f>
        <v>0</v>
      </c>
      <c r="J13" s="22">
        <f t="shared" si="4"/>
        <v>0</v>
      </c>
      <c r="K13" s="22">
        <f t="shared" si="5"/>
        <v>0</v>
      </c>
      <c r="L13" s="90"/>
    </row>
    <row r="14" spans="1:12" ht="16.5" customHeight="1">
      <c r="A14" s="18"/>
      <c r="B14" s="18"/>
      <c r="C14" s="18"/>
      <c r="D14" s="22">
        <v>11</v>
      </c>
      <c r="E14" s="17">
        <f>+E13</f>
      </c>
      <c r="F14" s="15" t="s">
        <v>70</v>
      </c>
      <c r="G14" s="15">
        <f t="shared" si="3"/>
      </c>
      <c r="H14" s="15">
        <v>0</v>
      </c>
      <c r="I14" s="49">
        <f>IF(ISERROR(INDEX('Fuel and Pressure December 2001'!$C$1:$D$868,MATCH(G14,'Fuel and Pressure December 2001'!$C$1:$C$868,),MATCH("Fuel Ratio (%) Including Pressure",'Fuel and Pressure December 2001'!$C$1:$D$1,))),0,(INDEX('Fuel and Pressure December 2001'!$C$1:$D$868,MATCH(G14,'Fuel and Pressure December 2001'!$C$1:$C$868,),MATCH("Fuel Ratio (%) Including Pressure",'Fuel and Pressure December 2001'!$C$1:$D$1,))))</f>
        <v>0</v>
      </c>
      <c r="J14" s="22">
        <f t="shared" si="4"/>
        <v>0</v>
      </c>
      <c r="K14" s="22">
        <f t="shared" si="5"/>
        <v>0</v>
      </c>
      <c r="L14" s="90"/>
    </row>
    <row r="15" spans="1:12" ht="16.5" customHeight="1">
      <c r="A15" s="18"/>
      <c r="B15" s="18"/>
      <c r="C15" s="18"/>
      <c r="D15" s="22">
        <v>12</v>
      </c>
      <c r="E15" s="17">
        <f>+E14</f>
      </c>
      <c r="F15" s="19" t="s">
        <v>70</v>
      </c>
      <c r="G15" s="19">
        <f t="shared" si="3"/>
      </c>
      <c r="H15" s="19">
        <v>0</v>
      </c>
      <c r="I15" s="49">
        <f>IF(ISERROR(INDEX('Fuel and Pressure December 2001'!$C$1:$D$868,MATCH(G15,'Fuel and Pressure December 2001'!$C$1:$C$868,),MATCH("Fuel Ratio (%) Including Pressure",'Fuel and Pressure December 2001'!$C$1:$D$1,))),0,(INDEX('Fuel and Pressure December 2001'!$C$1:$D$868,MATCH(G15,'Fuel and Pressure December 2001'!$C$1:$C$868,),MATCH("Fuel Ratio (%) Including Pressure",'Fuel and Pressure December 2001'!$C$1:$D$1,))))</f>
        <v>0</v>
      </c>
      <c r="J15" s="23">
        <f t="shared" si="4"/>
        <v>0</v>
      </c>
      <c r="K15" s="23">
        <f t="shared" si="5"/>
        <v>0</v>
      </c>
      <c r="L15" s="90"/>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90"/>
    </row>
    <row r="17" spans="1:12" ht="16.5" customHeight="1" thickTop="1">
      <c r="A17" s="88"/>
      <c r="B17" s="88"/>
      <c r="C17" s="88"/>
      <c r="D17" s="26">
        <v>13</v>
      </c>
      <c r="E17" s="15" t="s">
        <v>70</v>
      </c>
      <c r="F17" s="15" t="s">
        <v>70</v>
      </c>
      <c r="G17" s="15">
        <f aca="true" t="shared" si="6" ref="G17:G22">E17&amp;F17</f>
      </c>
      <c r="H17" s="15">
        <v>0</v>
      </c>
      <c r="I17" s="44">
        <f>IF(ISERROR(INDEX('Fuel and Pressure December 2001'!$C$1:$D$868,MATCH(G17,'Fuel and Pressure December 2001'!$C$1:$C$868,),MATCH("Fuel Ratio (%) Including Pressure",'Fuel and Pressure December 2001'!$C$1:$D$1,))),0,(INDEX('Fuel and Pressure December 2001'!$C$1:$D$868,MATCH(G17,'Fuel and Pressure December 2001'!$C$1:$C$868,),MATCH("Fuel Ratio (%) Including Pressure",'Fuel and Pressure December 2001'!$C$1:$D$1,))))</f>
        <v>0</v>
      </c>
      <c r="J17" s="26">
        <f aca="true" t="shared" si="7" ref="J17:J22">ROUND(+H17*I17/100,0)</f>
        <v>0</v>
      </c>
      <c r="K17" s="26">
        <f aca="true" t="shared" si="8" ref="K17:K22">+J17+H17</f>
        <v>0</v>
      </c>
      <c r="L17" s="91" t="s">
        <v>73</v>
      </c>
    </row>
    <row r="18" spans="1:12" ht="16.5" customHeight="1">
      <c r="A18" s="27"/>
      <c r="B18" s="27"/>
      <c r="C18" s="27"/>
      <c r="D18" s="26">
        <v>14</v>
      </c>
      <c r="E18" s="17">
        <f>+E17</f>
      </c>
      <c r="F18" s="15"/>
      <c r="G18" s="15">
        <f t="shared" si="6"/>
      </c>
      <c r="H18" s="15">
        <v>0</v>
      </c>
      <c r="I18" s="44">
        <f>IF(ISERROR(INDEX('Fuel and Pressure December 2001'!$C$1:$D$868,MATCH(G18,'Fuel and Pressure December 2001'!$C$1:$C$868,),MATCH("Fuel Ratio (%) Including Pressure",'Fuel and Pressure December 2001'!$C$1:$D$1,))),0,(INDEX('Fuel and Pressure December 2001'!$C$1:$D$868,MATCH(G18,'Fuel and Pressure December 2001'!$C$1:$C$868,),MATCH("Fuel Ratio (%) Including Pressure",'Fuel and Pressure December 2001'!$C$1:$D$1,))))</f>
        <v>0</v>
      </c>
      <c r="J18" s="26">
        <f t="shared" si="7"/>
        <v>0</v>
      </c>
      <c r="K18" s="26">
        <f t="shared" si="8"/>
        <v>0</v>
      </c>
      <c r="L18" s="91"/>
    </row>
    <row r="19" spans="1:12" ht="16.5" customHeight="1">
      <c r="A19" s="27"/>
      <c r="B19" s="27"/>
      <c r="C19" s="27"/>
      <c r="D19" s="26">
        <v>15</v>
      </c>
      <c r="E19" s="17">
        <f>+E18</f>
      </c>
      <c r="F19" s="15"/>
      <c r="G19" s="15">
        <f t="shared" si="6"/>
      </c>
      <c r="H19" s="15">
        <v>0</v>
      </c>
      <c r="I19" s="44">
        <f>IF(ISERROR(INDEX('Fuel and Pressure December 2001'!$C$1:$D$868,MATCH(G19,'Fuel and Pressure December 2001'!$C$1:$C$868,),MATCH("Fuel Ratio (%) Including Pressure",'Fuel and Pressure December 2001'!$C$1:$D$1,))),0,(INDEX('Fuel and Pressure December 2001'!$C$1:$D$868,MATCH(G19,'Fuel and Pressure December 2001'!$C$1:$C$868,),MATCH("Fuel Ratio (%) Including Pressure",'Fuel and Pressure December 2001'!$C$1:$D$1,))))</f>
        <v>0</v>
      </c>
      <c r="J19" s="26">
        <f t="shared" si="7"/>
        <v>0</v>
      </c>
      <c r="K19" s="26">
        <f t="shared" si="8"/>
        <v>0</v>
      </c>
      <c r="L19" s="91"/>
    </row>
    <row r="20" spans="1:12" ht="16.5" customHeight="1">
      <c r="A20" s="27"/>
      <c r="B20" s="27"/>
      <c r="C20" s="27"/>
      <c r="D20" s="26">
        <v>16</v>
      </c>
      <c r="E20" s="17">
        <f>+E19</f>
      </c>
      <c r="F20" s="15"/>
      <c r="G20" s="15">
        <f t="shared" si="6"/>
      </c>
      <c r="H20" s="15">
        <v>0</v>
      </c>
      <c r="I20" s="44">
        <f>IF(ISERROR(INDEX('Fuel and Pressure December 2001'!$C$1:$D$868,MATCH(G20,'Fuel and Pressure December 2001'!$C$1:$C$868,),MATCH("Fuel Ratio (%) Including Pressure",'Fuel and Pressure December 2001'!$C$1:$D$1,))),0,(INDEX('Fuel and Pressure December 2001'!$C$1:$D$868,MATCH(G20,'Fuel and Pressure December 2001'!$C$1:$C$868,),MATCH("Fuel Ratio (%) Including Pressure",'Fuel and Pressure December 2001'!$C$1:$D$1,))))</f>
        <v>0</v>
      </c>
      <c r="J20" s="26">
        <f t="shared" si="7"/>
        <v>0</v>
      </c>
      <c r="K20" s="26">
        <f t="shared" si="8"/>
        <v>0</v>
      </c>
      <c r="L20" s="91"/>
    </row>
    <row r="21" spans="1:12" ht="16.5" customHeight="1">
      <c r="A21" s="27"/>
      <c r="B21" s="27"/>
      <c r="C21" s="27"/>
      <c r="D21" s="26">
        <v>17</v>
      </c>
      <c r="E21" s="17">
        <f>+E20</f>
      </c>
      <c r="F21" s="15"/>
      <c r="G21" s="15">
        <f t="shared" si="6"/>
      </c>
      <c r="H21" s="15">
        <v>0</v>
      </c>
      <c r="I21" s="44">
        <f>IF(ISERROR(INDEX('Fuel and Pressure December 2001'!$C$1:$D$868,MATCH(G21,'Fuel and Pressure December 2001'!$C$1:$C$868,),MATCH("Fuel Ratio (%) Including Pressure",'Fuel and Pressure December 2001'!$C$1:$D$1,))),0,(INDEX('Fuel and Pressure December 2001'!$C$1:$D$868,MATCH(G21,'Fuel and Pressure December 2001'!$C$1:$C$868,),MATCH("Fuel Ratio (%) Including Pressure",'Fuel and Pressure December 2001'!$C$1:$D$1,))))</f>
        <v>0</v>
      </c>
      <c r="J21" s="26">
        <f t="shared" si="7"/>
        <v>0</v>
      </c>
      <c r="K21" s="26">
        <f t="shared" si="8"/>
        <v>0</v>
      </c>
      <c r="L21" s="91"/>
    </row>
    <row r="22" spans="1:12" ht="16.5" customHeight="1">
      <c r="A22" s="27"/>
      <c r="B22" s="27"/>
      <c r="C22" s="27"/>
      <c r="D22" s="26">
        <v>18</v>
      </c>
      <c r="E22" s="17">
        <f>+E21</f>
      </c>
      <c r="F22" s="19"/>
      <c r="G22" s="19">
        <f t="shared" si="6"/>
      </c>
      <c r="H22" s="19">
        <v>0</v>
      </c>
      <c r="I22" s="48">
        <f>IF(ISERROR(INDEX('Fuel and Pressure December 2001'!$C$1:$D$868,MATCH(G22,'Fuel and Pressure December 2001'!$C$1:$C$868,),MATCH("Fuel Ratio (%) Including Pressure",'Fuel and Pressure December 2001'!$C$1:$D$1,))),0,(INDEX('Fuel and Pressure December 2001'!$C$1:$D$868,MATCH(G22,'Fuel and Pressure December 2001'!$C$1:$C$868,),MATCH("Fuel Ratio (%) Including Pressure",'Fuel and Pressure December 2001'!$C$1:$D$1,))))</f>
        <v>0</v>
      </c>
      <c r="J22" s="28">
        <f t="shared" si="7"/>
        <v>0</v>
      </c>
      <c r="K22" s="28">
        <f t="shared" si="8"/>
        <v>0</v>
      </c>
      <c r="L22" s="91"/>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91"/>
    </row>
    <row r="24" spans="1:12" ht="16.5" customHeight="1" thickTop="1">
      <c r="A24" s="27"/>
      <c r="B24" s="27"/>
      <c r="C24" s="27"/>
      <c r="D24" s="31">
        <v>19</v>
      </c>
      <c r="E24" s="15" t="s">
        <v>70</v>
      </c>
      <c r="F24" s="15" t="s">
        <v>70</v>
      </c>
      <c r="G24" s="15">
        <f aca="true" t="shared" si="9" ref="G24:G29">E24&amp;F24</f>
      </c>
      <c r="H24" s="32">
        <v>0</v>
      </c>
      <c r="I24" s="45">
        <f>IF(ISERROR(INDEX('Fuel and Pressure December 2001'!$C$1:$D$868,MATCH(G24,'Fuel and Pressure December 2001'!$C$1:$C$868,),MATCH("Fuel Ratio (%) Including Pressure",'Fuel and Pressure December 2001'!$C$1:$D$1,))),0,(INDEX('Fuel and Pressure December 2001'!$C$1:$D$868,MATCH(G24,'Fuel and Pressure December 2001'!$C$1:$C$868,),MATCH("Fuel Ratio (%) Including Pressure",'Fuel and Pressure December 2001'!$C$1:$D$1,))))</f>
        <v>0</v>
      </c>
      <c r="J24" s="31">
        <f aca="true" t="shared" si="10" ref="J24:J29">ROUND(+H24*I24/100,0)</f>
        <v>0</v>
      </c>
      <c r="K24" s="31">
        <f aca="true" t="shared" si="11" ref="K24:K29">+J24+H24</f>
        <v>0</v>
      </c>
      <c r="L24" s="87" t="s">
        <v>74</v>
      </c>
    </row>
    <row r="25" spans="1:12" ht="16.5" customHeight="1">
      <c r="A25" s="27"/>
      <c r="B25" s="27"/>
      <c r="C25" s="27"/>
      <c r="D25" s="31">
        <v>20</v>
      </c>
      <c r="E25" s="17">
        <f>+E24</f>
      </c>
      <c r="F25" s="15"/>
      <c r="G25" s="15">
        <f t="shared" si="9"/>
      </c>
      <c r="H25" s="32">
        <v>0</v>
      </c>
      <c r="I25" s="45">
        <f>IF(ISERROR(INDEX('Fuel and Pressure December 2001'!$C$1:$D$868,MATCH(G25,'Fuel and Pressure December 2001'!$C$1:$C$868,),MATCH("Fuel Ratio (%) Including Pressure",'Fuel and Pressure December 2001'!$C$1:$D$1,))),0,(INDEX('Fuel and Pressure December 2001'!$C$1:$D$868,MATCH(G25,'Fuel and Pressure December 2001'!$C$1:$C$868,),MATCH("Fuel Ratio (%) Including Pressure",'Fuel and Pressure December 2001'!$C$1:$D$1,))))</f>
        <v>0</v>
      </c>
      <c r="J25" s="31">
        <f t="shared" si="10"/>
        <v>0</v>
      </c>
      <c r="K25" s="31">
        <f t="shared" si="11"/>
        <v>0</v>
      </c>
      <c r="L25" s="87"/>
    </row>
    <row r="26" spans="1:12" ht="16.5" customHeight="1">
      <c r="A26" s="27"/>
      <c r="B26" s="27"/>
      <c r="C26" s="27"/>
      <c r="D26" s="31">
        <v>21</v>
      </c>
      <c r="E26" s="17">
        <f>+E25</f>
      </c>
      <c r="F26" s="15"/>
      <c r="G26" s="15">
        <f t="shared" si="9"/>
      </c>
      <c r="H26" s="32">
        <v>0</v>
      </c>
      <c r="I26" s="45">
        <f>IF(ISERROR(INDEX('Fuel and Pressure December 2001'!$C$1:$D$868,MATCH(G26,'Fuel and Pressure December 2001'!$C$1:$C$868,),MATCH("Fuel Ratio (%) Including Pressure",'Fuel and Pressure December 2001'!$C$1:$D$1,))),0,(INDEX('Fuel and Pressure December 2001'!$C$1:$D$868,MATCH(G26,'Fuel and Pressure December 2001'!$C$1:$C$868,),MATCH("Fuel Ratio (%) Including Pressure",'Fuel and Pressure December 2001'!$C$1:$D$1,))))</f>
        <v>0</v>
      </c>
      <c r="J26" s="31">
        <f t="shared" si="10"/>
        <v>0</v>
      </c>
      <c r="K26" s="31">
        <f t="shared" si="11"/>
        <v>0</v>
      </c>
      <c r="L26" s="87"/>
    </row>
    <row r="27" spans="1:12" ht="16.5" customHeight="1">
      <c r="A27" s="27"/>
      <c r="B27" s="27"/>
      <c r="C27" s="27"/>
      <c r="D27" s="31">
        <v>22</v>
      </c>
      <c r="E27" s="17">
        <f>+E26</f>
      </c>
      <c r="F27" s="15"/>
      <c r="G27" s="15">
        <f t="shared" si="9"/>
      </c>
      <c r="H27" s="32">
        <v>0</v>
      </c>
      <c r="I27" s="45">
        <f>IF(ISERROR(INDEX('Fuel and Pressure December 2001'!$C$1:$D$868,MATCH(G27,'Fuel and Pressure December 2001'!$C$1:$C$868,),MATCH("Fuel Ratio (%) Including Pressure",'Fuel and Pressure December 2001'!$C$1:$D$1,))),0,(INDEX('Fuel and Pressure December 2001'!$C$1:$D$868,MATCH(G27,'Fuel and Pressure December 2001'!$C$1:$C$868,),MATCH("Fuel Ratio (%) Including Pressure",'Fuel and Pressure December 2001'!$C$1:$D$1,))))</f>
        <v>0</v>
      </c>
      <c r="J27" s="31">
        <f t="shared" si="10"/>
        <v>0</v>
      </c>
      <c r="K27" s="31">
        <f t="shared" si="11"/>
        <v>0</v>
      </c>
      <c r="L27" s="87"/>
    </row>
    <row r="28" spans="1:12" ht="16.5" customHeight="1">
      <c r="A28" s="27"/>
      <c r="B28" s="27"/>
      <c r="C28" s="27"/>
      <c r="D28" s="31">
        <v>23</v>
      </c>
      <c r="E28" s="17">
        <f>+E27</f>
      </c>
      <c r="F28" s="15"/>
      <c r="G28" s="15">
        <f t="shared" si="9"/>
      </c>
      <c r="H28" s="32">
        <v>0</v>
      </c>
      <c r="I28" s="45">
        <f>IF(ISERROR(INDEX('Fuel and Pressure December 2001'!$C$1:$D$868,MATCH(G28,'Fuel and Pressure December 2001'!$C$1:$C$868,),MATCH("Fuel Ratio (%) Including Pressure",'Fuel and Pressure December 2001'!$C$1:$D$1,))),0,(INDEX('Fuel and Pressure December 2001'!$C$1:$D$868,MATCH(G28,'Fuel and Pressure December 2001'!$C$1:$C$868,),MATCH("Fuel Ratio (%) Including Pressure",'Fuel and Pressure December 2001'!$C$1:$D$1,))))</f>
        <v>0</v>
      </c>
      <c r="J28" s="31">
        <f t="shared" si="10"/>
        <v>0</v>
      </c>
      <c r="K28" s="31">
        <f t="shared" si="11"/>
        <v>0</v>
      </c>
      <c r="L28" s="87"/>
    </row>
    <row r="29" spans="1:12" ht="16.5" customHeight="1">
      <c r="A29" s="27"/>
      <c r="B29" s="27"/>
      <c r="C29" s="27"/>
      <c r="D29" s="33">
        <v>24</v>
      </c>
      <c r="E29" s="17">
        <f>+E28</f>
      </c>
      <c r="F29" s="19"/>
      <c r="G29" s="19">
        <f t="shared" si="9"/>
      </c>
      <c r="H29" s="34">
        <v>0</v>
      </c>
      <c r="I29" s="46">
        <f>IF(ISERROR(INDEX('Fuel and Pressure December 2001'!$C$1:$D$868,MATCH(G29,'Fuel and Pressure December 2001'!$C$1:$C$868,),MATCH("Fuel Ratio (%) Including Pressure",'Fuel and Pressure December 2001'!$C$1:$D$1,))),0,(INDEX('Fuel and Pressure December 2001'!$C$1:$D$868,MATCH(G29,'Fuel and Pressure December 2001'!$C$1:$C$868,),MATCH("Fuel Ratio (%) Including Pressure",'Fuel and Pressure December 2001'!$C$1:$D$1,))))</f>
        <v>0</v>
      </c>
      <c r="J29" s="33">
        <f t="shared" si="10"/>
        <v>0</v>
      </c>
      <c r="K29" s="33">
        <f t="shared" si="11"/>
        <v>0</v>
      </c>
      <c r="L29" s="87"/>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7"/>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77</v>
      </c>
      <c r="F32" s="39"/>
      <c r="G32" s="39"/>
      <c r="H32" s="39"/>
      <c r="I32" s="39"/>
      <c r="J32" s="39"/>
      <c r="K32" s="38">
        <f>SUM(K24:K29)+SUM(K17:K22)+SUM(K10:K15)+SUM(K3:K8)</f>
        <v>0</v>
      </c>
      <c r="L32" s="39" t="s">
        <v>76</v>
      </c>
    </row>
    <row r="33" spans="1:12" ht="16.5" customHeight="1">
      <c r="A33" s="27"/>
      <c r="B33" s="27"/>
      <c r="C33" s="27"/>
      <c r="E33" s="38" t="s">
        <v>78</v>
      </c>
      <c r="F33" s="38"/>
      <c r="G33" s="38"/>
      <c r="H33" s="38">
        <f>SUM(H24:H29)+SUM(H17:H22)+SUM(H10:H15)+SUM(H3:H8)</f>
        <v>0</v>
      </c>
      <c r="I33" s="38"/>
      <c r="J33" s="38"/>
      <c r="K33" s="38"/>
      <c r="L33" s="38"/>
    </row>
    <row r="34" spans="1:3" ht="12.75">
      <c r="A34" s="27"/>
      <c r="B34" s="27"/>
      <c r="C34" s="27"/>
    </row>
    <row r="35" spans="1:3" ht="12.75">
      <c r="A35" s="27"/>
      <c r="B35" s="27"/>
      <c r="C35" s="27"/>
    </row>
    <row r="38" spans="1:2" ht="12.75">
      <c r="A38" s="40" t="s">
        <v>3</v>
      </c>
      <c r="B38" s="40" t="s">
        <v>34</v>
      </c>
    </row>
    <row r="39" spans="1:2" ht="12.75">
      <c r="A39" s="40" t="s">
        <v>4</v>
      </c>
      <c r="B39" s="40" t="s">
        <v>35</v>
      </c>
    </row>
    <row r="40" spans="1:2" ht="12.75">
      <c r="A40" s="40" t="s">
        <v>79</v>
      </c>
      <c r="B40" s="40" t="s">
        <v>36</v>
      </c>
    </row>
    <row r="41" spans="1:2" ht="12.75">
      <c r="A41" s="40" t="s">
        <v>80</v>
      </c>
      <c r="B41" s="40" t="s">
        <v>37</v>
      </c>
    </row>
    <row r="42" spans="1:2" ht="12.75">
      <c r="A42" s="40" t="s">
        <v>10</v>
      </c>
      <c r="B42" s="40" t="s">
        <v>38</v>
      </c>
    </row>
    <row r="43" spans="1:2" ht="12.75">
      <c r="A43" s="40" t="s">
        <v>11</v>
      </c>
      <c r="B43" s="40" t="s">
        <v>39</v>
      </c>
    </row>
    <row r="44" spans="1:2" ht="12.75">
      <c r="A44" s="40" t="s">
        <v>13</v>
      </c>
      <c r="B44" s="40" t="s">
        <v>40</v>
      </c>
    </row>
    <row r="45" spans="1:2" ht="12.75">
      <c r="A45" s="40" t="s">
        <v>14</v>
      </c>
      <c r="B45" s="40" t="s">
        <v>41</v>
      </c>
    </row>
    <row r="46" spans="1:2" ht="12.75">
      <c r="A46" s="40" t="s">
        <v>18</v>
      </c>
      <c r="B46" s="40" t="s">
        <v>5</v>
      </c>
    </row>
    <row r="47" spans="1:2" ht="12.75">
      <c r="A47" s="40" t="s">
        <v>19</v>
      </c>
      <c r="B47" s="40" t="s">
        <v>42</v>
      </c>
    </row>
    <row r="48" spans="1:2" ht="12.75">
      <c r="A48" s="40" t="s">
        <v>20</v>
      </c>
      <c r="B48" s="40" t="s">
        <v>43</v>
      </c>
    </row>
    <row r="49" spans="1:2" ht="12.75">
      <c r="A49" s="40" t="s">
        <v>21</v>
      </c>
      <c r="B49" s="40" t="s">
        <v>44</v>
      </c>
    </row>
    <row r="50" spans="1:2" ht="12.75">
      <c r="A50" s="40" t="s">
        <v>81</v>
      </c>
      <c r="B50" s="40" t="s">
        <v>6</v>
      </c>
    </row>
    <row r="51" spans="1:2" ht="12.75">
      <c r="A51" s="40" t="s">
        <v>82</v>
      </c>
      <c r="B51" s="40" t="s">
        <v>7</v>
      </c>
    </row>
    <row r="52" spans="1:2" ht="12.75">
      <c r="A52" s="40" t="s">
        <v>22</v>
      </c>
      <c r="B52" s="40" t="s">
        <v>8</v>
      </c>
    </row>
    <row r="53" spans="1:2" ht="12.75">
      <c r="A53" s="40" t="s">
        <v>27</v>
      </c>
      <c r="B53" s="40" t="s">
        <v>9</v>
      </c>
    </row>
    <row r="54" spans="1:2" ht="12.75">
      <c r="A54" s="40" t="s">
        <v>28</v>
      </c>
      <c r="B54" s="40" t="s">
        <v>45</v>
      </c>
    </row>
    <row r="55" spans="1:2" ht="12.75">
      <c r="A55" s="40" t="s">
        <v>29</v>
      </c>
      <c r="B55" s="40" t="s">
        <v>46</v>
      </c>
    </row>
    <row r="56" spans="1:2" ht="12.75">
      <c r="A56" s="40" t="s">
        <v>30</v>
      </c>
      <c r="B56" s="40" t="s">
        <v>47</v>
      </c>
    </row>
    <row r="57" spans="1:2" ht="12.75">
      <c r="A57" s="40" t="s">
        <v>31</v>
      </c>
      <c r="B57" s="40" t="s">
        <v>12</v>
      </c>
    </row>
    <row r="58" spans="1:2" ht="12.75">
      <c r="A58" s="41" t="s">
        <v>23</v>
      </c>
      <c r="B58" s="40" t="s">
        <v>48</v>
      </c>
    </row>
    <row r="59" spans="1:2" ht="12.75">
      <c r="A59" s="41" t="s">
        <v>83</v>
      </c>
      <c r="B59" s="40" t="s">
        <v>15</v>
      </c>
    </row>
    <row r="60" spans="1:2" ht="12.75">
      <c r="A60" s="41" t="s">
        <v>25</v>
      </c>
      <c r="B60" s="40" t="s">
        <v>16</v>
      </c>
    </row>
    <row r="61" spans="1:2" ht="12.75">
      <c r="A61" s="41" t="s">
        <v>26</v>
      </c>
      <c r="B61" s="40" t="s">
        <v>17</v>
      </c>
    </row>
    <row r="62" ht="12.75">
      <c r="B62" s="40" t="s">
        <v>49</v>
      </c>
    </row>
    <row r="63" ht="12.75">
      <c r="B63" s="40" t="s">
        <v>21</v>
      </c>
    </row>
    <row r="64" ht="12.75">
      <c r="B64" s="40" t="s">
        <v>50</v>
      </c>
    </row>
    <row r="65" ht="12.75">
      <c r="B65" s="40" t="s">
        <v>52</v>
      </c>
    </row>
    <row r="66" ht="12.75">
      <c r="B66" s="40" t="s">
        <v>51</v>
      </c>
    </row>
    <row r="67" ht="12.75">
      <c r="B67" s="40" t="s">
        <v>53</v>
      </c>
    </row>
    <row r="68" ht="12.75">
      <c r="B68" s="40" t="s">
        <v>54</v>
      </c>
    </row>
    <row r="69" ht="12.75">
      <c r="B69" s="40" t="s">
        <v>55</v>
      </c>
    </row>
    <row r="70" ht="12.75">
      <c r="B70" s="41" t="s">
        <v>31</v>
      </c>
    </row>
    <row r="86" ht="12.75">
      <c r="A86" s="40"/>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A8" sqref="A8"/>
    </sheetView>
  </sheetViews>
  <sheetFormatPr defaultColWidth="9.00390625" defaultRowHeight="12.75"/>
  <cols>
    <col min="1" max="1" width="16.875" style="10" customWidth="1"/>
    <col min="2" max="2" width="14.125" style="10" customWidth="1"/>
    <col min="3" max="3" width="13.375" style="10" hidden="1" customWidth="1"/>
    <col min="4" max="4" width="7.125" style="10" customWidth="1"/>
    <col min="5" max="5" width="18.50390625" style="10" customWidth="1"/>
    <col min="6" max="6" width="15.875" style="10" customWidth="1"/>
    <col min="7" max="7" width="15.00390625" style="10" hidden="1" customWidth="1"/>
    <col min="8" max="10" width="7.125" style="10" customWidth="1"/>
    <col min="11" max="11" width="9.75390625" style="10" customWidth="1"/>
    <col min="12" max="16384" width="7.125" style="10" customWidth="1"/>
  </cols>
  <sheetData>
    <row r="1" spans="1:12" ht="23.25">
      <c r="A1" s="86" t="s">
        <v>84</v>
      </c>
      <c r="B1" s="86"/>
      <c r="C1" s="86"/>
      <c r="D1" s="86"/>
      <c r="E1" s="86"/>
      <c r="F1" s="86"/>
      <c r="G1" s="86"/>
      <c r="H1" s="86"/>
      <c r="I1" s="86"/>
      <c r="J1" s="86"/>
      <c r="K1" s="86"/>
      <c r="L1" s="86"/>
    </row>
    <row r="2" spans="1:11" ht="38.25" customHeight="1">
      <c r="A2" s="92" t="s">
        <v>90</v>
      </c>
      <c r="B2" s="92"/>
      <c r="C2" s="11"/>
      <c r="D2" s="10" t="s">
        <v>62</v>
      </c>
      <c r="E2" s="12" t="s">
        <v>63</v>
      </c>
      <c r="F2" s="12" t="s">
        <v>64</v>
      </c>
      <c r="G2" s="12" t="s">
        <v>65</v>
      </c>
      <c r="H2" s="12" t="s">
        <v>85</v>
      </c>
      <c r="I2" s="13" t="s">
        <v>67</v>
      </c>
      <c r="J2" s="13" t="s">
        <v>68</v>
      </c>
      <c r="K2" s="13" t="s">
        <v>86</v>
      </c>
    </row>
    <row r="3" spans="1:12" ht="16.5" customHeight="1">
      <c r="A3" s="92"/>
      <c r="B3" s="92"/>
      <c r="C3" s="11"/>
      <c r="D3" s="14">
        <v>1</v>
      </c>
      <c r="E3" s="15" t="s">
        <v>10</v>
      </c>
      <c r="F3" s="15" t="s">
        <v>70</v>
      </c>
      <c r="G3" s="15" t="str">
        <f aca="true" t="shared" si="0" ref="G3:G8">E3&amp;F3</f>
        <v>Empress</v>
      </c>
      <c r="H3" s="15"/>
      <c r="I3" s="16">
        <f>IF(ISERROR(INDEX('Fuel and Pressure December 2001'!$C$1:$D$868,MATCH(G3,'Fuel and Pressure December 2001'!$C$1:$C$868,),MATCH("Fuel Ratio (%) Including Pressure",'Fuel and Pressure December 2001'!$C$1:$D$1,))),0,(INDEX('Fuel and Pressure December 2001'!$C$1:$D$868,MATCH(G3,'Fuel and Pressure December 2001'!$C$1:$C$868,),MATCH("Fuel Ratio (%) Including Pressure",'Fuel and Pressure December 2001'!$C$1:$D$1,))))</f>
        <v>0</v>
      </c>
      <c r="J3" s="14">
        <f aca="true" t="shared" si="1" ref="J3:J8">+H3-K3</f>
        <v>0</v>
      </c>
      <c r="K3" s="14">
        <f aca="true" t="shared" si="2" ref="K3:K8">ROUND(+H3/(1+(I3/100)),0)</f>
        <v>0</v>
      </c>
      <c r="L3" s="89" t="s">
        <v>71</v>
      </c>
    </row>
    <row r="4" spans="1:12" ht="16.5" customHeight="1">
      <c r="A4" s="92"/>
      <c r="B4" s="92"/>
      <c r="C4" s="11"/>
      <c r="D4" s="14">
        <v>2</v>
      </c>
      <c r="E4" s="15" t="str">
        <f>+E3</f>
        <v>Empress</v>
      </c>
      <c r="F4" s="15" t="s">
        <v>70</v>
      </c>
      <c r="G4" s="15" t="str">
        <f t="shared" si="0"/>
        <v>Empress</v>
      </c>
      <c r="H4" s="15">
        <v>0</v>
      </c>
      <c r="I4" s="16">
        <f>IF(ISERROR(INDEX('Fuel and Pressure December 2001'!$C$1:$D$868,MATCH(G4,'Fuel and Pressure December 2001'!$C$1:$C$868,),MATCH("Fuel Ratio (%) Including Pressure",'Fuel and Pressure December 2001'!$C$1:$D$1,))),0,(INDEX('Fuel and Pressure December 2001'!$C$1:$D$868,MATCH(G4,'Fuel and Pressure December 2001'!$C$1:$C$868,),MATCH("Fuel Ratio (%) Including Pressure",'Fuel and Pressure December 2001'!$C$1:$D$1,))))</f>
        <v>0</v>
      </c>
      <c r="J4" s="14">
        <f t="shared" si="1"/>
        <v>0</v>
      </c>
      <c r="K4" s="14">
        <f t="shared" si="2"/>
        <v>0</v>
      </c>
      <c r="L4" s="89"/>
    </row>
    <row r="5" spans="1:12" ht="16.5" customHeight="1">
      <c r="A5" s="92"/>
      <c r="B5" s="92"/>
      <c r="C5" s="11"/>
      <c r="D5" s="14">
        <v>3</v>
      </c>
      <c r="E5" s="15" t="str">
        <f>+E4</f>
        <v>Empress</v>
      </c>
      <c r="F5" s="15" t="s">
        <v>70</v>
      </c>
      <c r="G5" s="15" t="str">
        <f t="shared" si="0"/>
        <v>Empress</v>
      </c>
      <c r="H5" s="15">
        <v>0</v>
      </c>
      <c r="I5" s="16">
        <f>IF(ISERROR(INDEX('Fuel and Pressure December 2001'!$C$1:$D$868,MATCH(G5,'Fuel and Pressure December 2001'!$C$1:$C$868,),MATCH("Fuel Ratio (%) Including Pressure",'Fuel and Pressure December 2001'!$C$1:$D$1,))),0,(INDEX('Fuel and Pressure December 2001'!$C$1:$D$868,MATCH(G5,'Fuel and Pressure December 2001'!$C$1:$C$868,),MATCH("Fuel Ratio (%) Including Pressure",'Fuel and Pressure December 2001'!$C$1:$D$1,))))</f>
        <v>0</v>
      </c>
      <c r="J5" s="14">
        <f t="shared" si="1"/>
        <v>0</v>
      </c>
      <c r="K5" s="14">
        <f t="shared" si="2"/>
        <v>0</v>
      </c>
      <c r="L5" s="89"/>
    </row>
    <row r="6" spans="1:12" ht="16.5" customHeight="1">
      <c r="A6" s="92"/>
      <c r="B6" s="92"/>
      <c r="C6" s="11"/>
      <c r="D6" s="14">
        <v>4</v>
      </c>
      <c r="E6" s="17" t="str">
        <f>+E5</f>
        <v>Empress</v>
      </c>
      <c r="F6" s="15" t="s">
        <v>70</v>
      </c>
      <c r="G6" s="15" t="str">
        <f t="shared" si="0"/>
        <v>Empress</v>
      </c>
      <c r="H6" s="15">
        <v>0</v>
      </c>
      <c r="I6" s="16">
        <f>IF(ISERROR(INDEX('Fuel and Pressure December 2001'!$C$1:$D$868,MATCH(G6,'Fuel and Pressure December 2001'!$C$1:$C$868,),MATCH("Fuel Ratio (%) Including Pressure",'Fuel and Pressure December 2001'!$C$1:$D$1,))),0,(INDEX('Fuel and Pressure December 2001'!$C$1:$D$868,MATCH(G6,'Fuel and Pressure December 2001'!$C$1:$C$868,),MATCH("Fuel Ratio (%) Including Pressure",'Fuel and Pressure December 2001'!$C$1:$D$1,))))</f>
        <v>0</v>
      </c>
      <c r="J6" s="14">
        <f t="shared" si="1"/>
        <v>0</v>
      </c>
      <c r="K6" s="14">
        <f t="shared" si="2"/>
        <v>0</v>
      </c>
      <c r="L6" s="89"/>
    </row>
    <row r="7" spans="1:12" ht="16.5" customHeight="1">
      <c r="A7" s="92"/>
      <c r="B7" s="92"/>
      <c r="C7" s="11"/>
      <c r="D7" s="14">
        <v>5</v>
      </c>
      <c r="E7" s="17" t="str">
        <f>+E6</f>
        <v>Empress</v>
      </c>
      <c r="F7" s="15" t="s">
        <v>70</v>
      </c>
      <c r="G7" s="15" t="str">
        <f t="shared" si="0"/>
        <v>Empress</v>
      </c>
      <c r="H7" s="15">
        <v>0</v>
      </c>
      <c r="I7" s="16">
        <f>IF(ISERROR(INDEX('Fuel and Pressure December 2001'!$C$1:$D$868,MATCH(G7,'Fuel and Pressure December 2001'!$C$1:$C$868,),MATCH("Fuel Ratio (%) Including Pressure",'Fuel and Pressure December 2001'!$C$1:$D$1,))),0,(INDEX('Fuel and Pressure December 2001'!$C$1:$D$868,MATCH(G7,'Fuel and Pressure December 2001'!$C$1:$C$868,),MATCH("Fuel Ratio (%) Including Pressure",'Fuel and Pressure December 2001'!$C$1:$D$1,))))</f>
        <v>0</v>
      </c>
      <c r="J7" s="14">
        <f t="shared" si="1"/>
        <v>0</v>
      </c>
      <c r="K7" s="14">
        <f t="shared" si="2"/>
        <v>0</v>
      </c>
      <c r="L7" s="89"/>
    </row>
    <row r="8" spans="1:12" ht="16.5" customHeight="1">
      <c r="A8" s="18"/>
      <c r="B8" s="18"/>
      <c r="C8" s="18"/>
      <c r="D8" s="14">
        <v>6</v>
      </c>
      <c r="E8" s="17" t="str">
        <f>+E7</f>
        <v>Empress</v>
      </c>
      <c r="F8" s="19" t="s">
        <v>70</v>
      </c>
      <c r="G8" s="19" t="str">
        <f t="shared" si="0"/>
        <v>Empress</v>
      </c>
      <c r="H8" s="19">
        <v>0</v>
      </c>
      <c r="I8" s="16">
        <f>IF(ISERROR(INDEX('Fuel and Pressure December 2001'!$C$1:$D$868,MATCH(G8,'Fuel and Pressure December 2001'!$C$1:$C$868,),MATCH("Fuel Ratio (%) Including Pressure",'Fuel and Pressure December 2001'!$C$1:$D$1,))),0,(INDEX('Fuel and Pressure December 2001'!$C$1:$D$868,MATCH(G8,'Fuel and Pressure December 2001'!$C$1:$C$868,),MATCH("Fuel Ratio (%) Including Pressure",'Fuel and Pressure December 2001'!$C$1:$D$1,))))</f>
        <v>0</v>
      </c>
      <c r="J8" s="42">
        <f t="shared" si="1"/>
        <v>0</v>
      </c>
      <c r="K8" s="42">
        <f t="shared" si="2"/>
        <v>0</v>
      </c>
      <c r="L8" s="89"/>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9"/>
    </row>
    <row r="10" spans="1:12" ht="16.5" customHeight="1" thickTop="1">
      <c r="A10" s="18"/>
      <c r="B10" s="18"/>
      <c r="C10" s="18"/>
      <c r="D10" s="22">
        <v>7</v>
      </c>
      <c r="E10" s="15" t="s">
        <v>70</v>
      </c>
      <c r="F10" s="15" t="s">
        <v>70</v>
      </c>
      <c r="G10" s="15">
        <f aca="true" t="shared" si="3" ref="G10:G15">E10&amp;F10</f>
      </c>
      <c r="H10" s="15">
        <v>0</v>
      </c>
      <c r="I10" s="43">
        <f>IF(ISERROR(INDEX('Fuel and Pressure December 2001'!$C$1:$D$868,MATCH(G10,'Fuel and Pressure December 2001'!$C$1:$C$868,),MATCH("Fuel Ratio (%) Including Pressure",'Fuel and Pressure December 2001'!$C$1:$D$1,))),0,(INDEX('Fuel and Pressure December 2001'!$C$1:$D$868,MATCH(G10,'Fuel and Pressure December 2001'!$C$1:$C$868,),MATCH("Fuel Ratio (%) Including Pressure",'Fuel and Pressure December 2001'!$C$1:$D$1,))))</f>
        <v>0</v>
      </c>
      <c r="J10" s="22">
        <f aca="true" t="shared" si="4" ref="J10:J15">+H10-K10</f>
        <v>0</v>
      </c>
      <c r="K10" s="22">
        <f aca="true" t="shared" si="5" ref="K10:K15">ROUND(+H10/(1+(I10/100)),0)</f>
        <v>0</v>
      </c>
      <c r="L10" s="90" t="s">
        <v>72</v>
      </c>
    </row>
    <row r="11" spans="1:12" ht="16.5" customHeight="1">
      <c r="A11" s="18"/>
      <c r="B11" s="18"/>
      <c r="C11" s="18"/>
      <c r="D11" s="22">
        <v>8</v>
      </c>
      <c r="E11" s="17">
        <f>+E10</f>
      </c>
      <c r="F11" s="15" t="s">
        <v>70</v>
      </c>
      <c r="G11" s="15">
        <f t="shared" si="3"/>
      </c>
      <c r="H11" s="15">
        <v>0</v>
      </c>
      <c r="I11" s="43">
        <f>IF(ISERROR(INDEX('Fuel and Pressure December 2001'!$C$1:$D$868,MATCH(G11,'Fuel and Pressure December 2001'!$C$1:$C$868,),MATCH("Fuel Ratio (%) Including Pressure",'Fuel and Pressure December 2001'!$C$1:$D$1,))),0,(INDEX('Fuel and Pressure December 2001'!$C$1:$D$868,MATCH(G11,'Fuel and Pressure December 2001'!$C$1:$C$868,),MATCH("Fuel Ratio (%) Including Pressure",'Fuel and Pressure December 2001'!$C$1:$D$1,))))</f>
        <v>0</v>
      </c>
      <c r="J11" s="22">
        <f t="shared" si="4"/>
        <v>0</v>
      </c>
      <c r="K11" s="22">
        <f t="shared" si="5"/>
        <v>0</v>
      </c>
      <c r="L11" s="90"/>
    </row>
    <row r="12" spans="1:12" ht="16.5" customHeight="1">
      <c r="A12" s="18"/>
      <c r="B12" s="18"/>
      <c r="C12" s="18"/>
      <c r="D12" s="22">
        <v>9</v>
      </c>
      <c r="E12" s="17">
        <f>+E11</f>
      </c>
      <c r="F12" s="15" t="s">
        <v>70</v>
      </c>
      <c r="G12" s="15">
        <f t="shared" si="3"/>
      </c>
      <c r="H12" s="15">
        <v>0</v>
      </c>
      <c r="I12" s="43">
        <f>IF(ISERROR(INDEX('Fuel and Pressure December 2001'!$C$1:$D$868,MATCH(G12,'Fuel and Pressure December 2001'!$C$1:$C$868,),MATCH("Fuel Ratio (%) Including Pressure",'Fuel and Pressure December 2001'!$C$1:$D$1,))),0,(INDEX('Fuel and Pressure December 2001'!$C$1:$D$868,MATCH(G12,'Fuel and Pressure December 2001'!$C$1:$C$868,),MATCH("Fuel Ratio (%) Including Pressure",'Fuel and Pressure December 2001'!$C$1:$D$1,))))</f>
        <v>0</v>
      </c>
      <c r="J12" s="22">
        <f t="shared" si="4"/>
        <v>0</v>
      </c>
      <c r="K12" s="22">
        <f t="shared" si="5"/>
        <v>0</v>
      </c>
      <c r="L12" s="90"/>
    </row>
    <row r="13" spans="1:12" ht="16.5" customHeight="1">
      <c r="A13" s="18"/>
      <c r="B13" s="18"/>
      <c r="C13" s="18"/>
      <c r="D13" s="22">
        <v>10</v>
      </c>
      <c r="E13" s="17">
        <f>+E12</f>
      </c>
      <c r="F13" s="15" t="s">
        <v>70</v>
      </c>
      <c r="G13" s="15">
        <f t="shared" si="3"/>
      </c>
      <c r="H13" s="15">
        <v>0</v>
      </c>
      <c r="I13" s="43">
        <f>IF(ISERROR(INDEX('Fuel and Pressure December 2001'!$C$1:$D$868,MATCH(G13,'Fuel and Pressure December 2001'!$C$1:$C$868,),MATCH("Fuel Ratio (%) Including Pressure",'Fuel and Pressure December 2001'!$C$1:$D$1,))),0,(INDEX('Fuel and Pressure December 2001'!$C$1:$D$868,MATCH(G13,'Fuel and Pressure December 2001'!$C$1:$C$868,),MATCH("Fuel Ratio (%) Including Pressure",'Fuel and Pressure December 2001'!$C$1:$D$1,))))</f>
        <v>0</v>
      </c>
      <c r="J13" s="22">
        <f t="shared" si="4"/>
        <v>0</v>
      </c>
      <c r="K13" s="22">
        <f t="shared" si="5"/>
        <v>0</v>
      </c>
      <c r="L13" s="90"/>
    </row>
    <row r="14" spans="1:12" ht="16.5" customHeight="1">
      <c r="A14" s="18"/>
      <c r="B14" s="18"/>
      <c r="C14" s="18"/>
      <c r="D14" s="22">
        <v>11</v>
      </c>
      <c r="E14" s="17">
        <f>+E13</f>
      </c>
      <c r="F14" s="15" t="s">
        <v>70</v>
      </c>
      <c r="G14" s="15">
        <f t="shared" si="3"/>
      </c>
      <c r="H14" s="15">
        <v>0</v>
      </c>
      <c r="I14" s="43">
        <f>IF(ISERROR(INDEX('Fuel and Pressure December 2001'!$C$1:$D$868,MATCH(G14,'Fuel and Pressure December 2001'!$C$1:$C$868,),MATCH("Fuel Ratio (%) Including Pressure",'Fuel and Pressure December 2001'!$C$1:$D$1,))),0,(INDEX('Fuel and Pressure December 2001'!$C$1:$D$868,MATCH(G14,'Fuel and Pressure December 2001'!$C$1:$C$868,),MATCH("Fuel Ratio (%) Including Pressure",'Fuel and Pressure December 2001'!$C$1:$D$1,))))</f>
        <v>0</v>
      </c>
      <c r="J14" s="22">
        <f t="shared" si="4"/>
        <v>0</v>
      </c>
      <c r="K14" s="22">
        <f t="shared" si="5"/>
        <v>0</v>
      </c>
      <c r="L14" s="90"/>
    </row>
    <row r="15" spans="1:12" ht="16.5" customHeight="1">
      <c r="A15" s="18"/>
      <c r="B15" s="18"/>
      <c r="C15" s="18"/>
      <c r="D15" s="22">
        <v>12</v>
      </c>
      <c r="E15" s="17">
        <f>+E14</f>
      </c>
      <c r="F15" s="19" t="s">
        <v>70</v>
      </c>
      <c r="G15" s="19">
        <f t="shared" si="3"/>
      </c>
      <c r="H15" s="19">
        <v>0</v>
      </c>
      <c r="I15" s="43">
        <f>IF(ISERROR(INDEX('Fuel and Pressure December 2001'!$C$1:$D$868,MATCH(G15,'Fuel and Pressure December 2001'!$C$1:$C$868,),MATCH("Fuel Ratio (%) Including Pressure",'Fuel and Pressure December 2001'!$C$1:$D$1,))),0,(INDEX('Fuel and Pressure December 2001'!$C$1:$D$868,MATCH(G15,'Fuel and Pressure December 2001'!$C$1:$C$868,),MATCH("Fuel Ratio (%) Including Pressure",'Fuel and Pressure December 2001'!$C$1:$D$1,))))</f>
        <v>0</v>
      </c>
      <c r="J15" s="23">
        <f t="shared" si="4"/>
        <v>0</v>
      </c>
      <c r="K15" s="23">
        <f t="shared" si="5"/>
        <v>0</v>
      </c>
      <c r="L15" s="90"/>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90"/>
    </row>
    <row r="17" spans="1:12" ht="16.5" customHeight="1" thickTop="1">
      <c r="A17" s="88"/>
      <c r="B17" s="88"/>
      <c r="C17" s="88"/>
      <c r="D17" s="26">
        <v>13</v>
      </c>
      <c r="E17" s="15" t="s">
        <v>70</v>
      </c>
      <c r="F17" s="15" t="s">
        <v>70</v>
      </c>
      <c r="G17" s="15">
        <f aca="true" t="shared" si="6" ref="G17:G22">E17&amp;F17</f>
      </c>
      <c r="H17" s="15">
        <v>0</v>
      </c>
      <c r="I17" s="44">
        <f>IF(ISERROR(INDEX('Fuel and Pressure December 2001'!$C$1:$D$868,MATCH(G17,'Fuel and Pressure December 2001'!$C$1:$C$868,),MATCH("Fuel Ratio (%) Including Pressure",'Fuel and Pressure December 2001'!$C$1:$D$1,))),0,(INDEX('Fuel and Pressure December 2001'!$C$1:$D$868,MATCH(G17,'Fuel and Pressure December 2001'!$C$1:$C$868,),MATCH("Fuel Ratio (%) Including Pressure",'Fuel and Pressure December 2001'!$C$1:$D$1,))))</f>
        <v>0</v>
      </c>
      <c r="J17" s="26">
        <f aca="true" t="shared" si="7" ref="J17:J22">+H17-K17</f>
        <v>0</v>
      </c>
      <c r="K17" s="26">
        <f aca="true" t="shared" si="8" ref="K17:K22">ROUND(+H17/(1+(I17/100)),0)</f>
        <v>0</v>
      </c>
      <c r="L17" s="91" t="s">
        <v>73</v>
      </c>
    </row>
    <row r="18" spans="1:12" ht="16.5" customHeight="1">
      <c r="A18" s="27"/>
      <c r="B18" s="27"/>
      <c r="C18" s="27"/>
      <c r="D18" s="26">
        <v>14</v>
      </c>
      <c r="E18" s="17">
        <f>+E17</f>
      </c>
      <c r="F18" s="15"/>
      <c r="G18" s="15">
        <f t="shared" si="6"/>
      </c>
      <c r="H18" s="15">
        <v>0</v>
      </c>
      <c r="I18" s="44">
        <f>IF(ISERROR(INDEX('Fuel and Pressure December 2001'!$C$1:$D$868,MATCH(G18,'Fuel and Pressure December 2001'!$C$1:$C$868,),MATCH("Fuel Ratio (%) Including Pressure",'Fuel and Pressure December 2001'!$C$1:$D$1,))),0,(INDEX('Fuel and Pressure December 2001'!$C$1:$D$868,MATCH(G18,'Fuel and Pressure December 2001'!$C$1:$C$868,),MATCH("Fuel Ratio (%) Including Pressure",'Fuel and Pressure December 2001'!$C$1:$D$1,))))</f>
        <v>0</v>
      </c>
      <c r="J18" s="26">
        <f t="shared" si="7"/>
        <v>0</v>
      </c>
      <c r="K18" s="26">
        <f t="shared" si="8"/>
        <v>0</v>
      </c>
      <c r="L18" s="91"/>
    </row>
    <row r="19" spans="1:12" ht="16.5" customHeight="1">
      <c r="A19" s="27"/>
      <c r="B19" s="27"/>
      <c r="C19" s="27"/>
      <c r="D19" s="26">
        <v>15</v>
      </c>
      <c r="E19" s="17">
        <f>+E18</f>
      </c>
      <c r="F19" s="15"/>
      <c r="G19" s="15">
        <f t="shared" si="6"/>
      </c>
      <c r="H19" s="15">
        <v>0</v>
      </c>
      <c r="I19" s="44">
        <f>IF(ISERROR(INDEX('Fuel and Pressure December 2001'!$C$1:$D$868,MATCH(G19,'Fuel and Pressure December 2001'!$C$1:$C$868,),MATCH("Fuel Ratio (%) Including Pressure",'Fuel and Pressure December 2001'!$C$1:$D$1,))),0,(INDEX('Fuel and Pressure December 2001'!$C$1:$D$868,MATCH(G19,'Fuel and Pressure December 2001'!$C$1:$C$868,),MATCH("Fuel Ratio (%) Including Pressure",'Fuel and Pressure December 2001'!$C$1:$D$1,))))</f>
        <v>0</v>
      </c>
      <c r="J19" s="26">
        <f t="shared" si="7"/>
        <v>0</v>
      </c>
      <c r="K19" s="26">
        <f t="shared" si="8"/>
        <v>0</v>
      </c>
      <c r="L19" s="91"/>
    </row>
    <row r="20" spans="1:12" ht="16.5" customHeight="1">
      <c r="A20" s="27"/>
      <c r="B20" s="27"/>
      <c r="C20" s="27"/>
      <c r="D20" s="26">
        <v>16</v>
      </c>
      <c r="E20" s="17">
        <f>+E19</f>
      </c>
      <c r="F20" s="15"/>
      <c r="G20" s="15">
        <f t="shared" si="6"/>
      </c>
      <c r="H20" s="15">
        <v>0</v>
      </c>
      <c r="I20" s="44">
        <f>IF(ISERROR(INDEX('Fuel and Pressure December 2001'!$C$1:$D$868,MATCH(G20,'Fuel and Pressure December 2001'!$C$1:$C$868,),MATCH("Fuel Ratio (%) Including Pressure",'Fuel and Pressure December 2001'!$C$1:$D$1,))),0,(INDEX('Fuel and Pressure December 2001'!$C$1:$D$868,MATCH(G20,'Fuel and Pressure December 2001'!$C$1:$C$868,),MATCH("Fuel Ratio (%) Including Pressure",'Fuel and Pressure December 2001'!$C$1:$D$1,))))</f>
        <v>0</v>
      </c>
      <c r="J20" s="26">
        <f t="shared" si="7"/>
        <v>0</v>
      </c>
      <c r="K20" s="26">
        <f t="shared" si="8"/>
        <v>0</v>
      </c>
      <c r="L20" s="91"/>
    </row>
    <row r="21" spans="1:12" ht="16.5" customHeight="1">
      <c r="A21" s="27"/>
      <c r="B21" s="27"/>
      <c r="C21" s="27"/>
      <c r="D21" s="26">
        <v>17</v>
      </c>
      <c r="E21" s="17">
        <f>+E20</f>
      </c>
      <c r="F21" s="15"/>
      <c r="G21" s="15">
        <f t="shared" si="6"/>
      </c>
      <c r="H21" s="15">
        <v>0</v>
      </c>
      <c r="I21" s="44">
        <f>IF(ISERROR(INDEX('Fuel and Pressure December 2001'!$C$1:$D$868,MATCH(G21,'Fuel and Pressure December 2001'!$C$1:$C$868,),MATCH("Fuel Ratio (%) Including Pressure",'Fuel and Pressure December 2001'!$C$1:$D$1,))),0,(INDEX('Fuel and Pressure December 2001'!$C$1:$D$868,MATCH(G21,'Fuel and Pressure December 2001'!$C$1:$C$868,),MATCH("Fuel Ratio (%) Including Pressure",'Fuel and Pressure December 2001'!$C$1:$D$1,))))</f>
        <v>0</v>
      </c>
      <c r="J21" s="26">
        <f t="shared" si="7"/>
        <v>0</v>
      </c>
      <c r="K21" s="26">
        <f t="shared" si="8"/>
        <v>0</v>
      </c>
      <c r="L21" s="91"/>
    </row>
    <row r="22" spans="1:12" ht="16.5" customHeight="1">
      <c r="A22" s="27"/>
      <c r="B22" s="27"/>
      <c r="C22" s="27"/>
      <c r="D22" s="26">
        <v>18</v>
      </c>
      <c r="E22" s="17">
        <f>+E21</f>
      </c>
      <c r="F22" s="19"/>
      <c r="G22" s="19">
        <f t="shared" si="6"/>
      </c>
      <c r="H22" s="19">
        <v>0</v>
      </c>
      <c r="I22" s="44">
        <f>IF(ISERROR(INDEX('Fuel and Pressure December 2001'!$C$1:$D$868,MATCH(G22,'Fuel and Pressure December 2001'!$C$1:$C$868,),MATCH("Fuel Ratio (%) Including Pressure",'Fuel and Pressure December 2001'!$C$1:$D$1,))),0,(INDEX('Fuel and Pressure December 2001'!$C$1:$D$868,MATCH(G22,'Fuel and Pressure December 2001'!$C$1:$C$868,),MATCH("Fuel Ratio (%) Including Pressure",'Fuel and Pressure December 2001'!$C$1:$D$1,))))</f>
        <v>0</v>
      </c>
      <c r="J22" s="28">
        <f t="shared" si="7"/>
        <v>0</v>
      </c>
      <c r="K22" s="28">
        <f t="shared" si="8"/>
        <v>0</v>
      </c>
      <c r="L22" s="91"/>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91"/>
    </row>
    <row r="24" spans="1:12" ht="16.5" customHeight="1" thickTop="1">
      <c r="A24" s="27"/>
      <c r="B24" s="27"/>
      <c r="C24" s="27"/>
      <c r="D24" s="31">
        <v>19</v>
      </c>
      <c r="E24" s="15" t="s">
        <v>70</v>
      </c>
      <c r="F24" s="15" t="s">
        <v>70</v>
      </c>
      <c r="G24" s="15">
        <f aca="true" t="shared" si="9" ref="G24:G29">E24&amp;F24</f>
      </c>
      <c r="H24" s="15">
        <v>0</v>
      </c>
      <c r="I24" s="45">
        <f>IF(ISERROR(INDEX('Fuel and Pressure December 2001'!$C$1:$D$868,MATCH(G24,'Fuel and Pressure December 2001'!$C$1:$C$868,),MATCH("Fuel Ratio (%) Including Pressure",'Fuel and Pressure December 2001'!$C$1:$D$1,))),0,(INDEX('Fuel and Pressure December 2001'!$C$1:$D$868,MATCH(G24,'Fuel and Pressure December 2001'!$C$1:$C$868,),MATCH("Fuel Ratio (%) Including Pressure",'Fuel and Pressure December 2001'!$C$1:$D$1,))))</f>
        <v>0</v>
      </c>
      <c r="J24" s="31">
        <f aca="true" t="shared" si="10" ref="J24:J29">+H24-K24</f>
        <v>0</v>
      </c>
      <c r="K24" s="31">
        <f aca="true" t="shared" si="11" ref="K24:K29">ROUND(+H24/(1+(I24/100)),0)</f>
        <v>0</v>
      </c>
      <c r="L24" s="87" t="s">
        <v>74</v>
      </c>
    </row>
    <row r="25" spans="1:12" ht="16.5" customHeight="1">
      <c r="A25" s="27"/>
      <c r="B25" s="27"/>
      <c r="C25" s="27"/>
      <c r="D25" s="31">
        <v>20</v>
      </c>
      <c r="E25" s="17">
        <f>+E24</f>
      </c>
      <c r="F25" s="15"/>
      <c r="G25" s="15">
        <f t="shared" si="9"/>
      </c>
      <c r="H25" s="15">
        <v>0</v>
      </c>
      <c r="I25" s="45">
        <f>IF(ISERROR(INDEX('Fuel and Pressure December 2001'!$C$1:$D$868,MATCH(G25,'Fuel and Pressure December 2001'!$C$1:$C$868,),MATCH("Fuel Ratio (%) Including Pressure",'Fuel and Pressure December 2001'!$C$1:$D$1,))),0,(INDEX('Fuel and Pressure December 2001'!$C$1:$D$868,MATCH(G25,'Fuel and Pressure December 2001'!$C$1:$C$868,),MATCH("Fuel Ratio (%) Including Pressure",'Fuel and Pressure December 2001'!$C$1:$D$1,))))</f>
        <v>0</v>
      </c>
      <c r="J25" s="31">
        <f t="shared" si="10"/>
        <v>0</v>
      </c>
      <c r="K25" s="31">
        <f t="shared" si="11"/>
        <v>0</v>
      </c>
      <c r="L25" s="87"/>
    </row>
    <row r="26" spans="1:12" ht="16.5" customHeight="1">
      <c r="A26" s="27"/>
      <c r="B26" s="27"/>
      <c r="C26" s="27"/>
      <c r="D26" s="31">
        <v>21</v>
      </c>
      <c r="E26" s="17">
        <f>+E25</f>
      </c>
      <c r="F26" s="15"/>
      <c r="G26" s="15">
        <f t="shared" si="9"/>
      </c>
      <c r="H26" s="15">
        <v>0</v>
      </c>
      <c r="I26" s="45">
        <f>IF(ISERROR(INDEX('Fuel and Pressure December 2001'!$C$1:$D$868,MATCH(G26,'Fuel and Pressure December 2001'!$C$1:$C$868,),MATCH("Fuel Ratio (%) Including Pressure",'Fuel and Pressure December 2001'!$C$1:$D$1,))),0,(INDEX('Fuel and Pressure December 2001'!$C$1:$D$868,MATCH(G26,'Fuel and Pressure December 2001'!$C$1:$C$868,),MATCH("Fuel Ratio (%) Including Pressure",'Fuel and Pressure December 2001'!$C$1:$D$1,))))</f>
        <v>0</v>
      </c>
      <c r="J26" s="31">
        <f t="shared" si="10"/>
        <v>0</v>
      </c>
      <c r="K26" s="31">
        <f t="shared" si="11"/>
        <v>0</v>
      </c>
      <c r="L26" s="87"/>
    </row>
    <row r="27" spans="1:12" ht="16.5" customHeight="1">
      <c r="A27" s="27"/>
      <c r="B27" s="27"/>
      <c r="C27" s="27"/>
      <c r="D27" s="31">
        <v>22</v>
      </c>
      <c r="E27" s="17">
        <f>+E26</f>
      </c>
      <c r="F27" s="15"/>
      <c r="G27" s="15">
        <f t="shared" si="9"/>
      </c>
      <c r="H27" s="15">
        <v>0</v>
      </c>
      <c r="I27" s="45">
        <f>IF(ISERROR(INDEX('Fuel and Pressure December 2001'!$C$1:$D$868,MATCH(G27,'Fuel and Pressure December 2001'!$C$1:$C$868,),MATCH("Fuel Ratio (%) Including Pressure",'Fuel and Pressure December 2001'!$C$1:$D$1,))),0,(INDEX('Fuel and Pressure December 2001'!$C$1:$D$868,MATCH(G27,'Fuel and Pressure December 2001'!$C$1:$C$868,),MATCH("Fuel Ratio (%) Including Pressure",'Fuel and Pressure December 2001'!$C$1:$D$1,))))</f>
        <v>0</v>
      </c>
      <c r="J27" s="31">
        <f t="shared" si="10"/>
        <v>0</v>
      </c>
      <c r="K27" s="31">
        <f t="shared" si="11"/>
        <v>0</v>
      </c>
      <c r="L27" s="87"/>
    </row>
    <row r="28" spans="1:12" ht="16.5" customHeight="1">
      <c r="A28" s="27"/>
      <c r="B28" s="27"/>
      <c r="C28" s="27"/>
      <c r="D28" s="31">
        <v>23</v>
      </c>
      <c r="E28" s="17">
        <f>+E27</f>
      </c>
      <c r="F28" s="15"/>
      <c r="G28" s="15">
        <f t="shared" si="9"/>
      </c>
      <c r="H28" s="15">
        <v>0</v>
      </c>
      <c r="I28" s="45">
        <f>IF(ISERROR(INDEX('Fuel and Pressure December 2001'!$C$1:$D$868,MATCH(G28,'Fuel and Pressure December 2001'!$C$1:$C$868,),MATCH("Fuel Ratio (%) Including Pressure",'Fuel and Pressure December 2001'!$C$1:$D$1,))),0,(INDEX('Fuel and Pressure December 2001'!$C$1:$D$868,MATCH(G28,'Fuel and Pressure December 2001'!$C$1:$C$868,),MATCH("Fuel Ratio (%) Including Pressure",'Fuel and Pressure December 2001'!$C$1:$D$1,))))</f>
        <v>0</v>
      </c>
      <c r="J28" s="31">
        <f t="shared" si="10"/>
        <v>0</v>
      </c>
      <c r="K28" s="31">
        <f t="shared" si="11"/>
        <v>0</v>
      </c>
      <c r="L28" s="87"/>
    </row>
    <row r="29" spans="1:12" ht="16.5" customHeight="1">
      <c r="A29" s="27"/>
      <c r="B29" s="27"/>
      <c r="C29" s="27"/>
      <c r="D29" s="33">
        <v>24</v>
      </c>
      <c r="E29" s="17">
        <f>+E28</f>
      </c>
      <c r="F29" s="19"/>
      <c r="G29" s="19">
        <f t="shared" si="9"/>
      </c>
      <c r="H29" s="19">
        <v>0</v>
      </c>
      <c r="I29" s="46">
        <f>IF(ISERROR(INDEX('Fuel and Pressure December 2001'!$C$1:$D$868,MATCH(G29,'Fuel and Pressure December 2001'!$C$1:$C$868,),MATCH("Fuel Ratio (%) Including Pressure",'Fuel and Pressure December 2001'!$C$1:$D$1,))),0,(INDEX('Fuel and Pressure December 2001'!$C$1:$D$868,MATCH(G29,'Fuel and Pressure December 2001'!$C$1:$C$868,),MATCH("Fuel Ratio (%) Including Pressure",'Fuel and Pressure December 2001'!$C$1:$D$1,))))</f>
        <v>0</v>
      </c>
      <c r="J29" s="33">
        <f t="shared" si="10"/>
        <v>0</v>
      </c>
      <c r="K29" s="33">
        <f t="shared" si="11"/>
        <v>0</v>
      </c>
      <c r="L29" s="87"/>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7"/>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78</v>
      </c>
      <c r="F32" s="39"/>
      <c r="G32" s="39"/>
      <c r="H32" s="39"/>
      <c r="I32" s="39"/>
      <c r="J32" s="39"/>
      <c r="K32" s="38">
        <f>SUM(K24:K29)+SUM(K17:K22)+SUM(K10:K15)+SUM(K3:K8)</f>
        <v>0</v>
      </c>
      <c r="L32" s="39" t="s">
        <v>76</v>
      </c>
    </row>
    <row r="33" spans="1:12" ht="16.5" customHeight="1">
      <c r="A33" s="27"/>
      <c r="B33" s="27"/>
      <c r="C33" s="27"/>
      <c r="E33" s="38" t="s">
        <v>87</v>
      </c>
      <c r="F33" s="38"/>
      <c r="G33" s="38"/>
      <c r="H33" s="38">
        <f>SUM(H24:H29)+SUM(H17:H22)+SUM(H10:H15)+SUM(H3:H8)</f>
        <v>0</v>
      </c>
      <c r="I33" s="38"/>
      <c r="J33" s="38"/>
      <c r="K33" s="38"/>
      <c r="L33" s="38"/>
    </row>
    <row r="34" spans="1:3" ht="12.75">
      <c r="A34" s="27"/>
      <c r="B34" s="27"/>
      <c r="C34" s="27"/>
    </row>
    <row r="35" spans="1:3" ht="12.75">
      <c r="A35" s="27"/>
      <c r="B35" s="27"/>
      <c r="C35" s="27"/>
    </row>
    <row r="38" spans="1:2" ht="12.75" hidden="1">
      <c r="A38" s="40" t="s">
        <v>3</v>
      </c>
      <c r="B38" s="40" t="s">
        <v>34</v>
      </c>
    </row>
    <row r="39" spans="1:2" ht="12.75" hidden="1">
      <c r="A39" s="40" t="s">
        <v>4</v>
      </c>
      <c r="B39" s="40" t="s">
        <v>35</v>
      </c>
    </row>
    <row r="40" spans="1:2" ht="12.75" hidden="1">
      <c r="A40" s="40" t="s">
        <v>79</v>
      </c>
      <c r="B40" s="40" t="s">
        <v>36</v>
      </c>
    </row>
    <row r="41" spans="1:2" ht="12.75" hidden="1">
      <c r="A41" s="40" t="s">
        <v>80</v>
      </c>
      <c r="B41" s="40" t="s">
        <v>37</v>
      </c>
    </row>
    <row r="42" spans="1:2" ht="12.75" hidden="1">
      <c r="A42" s="40" t="s">
        <v>10</v>
      </c>
      <c r="B42" s="40" t="s">
        <v>38</v>
      </c>
    </row>
    <row r="43" spans="1:2" ht="12.75" hidden="1">
      <c r="A43" s="40" t="s">
        <v>11</v>
      </c>
      <c r="B43" s="40" t="s">
        <v>39</v>
      </c>
    </row>
    <row r="44" spans="1:2" ht="12.75" hidden="1">
      <c r="A44" s="40" t="s">
        <v>13</v>
      </c>
      <c r="B44" s="40" t="s">
        <v>40</v>
      </c>
    </row>
    <row r="45" spans="1:2" ht="12.75" hidden="1">
      <c r="A45" s="40" t="s">
        <v>14</v>
      </c>
      <c r="B45" s="40" t="s">
        <v>41</v>
      </c>
    </row>
    <row r="46" spans="1:2" ht="12.75" hidden="1">
      <c r="A46" s="40" t="s">
        <v>18</v>
      </c>
      <c r="B46" s="40" t="s">
        <v>5</v>
      </c>
    </row>
    <row r="47" spans="1:2" ht="12.75" hidden="1">
      <c r="A47" s="40" t="s">
        <v>19</v>
      </c>
      <c r="B47" s="40" t="s">
        <v>42</v>
      </c>
    </row>
    <row r="48" spans="1:2" ht="12.75" hidden="1">
      <c r="A48" s="40" t="s">
        <v>20</v>
      </c>
      <c r="B48" s="40" t="s">
        <v>43</v>
      </c>
    </row>
    <row r="49" spans="1:2" ht="12.75" hidden="1">
      <c r="A49" s="40" t="s">
        <v>21</v>
      </c>
      <c r="B49" s="40" t="s">
        <v>44</v>
      </c>
    </row>
    <row r="50" spans="1:2" ht="12.75" hidden="1">
      <c r="A50" s="40" t="s">
        <v>81</v>
      </c>
      <c r="B50" s="40" t="s">
        <v>6</v>
      </c>
    </row>
    <row r="51" spans="1:2" ht="12.75" hidden="1">
      <c r="A51" s="40" t="s">
        <v>82</v>
      </c>
      <c r="B51" s="40" t="s">
        <v>7</v>
      </c>
    </row>
    <row r="52" spans="1:2" ht="12.75" hidden="1">
      <c r="A52" s="40" t="s">
        <v>22</v>
      </c>
      <c r="B52" s="40" t="s">
        <v>8</v>
      </c>
    </row>
    <row r="53" spans="1:2" ht="12.75" hidden="1">
      <c r="A53" s="40" t="s">
        <v>27</v>
      </c>
      <c r="B53" s="40" t="s">
        <v>9</v>
      </c>
    </row>
    <row r="54" spans="1:2" ht="12.75" hidden="1">
      <c r="A54" s="40" t="s">
        <v>28</v>
      </c>
      <c r="B54" s="40" t="s">
        <v>45</v>
      </c>
    </row>
    <row r="55" spans="1:2" ht="12.75" hidden="1">
      <c r="A55" s="40" t="s">
        <v>29</v>
      </c>
      <c r="B55" s="40" t="s">
        <v>46</v>
      </c>
    </row>
    <row r="56" spans="1:2" ht="12.75" hidden="1">
      <c r="A56" s="40" t="s">
        <v>30</v>
      </c>
      <c r="B56" s="40" t="s">
        <v>47</v>
      </c>
    </row>
    <row r="57" spans="1:2" ht="12.75" hidden="1">
      <c r="A57" s="40" t="s">
        <v>31</v>
      </c>
      <c r="B57" s="40" t="s">
        <v>12</v>
      </c>
    </row>
    <row r="58" spans="1:2" ht="12.75" hidden="1">
      <c r="A58" s="47" t="s">
        <v>23</v>
      </c>
      <c r="B58" s="40" t="s">
        <v>48</v>
      </c>
    </row>
    <row r="59" spans="1:2" ht="12.75" hidden="1">
      <c r="A59" s="47" t="s">
        <v>83</v>
      </c>
      <c r="B59" s="40" t="s">
        <v>15</v>
      </c>
    </row>
    <row r="60" spans="1:2" ht="12.75" hidden="1">
      <c r="A60" s="47" t="s">
        <v>25</v>
      </c>
      <c r="B60" s="40" t="s">
        <v>16</v>
      </c>
    </row>
    <row r="61" spans="1:2" ht="12.75" hidden="1">
      <c r="A61" s="47" t="s">
        <v>26</v>
      </c>
      <c r="B61" s="40" t="s">
        <v>17</v>
      </c>
    </row>
    <row r="62" ht="12.75" hidden="1">
      <c r="B62" s="40" t="s">
        <v>49</v>
      </c>
    </row>
    <row r="63" ht="12.75" hidden="1">
      <c r="B63" s="40" t="s">
        <v>21</v>
      </c>
    </row>
    <row r="64" ht="12.75" hidden="1">
      <c r="B64" s="40" t="s">
        <v>50</v>
      </c>
    </row>
    <row r="65" ht="12.75" hidden="1">
      <c r="B65" s="40" t="s">
        <v>52</v>
      </c>
    </row>
    <row r="66" ht="12.75" hidden="1">
      <c r="B66" s="40" t="s">
        <v>51</v>
      </c>
    </row>
    <row r="67" ht="12.75" hidden="1">
      <c r="B67" s="40" t="s">
        <v>53</v>
      </c>
    </row>
    <row r="68" ht="12.75" hidden="1">
      <c r="B68" s="40" t="s">
        <v>54</v>
      </c>
    </row>
    <row r="69" ht="12.75" hidden="1">
      <c r="B69" s="40" t="s">
        <v>55</v>
      </c>
    </row>
    <row r="85" ht="12.75">
      <c r="A85" s="40"/>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G868"/>
  <sheetViews>
    <sheetView workbookViewId="0" topLeftCell="A1">
      <selection activeCell="A2" sqref="A2:F868"/>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4.25390625" style="0" bestFit="1" customWidth="1"/>
  </cols>
  <sheetData>
    <row r="1" spans="1:6" ht="12.75">
      <c r="A1" t="s">
        <v>1</v>
      </c>
      <c r="B1" t="s">
        <v>2</v>
      </c>
      <c r="C1" t="s">
        <v>65</v>
      </c>
      <c r="D1" t="s">
        <v>88</v>
      </c>
      <c r="E1" t="s">
        <v>59</v>
      </c>
      <c r="F1" t="s">
        <v>60</v>
      </c>
    </row>
    <row r="2" spans="1:6" ht="12.75">
      <c r="A2" t="s">
        <v>3</v>
      </c>
      <c r="B2" t="s">
        <v>3</v>
      </c>
      <c r="C2" t="str">
        <f aca="true" t="shared" si="0" ref="C2:C65">A2&amp;B2</f>
        <v>Bayhurst 1Bayhurst 1</v>
      </c>
      <c r="D2" t="e">
        <v>#N/A</v>
      </c>
      <c r="E2" s="8">
        <v>37226.375</v>
      </c>
      <c r="F2" s="8">
        <v>37257.375</v>
      </c>
    </row>
    <row r="3" spans="1:6" ht="12.75">
      <c r="A3" t="s">
        <v>3</v>
      </c>
      <c r="B3" t="s">
        <v>4</v>
      </c>
      <c r="C3" t="str">
        <f t="shared" si="0"/>
        <v>Bayhurst 1Bayhurst 2</v>
      </c>
      <c r="D3" t="e">
        <v>#N/A</v>
      </c>
      <c r="E3" s="8">
        <v>37226.375</v>
      </c>
      <c r="F3" s="8">
        <v>37257.375</v>
      </c>
    </row>
    <row r="4" spans="1:6" ht="12.75">
      <c r="A4" t="s">
        <v>3</v>
      </c>
      <c r="B4" t="s">
        <v>34</v>
      </c>
      <c r="C4" t="str">
        <f>A4&amp;B4</f>
        <v>Bayhurst 1Centram MDA</v>
      </c>
      <c r="D4">
        <v>1.78</v>
      </c>
      <c r="E4" s="8">
        <v>37226.375</v>
      </c>
      <c r="F4" s="8">
        <v>37257.375</v>
      </c>
    </row>
    <row r="5" spans="1:6" ht="12.75">
      <c r="A5" t="s">
        <v>3</v>
      </c>
      <c r="B5" t="s">
        <v>35</v>
      </c>
      <c r="C5" t="str">
        <f t="shared" si="0"/>
        <v>Bayhurst 1Centram SSDA</v>
      </c>
      <c r="D5">
        <v>1.08</v>
      </c>
      <c r="E5" s="8">
        <v>37226.375</v>
      </c>
      <c r="F5" s="8">
        <v>37257.375</v>
      </c>
    </row>
    <row r="6" spans="1:6" ht="12.75">
      <c r="A6" t="s">
        <v>3</v>
      </c>
      <c r="B6" t="s">
        <v>36</v>
      </c>
      <c r="C6" t="str">
        <f t="shared" si="0"/>
        <v>Bayhurst 1Centrao CDA</v>
      </c>
      <c r="D6">
        <v>5.55</v>
      </c>
      <c r="E6" s="8">
        <v>37226.375</v>
      </c>
      <c r="F6" s="8">
        <v>37257.375</v>
      </c>
    </row>
    <row r="7" spans="1:6" ht="12.75">
      <c r="A7" t="s">
        <v>3</v>
      </c>
      <c r="B7" t="s">
        <v>37</v>
      </c>
      <c r="C7" t="str">
        <f t="shared" si="0"/>
        <v>Bayhurst 1Centrao EDA</v>
      </c>
      <c r="D7">
        <v>5.55</v>
      </c>
      <c r="E7" s="8">
        <v>37226.375</v>
      </c>
      <c r="F7" s="8">
        <v>37257.375</v>
      </c>
    </row>
    <row r="8" spans="1:6" ht="12.75">
      <c r="A8" t="s">
        <v>3</v>
      </c>
      <c r="B8" t="s">
        <v>38</v>
      </c>
      <c r="C8" t="str">
        <f t="shared" si="0"/>
        <v>Bayhurst 1Centrao NDA</v>
      </c>
      <c r="D8">
        <v>4.42</v>
      </c>
      <c r="E8" s="8">
        <v>37226.375</v>
      </c>
      <c r="F8" s="8">
        <v>37257.375</v>
      </c>
    </row>
    <row r="9" spans="1:6" ht="12.75">
      <c r="A9" t="s">
        <v>3</v>
      </c>
      <c r="B9" t="s">
        <v>39</v>
      </c>
      <c r="C9" t="str">
        <f t="shared" si="0"/>
        <v>Bayhurst 1Centrao SSMDA</v>
      </c>
      <c r="D9">
        <v>4.42</v>
      </c>
      <c r="E9" s="8">
        <v>37226.375</v>
      </c>
      <c r="F9" s="8">
        <v>37257.375</v>
      </c>
    </row>
    <row r="10" spans="1:6" ht="12.75">
      <c r="A10" t="s">
        <v>3</v>
      </c>
      <c r="B10" t="s">
        <v>40</v>
      </c>
      <c r="C10" t="str">
        <f t="shared" si="0"/>
        <v>Bayhurst 1Centrao WDA</v>
      </c>
      <c r="D10">
        <v>2.9</v>
      </c>
      <c r="E10" s="8">
        <v>37226.375</v>
      </c>
      <c r="F10" s="8">
        <v>37257.375</v>
      </c>
    </row>
    <row r="11" spans="1:6" ht="12.75">
      <c r="A11" t="s">
        <v>3</v>
      </c>
      <c r="B11" t="s">
        <v>41</v>
      </c>
      <c r="C11" t="str">
        <f t="shared" si="0"/>
        <v>Bayhurst 1Centrat MDA</v>
      </c>
      <c r="D11">
        <v>1.78</v>
      </c>
      <c r="E11" s="8">
        <v>37226.375</v>
      </c>
      <c r="F11" s="8">
        <v>37257.375</v>
      </c>
    </row>
    <row r="12" spans="1:6" ht="12.75">
      <c r="A12" t="s">
        <v>3</v>
      </c>
      <c r="B12" t="s">
        <v>5</v>
      </c>
      <c r="C12" t="str">
        <f t="shared" si="0"/>
        <v>Bayhurst 1Chippawa</v>
      </c>
      <c r="D12">
        <v>6.11</v>
      </c>
      <c r="E12" s="8">
        <v>37226.375</v>
      </c>
      <c r="F12" s="8">
        <v>37257.375</v>
      </c>
    </row>
    <row r="13" spans="1:6" ht="12.75">
      <c r="A13" t="s">
        <v>3</v>
      </c>
      <c r="B13" t="s">
        <v>42</v>
      </c>
      <c r="C13" t="str">
        <f t="shared" si="0"/>
        <v>Bayhurst 1Consumers CDA</v>
      </c>
      <c r="D13">
        <v>5.55</v>
      </c>
      <c r="E13" s="8">
        <v>37226.375</v>
      </c>
      <c r="F13" s="8">
        <v>37257.375</v>
      </c>
    </row>
    <row r="14" spans="1:6" ht="12.75">
      <c r="A14" t="s">
        <v>3</v>
      </c>
      <c r="B14" t="s">
        <v>43</v>
      </c>
      <c r="C14" t="str">
        <f t="shared" si="0"/>
        <v>Bayhurst 1Consumers EDA</v>
      </c>
      <c r="D14">
        <v>5.55</v>
      </c>
      <c r="E14" s="8">
        <v>37226.375</v>
      </c>
      <c r="F14" s="8">
        <v>37257.375</v>
      </c>
    </row>
    <row r="15" spans="1:6" ht="12.75">
      <c r="A15" t="s">
        <v>3</v>
      </c>
      <c r="B15" t="s">
        <v>44</v>
      </c>
      <c r="C15" t="str">
        <f t="shared" si="0"/>
        <v>Bayhurst 1Consumers SWDA</v>
      </c>
      <c r="D15">
        <v>5.55</v>
      </c>
      <c r="E15" s="8">
        <v>37226.375</v>
      </c>
      <c r="F15" s="8">
        <v>37257.375</v>
      </c>
    </row>
    <row r="16" spans="1:6" ht="12.75">
      <c r="A16" t="s">
        <v>3</v>
      </c>
      <c r="B16" t="s">
        <v>6</v>
      </c>
      <c r="C16" t="str">
        <f t="shared" si="0"/>
        <v>Bayhurst 1Cornwall</v>
      </c>
      <c r="D16">
        <v>5.78</v>
      </c>
      <c r="E16" s="8">
        <v>37226.375</v>
      </c>
      <c r="F16" s="8">
        <v>37257.375</v>
      </c>
    </row>
    <row r="17" spans="1:6" ht="12.75">
      <c r="A17" t="s">
        <v>3</v>
      </c>
      <c r="B17" t="s">
        <v>7</v>
      </c>
      <c r="C17" t="str">
        <f t="shared" si="0"/>
        <v>Bayhurst 1East Hereford</v>
      </c>
      <c r="D17">
        <v>6.43</v>
      </c>
      <c r="E17" s="8">
        <v>37226.375</v>
      </c>
      <c r="F17" s="8">
        <v>37257.375</v>
      </c>
    </row>
    <row r="18" spans="1:6" ht="12.75">
      <c r="A18" t="s">
        <v>3</v>
      </c>
      <c r="B18" t="s">
        <v>8</v>
      </c>
      <c r="C18" t="str">
        <f t="shared" si="0"/>
        <v>Bayhurst 1Emerson 1</v>
      </c>
      <c r="D18">
        <v>2.12</v>
      </c>
      <c r="E18" s="8">
        <v>37226.375</v>
      </c>
      <c r="F18" s="8">
        <v>37257.375</v>
      </c>
    </row>
    <row r="19" spans="1:6" ht="12.75">
      <c r="A19" t="s">
        <v>3</v>
      </c>
      <c r="B19" t="s">
        <v>9</v>
      </c>
      <c r="C19" t="str">
        <f t="shared" si="0"/>
        <v>Bayhurst 1Emerson 2</v>
      </c>
      <c r="D19">
        <v>2.12</v>
      </c>
      <c r="E19" s="8">
        <v>37226.375</v>
      </c>
      <c r="F19" s="8">
        <v>37257.375</v>
      </c>
    </row>
    <row r="20" spans="1:6" ht="12.75">
      <c r="A20" t="s">
        <v>3</v>
      </c>
      <c r="B20" t="s">
        <v>45</v>
      </c>
      <c r="C20" t="str">
        <f t="shared" si="0"/>
        <v>Bayhurst 1Gladstone MDA</v>
      </c>
      <c r="D20">
        <v>1.78</v>
      </c>
      <c r="E20" s="8">
        <v>37226.375</v>
      </c>
      <c r="F20" s="8">
        <v>37257.375</v>
      </c>
    </row>
    <row r="21" spans="1:6" ht="12.75">
      <c r="A21" t="s">
        <v>3</v>
      </c>
      <c r="B21" t="s">
        <v>46</v>
      </c>
      <c r="C21" t="str">
        <f t="shared" si="0"/>
        <v>Bayhurst 1GMIT EDA</v>
      </c>
      <c r="D21">
        <v>5.55</v>
      </c>
      <c r="E21" s="8">
        <v>37226.375</v>
      </c>
      <c r="F21" s="8">
        <v>37257.375</v>
      </c>
    </row>
    <row r="22" spans="1:6" ht="12.75">
      <c r="A22" t="s">
        <v>3</v>
      </c>
      <c r="B22" t="s">
        <v>47</v>
      </c>
      <c r="C22" t="str">
        <f t="shared" si="0"/>
        <v>Bayhurst 1GMIT NDA</v>
      </c>
      <c r="D22">
        <v>4.42</v>
      </c>
      <c r="E22" s="8">
        <v>37226.375</v>
      </c>
      <c r="F22" s="8">
        <v>37257.375</v>
      </c>
    </row>
    <row r="23" spans="1:6" ht="12.75">
      <c r="A23" t="s">
        <v>3</v>
      </c>
      <c r="B23" t="s">
        <v>11</v>
      </c>
      <c r="C23" t="str">
        <f t="shared" si="0"/>
        <v>Bayhurst 1Herbert</v>
      </c>
      <c r="D23">
        <v>1.08</v>
      </c>
      <c r="E23" s="8">
        <v>37226.375</v>
      </c>
      <c r="F23" s="8">
        <v>37257.375</v>
      </c>
    </row>
    <row r="24" spans="1:6" ht="12.75">
      <c r="A24" t="s">
        <v>3</v>
      </c>
      <c r="B24" t="s">
        <v>12</v>
      </c>
      <c r="C24" t="str">
        <f t="shared" si="0"/>
        <v>Bayhurst 1Iroquois</v>
      </c>
      <c r="D24">
        <v>6.14</v>
      </c>
      <c r="E24" s="8">
        <v>37226.375</v>
      </c>
      <c r="F24" s="8">
        <v>37257.375</v>
      </c>
    </row>
    <row r="25" spans="1:6" ht="12.75">
      <c r="A25" t="s">
        <v>3</v>
      </c>
      <c r="B25" t="s">
        <v>48</v>
      </c>
      <c r="C25" t="str">
        <f t="shared" si="0"/>
        <v>Bayhurst 1KPUC EDA</v>
      </c>
      <c r="D25">
        <v>5.55</v>
      </c>
      <c r="E25" s="8">
        <v>37226.375</v>
      </c>
      <c r="F25" s="8">
        <v>37257.375</v>
      </c>
    </row>
    <row r="26" spans="1:6" ht="12.75">
      <c r="A26" t="s">
        <v>3</v>
      </c>
      <c r="B26" t="s">
        <v>15</v>
      </c>
      <c r="C26" t="str">
        <f t="shared" si="0"/>
        <v>Bayhurst 1Napierville</v>
      </c>
      <c r="D26">
        <v>6.06</v>
      </c>
      <c r="E26" s="8">
        <v>37226.375</v>
      </c>
      <c r="F26" s="8">
        <v>37257.375</v>
      </c>
    </row>
    <row r="27" spans="1:6" ht="12.75">
      <c r="A27" t="s">
        <v>3</v>
      </c>
      <c r="B27" t="s">
        <v>16</v>
      </c>
      <c r="C27" t="str">
        <f t="shared" si="0"/>
        <v>Bayhurst 1Niagara Falls</v>
      </c>
      <c r="D27">
        <v>5.72</v>
      </c>
      <c r="E27" s="8">
        <v>37226.375</v>
      </c>
      <c r="F27" s="8">
        <v>37257.375</v>
      </c>
    </row>
    <row r="28" spans="1:6" ht="12.75">
      <c r="A28" t="s">
        <v>3</v>
      </c>
      <c r="B28" t="s">
        <v>17</v>
      </c>
      <c r="C28" t="str">
        <f t="shared" si="0"/>
        <v>Bayhurst 1Philipsburg</v>
      </c>
      <c r="D28">
        <v>6.09</v>
      </c>
      <c r="E28" s="8">
        <v>37226.375</v>
      </c>
      <c r="F28" s="8">
        <v>37257.375</v>
      </c>
    </row>
    <row r="29" spans="1:6" ht="12.75">
      <c r="A29" t="s">
        <v>3</v>
      </c>
      <c r="B29" t="s">
        <v>19</v>
      </c>
      <c r="C29" t="str">
        <f t="shared" si="0"/>
        <v>Bayhurst 1Sabrevois</v>
      </c>
      <c r="D29">
        <v>6.03</v>
      </c>
      <c r="E29" s="8">
        <v>37226.375</v>
      </c>
      <c r="F29" s="8">
        <v>37257.375</v>
      </c>
    </row>
    <row r="30" spans="1:6" ht="12.75">
      <c r="A30" t="s">
        <v>3</v>
      </c>
      <c r="B30" t="s">
        <v>49</v>
      </c>
      <c r="C30" t="str">
        <f t="shared" si="0"/>
        <v>Bayhurst 1Spruce</v>
      </c>
      <c r="D30">
        <v>1.99</v>
      </c>
      <c r="E30" s="8">
        <v>37226.375</v>
      </c>
      <c r="F30" s="8">
        <v>37257.375</v>
      </c>
    </row>
    <row r="31" spans="1:6" ht="12.75">
      <c r="A31" t="s">
        <v>3</v>
      </c>
      <c r="B31" t="s">
        <v>21</v>
      </c>
      <c r="C31" t="str">
        <f t="shared" si="0"/>
        <v>Bayhurst 1St. Clair</v>
      </c>
      <c r="D31">
        <v>4.86</v>
      </c>
      <c r="E31" s="8">
        <v>37226.375</v>
      </c>
      <c r="F31" s="8">
        <v>37257.375</v>
      </c>
    </row>
    <row r="32" spans="1:6" ht="12.75">
      <c r="A32" t="s">
        <v>3</v>
      </c>
      <c r="B32" t="s">
        <v>50</v>
      </c>
      <c r="C32" t="str">
        <f t="shared" si="0"/>
        <v>Bayhurst 1TCPL NDA</v>
      </c>
      <c r="D32">
        <v>4.42</v>
      </c>
      <c r="E32" s="8">
        <v>37226.375</v>
      </c>
      <c r="F32" s="8">
        <v>37257.375</v>
      </c>
    </row>
    <row r="33" spans="1:6" ht="12.75">
      <c r="A33" t="s">
        <v>3</v>
      </c>
      <c r="B33" t="s">
        <v>51</v>
      </c>
      <c r="C33" t="str">
        <f t="shared" si="0"/>
        <v>Bayhurst 1TCPL WDA</v>
      </c>
      <c r="D33">
        <v>2.9</v>
      </c>
      <c r="E33" s="8">
        <v>37226.375</v>
      </c>
      <c r="F33" s="8">
        <v>37257.375</v>
      </c>
    </row>
    <row r="34" spans="1:6" ht="12.75">
      <c r="A34" t="s">
        <v>3</v>
      </c>
      <c r="B34" t="s">
        <v>52</v>
      </c>
      <c r="C34" t="str">
        <f t="shared" si="0"/>
        <v>Bayhurst 1TPLP NDA</v>
      </c>
      <c r="D34">
        <v>4.42</v>
      </c>
      <c r="E34" s="8">
        <v>37226.375</v>
      </c>
      <c r="F34" s="8">
        <v>37257.375</v>
      </c>
    </row>
    <row r="35" spans="1:6" ht="12.75">
      <c r="A35" t="s">
        <v>3</v>
      </c>
      <c r="B35" t="s">
        <v>53</v>
      </c>
      <c r="C35" t="str">
        <f t="shared" si="0"/>
        <v>Bayhurst 1Transgas SSDA</v>
      </c>
      <c r="D35">
        <v>1.08</v>
      </c>
      <c r="E35" s="8">
        <v>37226.375</v>
      </c>
      <c r="F35" s="8">
        <v>37257.375</v>
      </c>
    </row>
    <row r="36" spans="1:6" ht="12.75">
      <c r="A36" t="s">
        <v>3</v>
      </c>
      <c r="B36" t="s">
        <v>54</v>
      </c>
      <c r="C36" t="str">
        <f t="shared" si="0"/>
        <v>Bayhurst 1Union CDA</v>
      </c>
      <c r="D36">
        <v>5.55</v>
      </c>
      <c r="E36" s="8">
        <v>37226.375</v>
      </c>
      <c r="F36" s="8">
        <v>37257.375</v>
      </c>
    </row>
    <row r="37" spans="1:6" ht="12.75">
      <c r="A37" t="s">
        <v>3</v>
      </c>
      <c r="B37" t="s">
        <v>55</v>
      </c>
      <c r="C37" t="str">
        <f t="shared" si="0"/>
        <v>Bayhurst 1Union SWDA</v>
      </c>
      <c r="D37">
        <v>5.55</v>
      </c>
      <c r="E37" s="8">
        <v>37226.375</v>
      </c>
      <c r="F37" s="8">
        <v>37257.375</v>
      </c>
    </row>
    <row r="38" spans="1:6" ht="12.75">
      <c r="A38" t="s">
        <v>3</v>
      </c>
      <c r="B38" t="s">
        <v>31</v>
      </c>
      <c r="C38" t="str">
        <f t="shared" si="0"/>
        <v>Bayhurst 1Welwyn</v>
      </c>
      <c r="D38">
        <v>1.08</v>
      </c>
      <c r="E38" s="8">
        <v>37226.375</v>
      </c>
      <c r="F38" s="8">
        <v>37257.375</v>
      </c>
    </row>
    <row r="39" spans="1:6" ht="12.75">
      <c r="A39" t="s">
        <v>4</v>
      </c>
      <c r="B39" t="s">
        <v>3</v>
      </c>
      <c r="C39" t="str">
        <f t="shared" si="0"/>
        <v>Bayhurst 2Bayhurst 1</v>
      </c>
      <c r="D39" t="e">
        <v>#N/A</v>
      </c>
      <c r="E39" s="8">
        <v>37226.375</v>
      </c>
      <c r="F39" s="8">
        <v>37257.375</v>
      </c>
    </row>
    <row r="40" spans="1:6" ht="12.75">
      <c r="A40" t="s">
        <v>4</v>
      </c>
      <c r="B40" t="s">
        <v>4</v>
      </c>
      <c r="C40" t="str">
        <f t="shared" si="0"/>
        <v>Bayhurst 2Bayhurst 2</v>
      </c>
      <c r="D40" t="e">
        <v>#N/A</v>
      </c>
      <c r="E40" s="8">
        <v>37226.375</v>
      </c>
      <c r="F40" s="8">
        <v>37257.375</v>
      </c>
    </row>
    <row r="41" spans="1:6" ht="12.75">
      <c r="A41" t="s">
        <v>4</v>
      </c>
      <c r="B41" t="s">
        <v>34</v>
      </c>
      <c r="C41" t="str">
        <f t="shared" si="0"/>
        <v>Bayhurst 2Centram MDA</v>
      </c>
      <c r="D41">
        <v>1.78</v>
      </c>
      <c r="E41" s="8">
        <v>37226.375</v>
      </c>
      <c r="F41" s="8">
        <v>37257.375</v>
      </c>
    </row>
    <row r="42" spans="1:6" ht="12.75">
      <c r="A42" t="s">
        <v>4</v>
      </c>
      <c r="B42" t="s">
        <v>35</v>
      </c>
      <c r="C42" t="str">
        <f t="shared" si="0"/>
        <v>Bayhurst 2Centram SSDA</v>
      </c>
      <c r="D42">
        <v>1.08</v>
      </c>
      <c r="E42" s="8">
        <v>37226.375</v>
      </c>
      <c r="F42" s="8">
        <v>37257.375</v>
      </c>
    </row>
    <row r="43" spans="1:6" ht="12.75">
      <c r="A43" t="s">
        <v>4</v>
      </c>
      <c r="B43" t="s">
        <v>36</v>
      </c>
      <c r="C43" t="str">
        <f t="shared" si="0"/>
        <v>Bayhurst 2Centrao CDA</v>
      </c>
      <c r="D43">
        <v>5.55</v>
      </c>
      <c r="E43" s="8">
        <v>37226.375</v>
      </c>
      <c r="F43" s="8">
        <v>37257.375</v>
      </c>
    </row>
    <row r="44" spans="1:6" ht="12.75">
      <c r="A44" t="s">
        <v>4</v>
      </c>
      <c r="B44" t="s">
        <v>37</v>
      </c>
      <c r="C44" t="str">
        <f t="shared" si="0"/>
        <v>Bayhurst 2Centrao EDA</v>
      </c>
      <c r="D44">
        <v>5.55</v>
      </c>
      <c r="E44" s="8">
        <v>37226.375</v>
      </c>
      <c r="F44" s="8">
        <v>37257.375</v>
      </c>
    </row>
    <row r="45" spans="1:6" ht="12.75">
      <c r="A45" t="s">
        <v>4</v>
      </c>
      <c r="B45" t="s">
        <v>38</v>
      </c>
      <c r="C45" t="str">
        <f t="shared" si="0"/>
        <v>Bayhurst 2Centrao NDA</v>
      </c>
      <c r="D45">
        <v>4.42</v>
      </c>
      <c r="E45" s="8">
        <v>37226.375</v>
      </c>
      <c r="F45" s="8">
        <v>37257.375</v>
      </c>
    </row>
    <row r="46" spans="1:6" ht="12.75">
      <c r="A46" t="s">
        <v>4</v>
      </c>
      <c r="B46" t="s">
        <v>39</v>
      </c>
      <c r="C46" t="str">
        <f t="shared" si="0"/>
        <v>Bayhurst 2Centrao SSMDA</v>
      </c>
      <c r="D46">
        <v>4.42</v>
      </c>
      <c r="E46" s="8">
        <v>37226.375</v>
      </c>
      <c r="F46" s="8">
        <v>37257.375</v>
      </c>
    </row>
    <row r="47" spans="1:6" ht="12.75">
      <c r="A47" t="s">
        <v>4</v>
      </c>
      <c r="B47" t="s">
        <v>40</v>
      </c>
      <c r="C47" t="str">
        <f t="shared" si="0"/>
        <v>Bayhurst 2Centrao WDA</v>
      </c>
      <c r="D47">
        <v>2.9</v>
      </c>
      <c r="E47" s="8">
        <v>37226.375</v>
      </c>
      <c r="F47" s="8">
        <v>37257.375</v>
      </c>
    </row>
    <row r="48" spans="1:6" ht="12.75">
      <c r="A48" t="s">
        <v>4</v>
      </c>
      <c r="B48" t="s">
        <v>41</v>
      </c>
      <c r="C48" t="str">
        <f t="shared" si="0"/>
        <v>Bayhurst 2Centrat MDA</v>
      </c>
      <c r="D48">
        <v>1.78</v>
      </c>
      <c r="E48" s="8">
        <v>37226.375</v>
      </c>
      <c r="F48" s="8">
        <v>37257.375</v>
      </c>
    </row>
    <row r="49" spans="1:6" ht="12.75">
      <c r="A49" t="s">
        <v>4</v>
      </c>
      <c r="B49" t="s">
        <v>5</v>
      </c>
      <c r="C49" t="str">
        <f t="shared" si="0"/>
        <v>Bayhurst 2Chippawa</v>
      </c>
      <c r="D49">
        <v>6.11</v>
      </c>
      <c r="E49" s="8">
        <v>37226.375</v>
      </c>
      <c r="F49" s="8">
        <v>37257.375</v>
      </c>
    </row>
    <row r="50" spans="1:6" ht="12.75">
      <c r="A50" t="s">
        <v>4</v>
      </c>
      <c r="B50" t="s">
        <v>42</v>
      </c>
      <c r="C50" t="str">
        <f t="shared" si="0"/>
        <v>Bayhurst 2Consumers CDA</v>
      </c>
      <c r="D50">
        <v>5.55</v>
      </c>
      <c r="E50" s="8">
        <v>37226.375</v>
      </c>
      <c r="F50" s="8">
        <v>37257.375</v>
      </c>
    </row>
    <row r="51" spans="1:6" ht="12.75">
      <c r="A51" t="s">
        <v>4</v>
      </c>
      <c r="B51" t="s">
        <v>43</v>
      </c>
      <c r="C51" t="str">
        <f t="shared" si="0"/>
        <v>Bayhurst 2Consumers EDA</v>
      </c>
      <c r="D51">
        <v>5.55</v>
      </c>
      <c r="E51" s="8">
        <v>37226.375</v>
      </c>
      <c r="F51" s="8">
        <v>37257.375</v>
      </c>
    </row>
    <row r="52" spans="1:6" ht="12.75">
      <c r="A52" t="s">
        <v>4</v>
      </c>
      <c r="B52" t="s">
        <v>44</v>
      </c>
      <c r="C52" t="str">
        <f t="shared" si="0"/>
        <v>Bayhurst 2Consumers SWDA</v>
      </c>
      <c r="D52">
        <v>5.55</v>
      </c>
      <c r="E52" s="8">
        <v>37226.375</v>
      </c>
      <c r="F52" s="8">
        <v>37257.375</v>
      </c>
    </row>
    <row r="53" spans="1:6" ht="12.75">
      <c r="A53" t="s">
        <v>4</v>
      </c>
      <c r="B53" t="s">
        <v>6</v>
      </c>
      <c r="C53" t="str">
        <f t="shared" si="0"/>
        <v>Bayhurst 2Cornwall</v>
      </c>
      <c r="D53">
        <v>5.78</v>
      </c>
      <c r="E53" s="8">
        <v>37226.375</v>
      </c>
      <c r="F53" s="8">
        <v>37257.375</v>
      </c>
    </row>
    <row r="54" spans="1:6" ht="12.75">
      <c r="A54" t="s">
        <v>4</v>
      </c>
      <c r="B54" t="s">
        <v>7</v>
      </c>
      <c r="C54" t="str">
        <f t="shared" si="0"/>
        <v>Bayhurst 2East Hereford</v>
      </c>
      <c r="D54">
        <v>6.43</v>
      </c>
      <c r="E54" s="8">
        <v>37226.375</v>
      </c>
      <c r="F54" s="8">
        <v>37257.375</v>
      </c>
    </row>
    <row r="55" spans="1:6" ht="12.75">
      <c r="A55" t="s">
        <v>4</v>
      </c>
      <c r="B55" t="s">
        <v>8</v>
      </c>
      <c r="C55" t="str">
        <f t="shared" si="0"/>
        <v>Bayhurst 2Emerson 1</v>
      </c>
      <c r="D55">
        <v>2.12</v>
      </c>
      <c r="E55" s="8">
        <v>37226.375</v>
      </c>
      <c r="F55" s="8">
        <v>37257.375</v>
      </c>
    </row>
    <row r="56" spans="1:6" ht="12.75">
      <c r="A56" t="s">
        <v>4</v>
      </c>
      <c r="B56" t="s">
        <v>9</v>
      </c>
      <c r="C56" t="str">
        <f t="shared" si="0"/>
        <v>Bayhurst 2Emerson 2</v>
      </c>
      <c r="D56">
        <v>2.12</v>
      </c>
      <c r="E56" s="8">
        <v>37226.375</v>
      </c>
      <c r="F56" s="8">
        <v>37257.375</v>
      </c>
    </row>
    <row r="57" spans="1:6" ht="12.75">
      <c r="A57" t="s">
        <v>4</v>
      </c>
      <c r="B57" t="s">
        <v>45</v>
      </c>
      <c r="C57" t="str">
        <f t="shared" si="0"/>
        <v>Bayhurst 2Gladstone MDA</v>
      </c>
      <c r="D57">
        <v>1.78</v>
      </c>
      <c r="E57" s="8">
        <v>37226.375</v>
      </c>
      <c r="F57" s="8">
        <v>37257.375</v>
      </c>
    </row>
    <row r="58" spans="1:6" ht="12.75">
      <c r="A58" t="s">
        <v>4</v>
      </c>
      <c r="B58" t="s">
        <v>46</v>
      </c>
      <c r="C58" t="str">
        <f t="shared" si="0"/>
        <v>Bayhurst 2GMIT EDA</v>
      </c>
      <c r="D58">
        <v>5.55</v>
      </c>
      <c r="E58" s="8">
        <v>37226.375</v>
      </c>
      <c r="F58" s="8">
        <v>37257.375</v>
      </c>
    </row>
    <row r="59" spans="1:6" ht="12.75">
      <c r="A59" t="s">
        <v>4</v>
      </c>
      <c r="B59" t="s">
        <v>47</v>
      </c>
      <c r="C59" t="str">
        <f t="shared" si="0"/>
        <v>Bayhurst 2GMIT NDA</v>
      </c>
      <c r="D59">
        <v>4.42</v>
      </c>
      <c r="E59" s="8">
        <v>37226.375</v>
      </c>
      <c r="F59" s="8">
        <v>37257.375</v>
      </c>
    </row>
    <row r="60" spans="1:6" ht="12.75">
      <c r="A60" t="s">
        <v>4</v>
      </c>
      <c r="B60" t="s">
        <v>11</v>
      </c>
      <c r="C60" t="str">
        <f t="shared" si="0"/>
        <v>Bayhurst 2Herbert</v>
      </c>
      <c r="D60">
        <v>1.08</v>
      </c>
      <c r="E60" s="8">
        <v>37226.375</v>
      </c>
      <c r="F60" s="8">
        <v>37257.375</v>
      </c>
    </row>
    <row r="61" spans="1:6" ht="12.75">
      <c r="A61" t="s">
        <v>4</v>
      </c>
      <c r="B61" t="s">
        <v>12</v>
      </c>
      <c r="C61" t="str">
        <f t="shared" si="0"/>
        <v>Bayhurst 2Iroquois</v>
      </c>
      <c r="D61">
        <v>6.14</v>
      </c>
      <c r="E61" s="8">
        <v>37226.375</v>
      </c>
      <c r="F61" s="8">
        <v>37257.375</v>
      </c>
    </row>
    <row r="62" spans="1:6" ht="12.75">
      <c r="A62" t="s">
        <v>4</v>
      </c>
      <c r="B62" t="s">
        <v>48</v>
      </c>
      <c r="C62" t="str">
        <f t="shared" si="0"/>
        <v>Bayhurst 2KPUC EDA</v>
      </c>
      <c r="D62">
        <v>5.55</v>
      </c>
      <c r="E62" s="8">
        <v>37226.375</v>
      </c>
      <c r="F62" s="8">
        <v>37257.375</v>
      </c>
    </row>
    <row r="63" spans="1:6" ht="12.75">
      <c r="A63" t="s">
        <v>4</v>
      </c>
      <c r="B63" t="s">
        <v>15</v>
      </c>
      <c r="C63" t="str">
        <f t="shared" si="0"/>
        <v>Bayhurst 2Napierville</v>
      </c>
      <c r="D63">
        <v>6.06</v>
      </c>
      <c r="E63" s="8">
        <v>37226.375</v>
      </c>
      <c r="F63" s="8">
        <v>37257.375</v>
      </c>
    </row>
    <row r="64" spans="1:6" ht="12.75">
      <c r="A64" t="s">
        <v>4</v>
      </c>
      <c r="B64" t="s">
        <v>16</v>
      </c>
      <c r="C64" t="str">
        <f t="shared" si="0"/>
        <v>Bayhurst 2Niagara Falls</v>
      </c>
      <c r="D64">
        <v>5.72</v>
      </c>
      <c r="E64" s="8">
        <v>37226.375</v>
      </c>
      <c r="F64" s="8">
        <v>37257.375</v>
      </c>
    </row>
    <row r="65" spans="1:6" ht="12.75">
      <c r="A65" t="s">
        <v>4</v>
      </c>
      <c r="B65" t="s">
        <v>17</v>
      </c>
      <c r="C65" t="str">
        <f t="shared" si="0"/>
        <v>Bayhurst 2Philipsburg</v>
      </c>
      <c r="D65">
        <v>6.09</v>
      </c>
      <c r="E65" s="8">
        <v>37226.375</v>
      </c>
      <c r="F65" s="8">
        <v>37257.375</v>
      </c>
    </row>
    <row r="66" spans="1:6" ht="12.75">
      <c r="A66" t="s">
        <v>4</v>
      </c>
      <c r="B66" t="s">
        <v>19</v>
      </c>
      <c r="C66" t="str">
        <f aca="true" t="shared" si="1" ref="C66:C129">A66&amp;B66</f>
        <v>Bayhurst 2Sabrevois</v>
      </c>
      <c r="D66">
        <v>6.03</v>
      </c>
      <c r="E66" s="8">
        <v>37226.375</v>
      </c>
      <c r="F66" s="8">
        <v>37257.375</v>
      </c>
    </row>
    <row r="67" spans="1:6" ht="12.75">
      <c r="A67" t="s">
        <v>4</v>
      </c>
      <c r="B67" t="s">
        <v>49</v>
      </c>
      <c r="C67" t="str">
        <f t="shared" si="1"/>
        <v>Bayhurst 2Spruce</v>
      </c>
      <c r="D67">
        <v>1.99</v>
      </c>
      <c r="E67" s="8">
        <v>37226.375</v>
      </c>
      <c r="F67" s="8">
        <v>37257.375</v>
      </c>
    </row>
    <row r="68" spans="1:6" ht="12.75">
      <c r="A68" t="s">
        <v>4</v>
      </c>
      <c r="B68" t="s">
        <v>21</v>
      </c>
      <c r="C68" t="str">
        <f t="shared" si="1"/>
        <v>Bayhurst 2St. Clair</v>
      </c>
      <c r="D68">
        <v>4.86</v>
      </c>
      <c r="E68" s="8">
        <v>37226.375</v>
      </c>
      <c r="F68" s="8">
        <v>37257.375</v>
      </c>
    </row>
    <row r="69" spans="1:6" ht="12.75">
      <c r="A69" t="s">
        <v>4</v>
      </c>
      <c r="B69" t="s">
        <v>50</v>
      </c>
      <c r="C69" t="str">
        <f t="shared" si="1"/>
        <v>Bayhurst 2TCPL NDA</v>
      </c>
      <c r="D69">
        <v>4.42</v>
      </c>
      <c r="E69" s="8">
        <v>37226.375</v>
      </c>
      <c r="F69" s="8">
        <v>37257.375</v>
      </c>
    </row>
    <row r="70" spans="1:6" ht="12.75">
      <c r="A70" t="s">
        <v>4</v>
      </c>
      <c r="B70" t="s">
        <v>51</v>
      </c>
      <c r="C70" t="str">
        <f t="shared" si="1"/>
        <v>Bayhurst 2TCPL WDA</v>
      </c>
      <c r="D70">
        <v>2.9</v>
      </c>
      <c r="E70" s="8">
        <v>37226.375</v>
      </c>
      <c r="F70" s="8">
        <v>37257.375</v>
      </c>
    </row>
    <row r="71" spans="1:6" ht="12.75">
      <c r="A71" t="s">
        <v>4</v>
      </c>
      <c r="B71" t="s">
        <v>52</v>
      </c>
      <c r="C71" t="str">
        <f t="shared" si="1"/>
        <v>Bayhurst 2TPLP NDA</v>
      </c>
      <c r="D71">
        <v>4.42</v>
      </c>
      <c r="E71" s="8">
        <v>37226.375</v>
      </c>
      <c r="F71" s="8">
        <v>37257.375</v>
      </c>
    </row>
    <row r="72" spans="1:6" ht="12.75">
      <c r="A72" t="s">
        <v>4</v>
      </c>
      <c r="B72" t="s">
        <v>53</v>
      </c>
      <c r="C72" t="str">
        <f t="shared" si="1"/>
        <v>Bayhurst 2Transgas SSDA</v>
      </c>
      <c r="D72">
        <v>1.08</v>
      </c>
      <c r="E72" s="8">
        <v>37226.375</v>
      </c>
      <c r="F72" s="8">
        <v>37257.375</v>
      </c>
    </row>
    <row r="73" spans="1:6" ht="12.75">
      <c r="A73" t="s">
        <v>4</v>
      </c>
      <c r="B73" t="s">
        <v>54</v>
      </c>
      <c r="C73" t="str">
        <f t="shared" si="1"/>
        <v>Bayhurst 2Union CDA</v>
      </c>
      <c r="D73">
        <v>5.55</v>
      </c>
      <c r="E73" s="8">
        <v>37226.375</v>
      </c>
      <c r="F73" s="8">
        <v>37257.375</v>
      </c>
    </row>
    <row r="74" spans="1:6" ht="12.75">
      <c r="A74" t="s">
        <v>4</v>
      </c>
      <c r="B74" t="s">
        <v>55</v>
      </c>
      <c r="C74" t="str">
        <f t="shared" si="1"/>
        <v>Bayhurst 2Union SWDA</v>
      </c>
      <c r="D74">
        <v>5.55</v>
      </c>
      <c r="E74" s="8">
        <v>37226.375</v>
      </c>
      <c r="F74" s="8">
        <v>37257.375</v>
      </c>
    </row>
    <row r="75" spans="1:6" ht="12.75">
      <c r="A75" t="s">
        <v>4</v>
      </c>
      <c r="B75" t="s">
        <v>31</v>
      </c>
      <c r="C75" t="str">
        <f t="shared" si="1"/>
        <v>Bayhurst 2Welwyn</v>
      </c>
      <c r="D75">
        <v>1.08</v>
      </c>
      <c r="E75" s="8">
        <v>37226.375</v>
      </c>
      <c r="F75" s="8">
        <v>37257.375</v>
      </c>
    </row>
    <row r="76" spans="1:6" ht="12.75">
      <c r="A76" t="s">
        <v>5</v>
      </c>
      <c r="B76" t="s">
        <v>36</v>
      </c>
      <c r="C76" t="str">
        <f t="shared" si="1"/>
        <v>ChippawaCentrao CDA</v>
      </c>
      <c r="D76">
        <v>0.81</v>
      </c>
      <c r="E76" s="8">
        <v>37226.375</v>
      </c>
      <c r="F76" s="8">
        <v>37257.375</v>
      </c>
    </row>
    <row r="77" spans="1:6" ht="12.75">
      <c r="A77" t="s">
        <v>5</v>
      </c>
      <c r="B77" t="s">
        <v>37</v>
      </c>
      <c r="C77" t="str">
        <f t="shared" si="1"/>
        <v>ChippawaCentrao EDA</v>
      </c>
      <c r="D77">
        <v>1.06</v>
      </c>
      <c r="E77" s="8">
        <v>37226.375</v>
      </c>
      <c r="F77" s="8">
        <v>37257.375</v>
      </c>
    </row>
    <row r="78" spans="1:6" ht="12.75">
      <c r="A78" t="s">
        <v>5</v>
      </c>
      <c r="B78" t="s">
        <v>38</v>
      </c>
      <c r="C78" t="str">
        <f t="shared" si="1"/>
        <v>ChippawaCentrao NDA</v>
      </c>
      <c r="D78">
        <v>1.47</v>
      </c>
      <c r="E78" s="8">
        <v>37226.375</v>
      </c>
      <c r="F78" s="8">
        <v>37257.375</v>
      </c>
    </row>
    <row r="79" spans="1:6" ht="12.75">
      <c r="A79" t="s">
        <v>5</v>
      </c>
      <c r="B79" t="s">
        <v>39</v>
      </c>
      <c r="C79" t="str">
        <f t="shared" si="1"/>
        <v>ChippawaCentrao SSMDA</v>
      </c>
      <c r="D79">
        <v>1.88</v>
      </c>
      <c r="E79" s="8">
        <v>37226.375</v>
      </c>
      <c r="F79" s="8">
        <v>37257.375</v>
      </c>
    </row>
    <row r="80" spans="1:6" ht="12.75">
      <c r="A80" t="s">
        <v>5</v>
      </c>
      <c r="B80" t="s">
        <v>40</v>
      </c>
      <c r="C80" t="str">
        <f t="shared" si="1"/>
        <v>ChippawaCentrao WDA</v>
      </c>
      <c r="D80">
        <v>3.16</v>
      </c>
      <c r="E80" s="8">
        <v>37226.375</v>
      </c>
      <c r="F80" s="8">
        <v>37257.375</v>
      </c>
    </row>
    <row r="81" spans="1:6" ht="12.75">
      <c r="A81" t="s">
        <v>5</v>
      </c>
      <c r="B81" t="s">
        <v>41</v>
      </c>
      <c r="C81" t="str">
        <f t="shared" si="1"/>
        <v>ChippawaCentrat MDA</v>
      </c>
      <c r="D81">
        <v>3.91</v>
      </c>
      <c r="E81" s="8">
        <v>37226.375</v>
      </c>
      <c r="F81" s="8">
        <v>37257.375</v>
      </c>
    </row>
    <row r="82" spans="1:6" ht="12.75">
      <c r="A82" t="s">
        <v>5</v>
      </c>
      <c r="B82" t="s">
        <v>5</v>
      </c>
      <c r="C82" t="str">
        <f t="shared" si="1"/>
        <v>ChippawaChippawa</v>
      </c>
      <c r="D82" t="e">
        <v>#N/A</v>
      </c>
      <c r="E82" s="8">
        <v>37226.375</v>
      </c>
      <c r="F82" s="8">
        <v>37257.375</v>
      </c>
    </row>
    <row r="83" spans="1:6" ht="12.75">
      <c r="A83" t="s">
        <v>5</v>
      </c>
      <c r="B83" t="s">
        <v>42</v>
      </c>
      <c r="C83" t="str">
        <f t="shared" si="1"/>
        <v>ChippawaConsumers CDA</v>
      </c>
      <c r="D83">
        <v>0.54</v>
      </c>
      <c r="E83" s="8">
        <v>37226.375</v>
      </c>
      <c r="F83" s="8">
        <v>37257.375</v>
      </c>
    </row>
    <row r="84" spans="1:6" ht="12.75">
      <c r="A84" t="s">
        <v>5</v>
      </c>
      <c r="B84" t="s">
        <v>43</v>
      </c>
      <c r="C84" t="str">
        <f t="shared" si="1"/>
        <v>ChippawaConsumers EDA</v>
      </c>
      <c r="D84">
        <v>1.33</v>
      </c>
      <c r="E84" s="8">
        <v>37226.375</v>
      </c>
      <c r="F84" s="8">
        <v>37257.375</v>
      </c>
    </row>
    <row r="85" spans="1:6" ht="12.75">
      <c r="A85" t="s">
        <v>5</v>
      </c>
      <c r="B85" t="s">
        <v>6</v>
      </c>
      <c r="C85" t="str">
        <f t="shared" si="1"/>
        <v>ChippawaCornwall</v>
      </c>
      <c r="D85">
        <v>1.32</v>
      </c>
      <c r="E85" s="8">
        <v>37226.375</v>
      </c>
      <c r="F85" s="8">
        <v>37257.375</v>
      </c>
    </row>
    <row r="86" spans="1:6" ht="12.75">
      <c r="A86" t="s">
        <v>5</v>
      </c>
      <c r="B86" t="s">
        <v>7</v>
      </c>
      <c r="C86" t="str">
        <f t="shared" si="1"/>
        <v>ChippawaEast Hereford</v>
      </c>
      <c r="D86">
        <v>1.97</v>
      </c>
      <c r="E86" s="8">
        <v>37226.375</v>
      </c>
      <c r="F86" s="8">
        <v>37257.375</v>
      </c>
    </row>
    <row r="87" spans="1:6" ht="12.75">
      <c r="A87" t="s">
        <v>5</v>
      </c>
      <c r="B87" t="s">
        <v>46</v>
      </c>
      <c r="C87" t="str">
        <f t="shared" si="1"/>
        <v>ChippawaGMIT EDA</v>
      </c>
      <c r="D87">
        <v>1.53</v>
      </c>
      <c r="E87" s="8">
        <v>37226.375</v>
      </c>
      <c r="F87" s="8">
        <v>37257.375</v>
      </c>
    </row>
    <row r="88" spans="1:6" ht="12.75">
      <c r="A88" t="s">
        <v>5</v>
      </c>
      <c r="B88" t="s">
        <v>47</v>
      </c>
      <c r="C88" t="str">
        <f t="shared" si="1"/>
        <v>ChippawaGMIT NDA</v>
      </c>
      <c r="D88">
        <v>1.36</v>
      </c>
      <c r="E88" s="8">
        <v>37226.375</v>
      </c>
      <c r="F88" s="8">
        <v>37257.375</v>
      </c>
    </row>
    <row r="89" spans="1:6" ht="12.75">
      <c r="A89" t="s">
        <v>5</v>
      </c>
      <c r="B89" t="s">
        <v>12</v>
      </c>
      <c r="C89" t="str">
        <f t="shared" si="1"/>
        <v>ChippawaIroquois</v>
      </c>
      <c r="D89">
        <v>1.75</v>
      </c>
      <c r="E89" s="8">
        <v>37226.375</v>
      </c>
      <c r="F89" s="8">
        <v>37257.375</v>
      </c>
    </row>
    <row r="90" spans="1:6" ht="12.75">
      <c r="A90" t="s">
        <v>5</v>
      </c>
      <c r="B90" t="s">
        <v>48</v>
      </c>
      <c r="C90" t="str">
        <f t="shared" si="1"/>
        <v>ChippawaKPUC EDA</v>
      </c>
      <c r="D90">
        <v>1.02</v>
      </c>
      <c r="E90" s="8">
        <v>37226.375</v>
      </c>
      <c r="F90" s="8">
        <v>37257.375</v>
      </c>
    </row>
    <row r="91" spans="1:6" ht="12.75">
      <c r="A91" t="s">
        <v>5</v>
      </c>
      <c r="B91" t="s">
        <v>15</v>
      </c>
      <c r="C91" t="str">
        <f t="shared" si="1"/>
        <v>ChippawaNapierville</v>
      </c>
      <c r="D91">
        <v>1.6</v>
      </c>
      <c r="E91" s="8">
        <v>37226.375</v>
      </c>
      <c r="F91" s="8">
        <v>37257.375</v>
      </c>
    </row>
    <row r="92" spans="1:6" ht="12.75">
      <c r="A92" t="s">
        <v>5</v>
      </c>
      <c r="B92" t="s">
        <v>16</v>
      </c>
      <c r="C92" t="str">
        <f t="shared" si="1"/>
        <v>ChippawaNiagara Falls</v>
      </c>
      <c r="D92">
        <v>0.18</v>
      </c>
      <c r="E92" s="8">
        <v>37226.375</v>
      </c>
      <c r="F92" s="8">
        <v>37257.375</v>
      </c>
    </row>
    <row r="93" spans="1:6" ht="12.75">
      <c r="A93" t="s">
        <v>5</v>
      </c>
      <c r="B93" t="s">
        <v>17</v>
      </c>
      <c r="C93" t="str">
        <f t="shared" si="1"/>
        <v>ChippawaPhilipsburg</v>
      </c>
      <c r="D93">
        <v>1.63</v>
      </c>
      <c r="E93" s="8">
        <v>37226.375</v>
      </c>
      <c r="F93" s="8">
        <v>37257.375</v>
      </c>
    </row>
    <row r="94" spans="1:6" ht="12.75">
      <c r="A94" t="s">
        <v>5</v>
      </c>
      <c r="B94" t="s">
        <v>19</v>
      </c>
      <c r="C94" t="str">
        <f t="shared" si="1"/>
        <v>ChippawaSabrevois</v>
      </c>
      <c r="D94">
        <v>1.58</v>
      </c>
      <c r="E94" s="8">
        <v>37226.375</v>
      </c>
      <c r="F94" s="8">
        <v>37257.375</v>
      </c>
    </row>
    <row r="95" spans="1:6" ht="12.75">
      <c r="A95" t="s">
        <v>5</v>
      </c>
      <c r="B95" t="s">
        <v>49</v>
      </c>
      <c r="C95" t="str">
        <f t="shared" si="1"/>
        <v>ChippawaSpruce</v>
      </c>
      <c r="D95">
        <v>3.91</v>
      </c>
      <c r="E95" s="8">
        <v>37226.375</v>
      </c>
      <c r="F95" s="8">
        <v>37257.375</v>
      </c>
    </row>
    <row r="96" spans="1:6" ht="12.75">
      <c r="A96" t="s">
        <v>5</v>
      </c>
      <c r="B96" t="s">
        <v>50</v>
      </c>
      <c r="C96" t="str">
        <f t="shared" si="1"/>
        <v>ChippawaTCPL NDA</v>
      </c>
      <c r="D96">
        <v>1.73</v>
      </c>
      <c r="E96" s="8">
        <v>37226.375</v>
      </c>
      <c r="F96" s="8">
        <v>37257.375</v>
      </c>
    </row>
    <row r="97" spans="1:6" ht="12.75">
      <c r="A97" t="s">
        <v>5</v>
      </c>
      <c r="B97" t="s">
        <v>51</v>
      </c>
      <c r="C97" t="str">
        <f t="shared" si="1"/>
        <v>ChippawaTCPL WDA</v>
      </c>
      <c r="D97">
        <v>2.8</v>
      </c>
      <c r="E97" s="8">
        <v>37226.375</v>
      </c>
      <c r="F97" s="8">
        <v>37257.375</v>
      </c>
    </row>
    <row r="98" spans="1:6" ht="12.75">
      <c r="A98" t="s">
        <v>5</v>
      </c>
      <c r="B98" t="s">
        <v>52</v>
      </c>
      <c r="C98" t="str">
        <f t="shared" si="1"/>
        <v>ChippawaTPLP NDA</v>
      </c>
      <c r="D98">
        <v>2.2</v>
      </c>
      <c r="E98" s="8">
        <v>37226.375</v>
      </c>
      <c r="F98" s="8">
        <v>37257.375</v>
      </c>
    </row>
    <row r="99" spans="1:6" ht="12.75">
      <c r="A99" t="s">
        <v>5</v>
      </c>
      <c r="B99" t="s">
        <v>54</v>
      </c>
      <c r="C99" t="str">
        <f t="shared" si="1"/>
        <v>ChippawaUnion CDA</v>
      </c>
      <c r="D99">
        <v>0.42</v>
      </c>
      <c r="E99" s="8">
        <v>37226.375</v>
      </c>
      <c r="F99" s="8">
        <v>37257.375</v>
      </c>
    </row>
    <row r="100" spans="1:6" ht="12.75">
      <c r="A100" t="s">
        <v>5</v>
      </c>
      <c r="B100" t="s">
        <v>55</v>
      </c>
      <c r="C100" t="str">
        <f t="shared" si="1"/>
        <v>ChippawaUnion SWDA</v>
      </c>
      <c r="D100">
        <v>0.8</v>
      </c>
      <c r="E100" s="8">
        <v>37226.375</v>
      </c>
      <c r="F100" s="8">
        <v>37257.375</v>
      </c>
    </row>
    <row r="101" spans="1:6" ht="12.75">
      <c r="A101" t="s">
        <v>6</v>
      </c>
      <c r="B101" t="s">
        <v>36</v>
      </c>
      <c r="C101" t="str">
        <f t="shared" si="1"/>
        <v>CornwallCentrao CDA</v>
      </c>
      <c r="D101">
        <v>1.22</v>
      </c>
      <c r="E101" s="8">
        <v>37226.375</v>
      </c>
      <c r="F101" s="8">
        <v>37257.375</v>
      </c>
    </row>
    <row r="102" spans="1:6" ht="12.75">
      <c r="A102" t="s">
        <v>6</v>
      </c>
      <c r="B102" t="s">
        <v>37</v>
      </c>
      <c r="C102" t="str">
        <f t="shared" si="1"/>
        <v>CornwallCentrao EDA</v>
      </c>
      <c r="D102">
        <v>0.46</v>
      </c>
      <c r="E102" s="8">
        <v>37226.375</v>
      </c>
      <c r="F102" s="8">
        <v>37257.375</v>
      </c>
    </row>
    <row r="103" spans="1:6" ht="12.75">
      <c r="A103" t="s">
        <v>6</v>
      </c>
      <c r="B103" t="s">
        <v>39</v>
      </c>
      <c r="C103" t="str">
        <f t="shared" si="1"/>
        <v>CornwallCentrao SSMDA</v>
      </c>
      <c r="D103">
        <v>2.58</v>
      </c>
      <c r="E103" s="8">
        <v>37226.375</v>
      </c>
      <c r="F103" s="8">
        <v>37257.375</v>
      </c>
    </row>
    <row r="104" spans="1:6" ht="12.75">
      <c r="A104" t="s">
        <v>6</v>
      </c>
      <c r="B104" t="s">
        <v>5</v>
      </c>
      <c r="C104" t="str">
        <f t="shared" si="1"/>
        <v>CornwallChippawa</v>
      </c>
      <c r="D104">
        <v>1.83</v>
      </c>
      <c r="E104" s="8">
        <v>37226.375</v>
      </c>
      <c r="F104" s="8">
        <v>37257.375</v>
      </c>
    </row>
    <row r="105" spans="1:6" ht="12.75">
      <c r="A105" t="s">
        <v>6</v>
      </c>
      <c r="B105" t="s">
        <v>42</v>
      </c>
      <c r="C105" t="str">
        <f t="shared" si="1"/>
        <v>CornwallConsumers CDA</v>
      </c>
      <c r="D105">
        <v>1.03</v>
      </c>
      <c r="E105" s="8">
        <v>37226.375</v>
      </c>
      <c r="F105" s="8">
        <v>37257.375</v>
      </c>
    </row>
    <row r="106" spans="1:6" ht="12.75">
      <c r="A106" t="s">
        <v>6</v>
      </c>
      <c r="B106" t="s">
        <v>43</v>
      </c>
      <c r="C106" t="str">
        <f t="shared" si="1"/>
        <v>CornwallConsumers EDA</v>
      </c>
      <c r="D106">
        <v>0.36</v>
      </c>
      <c r="E106" s="8">
        <v>37226.375</v>
      </c>
      <c r="F106" s="8">
        <v>37257.375</v>
      </c>
    </row>
    <row r="107" spans="1:6" ht="12.75">
      <c r="A107" t="s">
        <v>6</v>
      </c>
      <c r="B107" t="s">
        <v>44</v>
      </c>
      <c r="C107" t="str">
        <f t="shared" si="1"/>
        <v>CornwallConsumers SWDA</v>
      </c>
      <c r="D107">
        <v>1.48</v>
      </c>
      <c r="E107" s="8">
        <v>37226.375</v>
      </c>
      <c r="F107" s="8">
        <v>37257.375</v>
      </c>
    </row>
    <row r="108" spans="1:6" ht="12.75">
      <c r="A108" t="s">
        <v>6</v>
      </c>
      <c r="B108" t="s">
        <v>6</v>
      </c>
      <c r="C108" t="str">
        <f t="shared" si="1"/>
        <v>CornwallCornwall</v>
      </c>
      <c r="D108" t="e">
        <v>#N/A</v>
      </c>
      <c r="E108" s="8">
        <v>37226.375</v>
      </c>
      <c r="F108" s="8">
        <v>37257.375</v>
      </c>
    </row>
    <row r="109" spans="1:6" ht="12.75">
      <c r="A109" t="s">
        <v>6</v>
      </c>
      <c r="B109" t="s">
        <v>7</v>
      </c>
      <c r="C109" t="str">
        <f t="shared" si="1"/>
        <v>CornwallEast Hereford</v>
      </c>
      <c r="D109">
        <v>0.88</v>
      </c>
      <c r="E109" s="8">
        <v>37226.375</v>
      </c>
      <c r="F109" s="8">
        <v>37257.375</v>
      </c>
    </row>
    <row r="110" spans="1:6" ht="12.75">
      <c r="A110" t="s">
        <v>6</v>
      </c>
      <c r="B110" t="s">
        <v>8</v>
      </c>
      <c r="C110" t="str">
        <f t="shared" si="1"/>
        <v>CornwallEmerson 1</v>
      </c>
      <c r="D110">
        <v>4.27</v>
      </c>
      <c r="E110" s="8">
        <v>37226.375</v>
      </c>
      <c r="F110" s="8">
        <v>37257.375</v>
      </c>
    </row>
    <row r="111" spans="1:6" ht="12.75">
      <c r="A111" t="s">
        <v>6</v>
      </c>
      <c r="B111" t="s">
        <v>9</v>
      </c>
      <c r="C111" t="str">
        <f t="shared" si="1"/>
        <v>CornwallEmerson 2</v>
      </c>
      <c r="D111">
        <v>4.27</v>
      </c>
      <c r="E111" s="8">
        <v>37226.375</v>
      </c>
      <c r="F111" s="8">
        <v>37257.375</v>
      </c>
    </row>
    <row r="112" spans="1:6" ht="12.75">
      <c r="A112" t="s">
        <v>6</v>
      </c>
      <c r="B112" t="s">
        <v>46</v>
      </c>
      <c r="C112" t="str">
        <f t="shared" si="1"/>
        <v>CornwallGMIT EDA</v>
      </c>
      <c r="D112">
        <v>0.53</v>
      </c>
      <c r="E112" s="8">
        <v>37226.375</v>
      </c>
      <c r="F112" s="8">
        <v>37257.375</v>
      </c>
    </row>
    <row r="113" spans="1:6" ht="12.75">
      <c r="A113" t="s">
        <v>6</v>
      </c>
      <c r="B113" t="s">
        <v>47</v>
      </c>
      <c r="C113" t="str">
        <f t="shared" si="1"/>
        <v>CornwallGMIT NDA</v>
      </c>
      <c r="D113">
        <v>1.3</v>
      </c>
      <c r="E113" s="8">
        <v>37226.375</v>
      </c>
      <c r="F113" s="8">
        <v>37257.375</v>
      </c>
    </row>
    <row r="114" spans="1:6" ht="12.75">
      <c r="A114" t="s">
        <v>6</v>
      </c>
      <c r="B114" t="s">
        <v>12</v>
      </c>
      <c r="C114" t="str">
        <f t="shared" si="1"/>
        <v>CornwallIroquois</v>
      </c>
      <c r="D114">
        <v>0.62</v>
      </c>
      <c r="E114" s="8">
        <v>37226.375</v>
      </c>
      <c r="F114" s="8">
        <v>37257.375</v>
      </c>
    </row>
    <row r="115" spans="1:6" ht="12.75">
      <c r="A115" t="s">
        <v>6</v>
      </c>
      <c r="B115" t="s">
        <v>48</v>
      </c>
      <c r="C115" t="str">
        <f t="shared" si="1"/>
        <v>CornwallKPUC EDA</v>
      </c>
      <c r="D115">
        <v>0.52</v>
      </c>
      <c r="E115" s="8">
        <v>37226.375</v>
      </c>
      <c r="F115" s="8">
        <v>37257.375</v>
      </c>
    </row>
    <row r="116" spans="1:6" ht="12.75">
      <c r="A116" t="s">
        <v>6</v>
      </c>
      <c r="B116" t="s">
        <v>15</v>
      </c>
      <c r="C116" t="str">
        <f t="shared" si="1"/>
        <v>CornwallNapierville</v>
      </c>
      <c r="D116">
        <v>0.5</v>
      </c>
      <c r="E116" s="8">
        <v>37226.375</v>
      </c>
      <c r="F116" s="8">
        <v>37257.375</v>
      </c>
    </row>
    <row r="117" spans="1:6" ht="12.75">
      <c r="A117" t="s">
        <v>6</v>
      </c>
      <c r="B117" t="s">
        <v>16</v>
      </c>
      <c r="C117" t="str">
        <f t="shared" si="1"/>
        <v>CornwallNiagara Falls</v>
      </c>
      <c r="D117">
        <v>1.44</v>
      </c>
      <c r="E117" s="8">
        <v>37226.375</v>
      </c>
      <c r="F117" s="8">
        <v>37257.375</v>
      </c>
    </row>
    <row r="118" spans="1:6" ht="12.75">
      <c r="A118" t="s">
        <v>6</v>
      </c>
      <c r="B118" t="s">
        <v>17</v>
      </c>
      <c r="C118" t="str">
        <f t="shared" si="1"/>
        <v>CornwallPhilipsburg</v>
      </c>
      <c r="D118">
        <v>0.55</v>
      </c>
      <c r="E118" s="8">
        <v>37226.375</v>
      </c>
      <c r="F118" s="8">
        <v>37257.375</v>
      </c>
    </row>
    <row r="119" spans="1:6" ht="12.75">
      <c r="A119" t="s">
        <v>6</v>
      </c>
      <c r="B119" t="s">
        <v>19</v>
      </c>
      <c r="C119" t="str">
        <f t="shared" si="1"/>
        <v>CornwallSabrevois</v>
      </c>
      <c r="D119">
        <v>0.46</v>
      </c>
      <c r="E119" s="8">
        <v>37226.375</v>
      </c>
      <c r="F119" s="8">
        <v>37257.375</v>
      </c>
    </row>
    <row r="120" spans="1:6" ht="12.75">
      <c r="A120" t="s">
        <v>6</v>
      </c>
      <c r="B120" t="s">
        <v>21</v>
      </c>
      <c r="C120" t="str">
        <f t="shared" si="1"/>
        <v>CornwallSt. Clair</v>
      </c>
      <c r="D120">
        <v>1.53</v>
      </c>
      <c r="E120" s="8">
        <v>37226.375</v>
      </c>
      <c r="F120" s="8">
        <v>37257.375</v>
      </c>
    </row>
    <row r="121" spans="1:6" ht="12.75">
      <c r="A121" t="s">
        <v>6</v>
      </c>
      <c r="B121" t="s">
        <v>54</v>
      </c>
      <c r="C121" t="str">
        <f t="shared" si="1"/>
        <v>CornwallUnion CDA</v>
      </c>
      <c r="D121">
        <v>1.08</v>
      </c>
      <c r="E121" s="8">
        <v>37226.375</v>
      </c>
      <c r="F121" s="8">
        <v>37257.375</v>
      </c>
    </row>
    <row r="122" spans="1:6" ht="12.75">
      <c r="A122" t="s">
        <v>6</v>
      </c>
      <c r="B122" t="s">
        <v>55</v>
      </c>
      <c r="C122" t="str">
        <f t="shared" si="1"/>
        <v>CornwallUnion SWDA</v>
      </c>
      <c r="D122">
        <v>1.51</v>
      </c>
      <c r="E122" s="8">
        <v>37226.375</v>
      </c>
      <c r="F122" s="8">
        <v>37257.375</v>
      </c>
    </row>
    <row r="123" spans="1:6" ht="12.75">
      <c r="A123" t="s">
        <v>7</v>
      </c>
      <c r="B123" t="s">
        <v>36</v>
      </c>
      <c r="C123" t="str">
        <f t="shared" si="1"/>
        <v>East HerefordCentrao CDA</v>
      </c>
      <c r="D123">
        <v>1.87</v>
      </c>
      <c r="E123" s="8">
        <v>37226.375</v>
      </c>
      <c r="F123" s="8">
        <v>37257.375</v>
      </c>
    </row>
    <row r="124" spans="1:6" ht="12.75">
      <c r="A124" t="s">
        <v>7</v>
      </c>
      <c r="B124" t="s">
        <v>37</v>
      </c>
      <c r="C124" t="str">
        <f t="shared" si="1"/>
        <v>East HerefordCentrao EDA</v>
      </c>
      <c r="D124">
        <v>1.14</v>
      </c>
      <c r="E124" s="8">
        <v>37226.375</v>
      </c>
      <c r="F124" s="8">
        <v>37257.375</v>
      </c>
    </row>
    <row r="125" spans="1:6" ht="12.75">
      <c r="A125" t="s">
        <v>7</v>
      </c>
      <c r="B125" t="s">
        <v>39</v>
      </c>
      <c r="C125" t="str">
        <f t="shared" si="1"/>
        <v>East HerefordCentrao SSMDA</v>
      </c>
      <c r="D125">
        <v>3.23</v>
      </c>
      <c r="E125" s="8">
        <v>37226.375</v>
      </c>
      <c r="F125" s="8">
        <v>37257.375</v>
      </c>
    </row>
    <row r="126" spans="1:6" ht="12.75">
      <c r="A126" t="s">
        <v>7</v>
      </c>
      <c r="B126" t="s">
        <v>5</v>
      </c>
      <c r="C126" t="str">
        <f t="shared" si="1"/>
        <v>East HerefordChippawa</v>
      </c>
      <c r="D126">
        <v>2.45</v>
      </c>
      <c r="E126" s="8">
        <v>37226.375</v>
      </c>
      <c r="F126" s="8">
        <v>37257.375</v>
      </c>
    </row>
    <row r="127" spans="1:6" ht="12.75">
      <c r="A127" t="s">
        <v>7</v>
      </c>
      <c r="B127" t="s">
        <v>42</v>
      </c>
      <c r="C127" t="str">
        <f t="shared" si="1"/>
        <v>East HerefordConsumers CDA</v>
      </c>
      <c r="D127">
        <v>1.68</v>
      </c>
      <c r="E127" s="8">
        <v>37226.375</v>
      </c>
      <c r="F127" s="8">
        <v>37257.375</v>
      </c>
    </row>
    <row r="128" spans="1:6" ht="12.75">
      <c r="A128" t="s">
        <v>7</v>
      </c>
      <c r="B128" t="s">
        <v>43</v>
      </c>
      <c r="C128" t="str">
        <f t="shared" si="1"/>
        <v>East HerefordConsumers EDA</v>
      </c>
      <c r="D128">
        <v>1.09</v>
      </c>
      <c r="E128" s="8">
        <v>37226.375</v>
      </c>
      <c r="F128" s="8">
        <v>37257.375</v>
      </c>
    </row>
    <row r="129" spans="1:6" ht="12.75">
      <c r="A129" t="s">
        <v>7</v>
      </c>
      <c r="B129" t="s">
        <v>44</v>
      </c>
      <c r="C129" t="str">
        <f t="shared" si="1"/>
        <v>East HerefordConsumers SWDA</v>
      </c>
      <c r="D129">
        <v>2.13</v>
      </c>
      <c r="E129" s="8">
        <v>37226.375</v>
      </c>
      <c r="F129" s="8">
        <v>37257.375</v>
      </c>
    </row>
    <row r="130" spans="1:6" ht="12.75">
      <c r="A130" t="s">
        <v>7</v>
      </c>
      <c r="B130" t="s">
        <v>6</v>
      </c>
      <c r="C130" t="str">
        <f aca="true" t="shared" si="2" ref="C130:C193">A130&amp;B130</f>
        <v>East HerefordCornwall</v>
      </c>
      <c r="D130">
        <v>0.88</v>
      </c>
      <c r="E130" s="8">
        <v>37226.375</v>
      </c>
      <c r="F130" s="8">
        <v>37257.375</v>
      </c>
    </row>
    <row r="131" spans="1:6" ht="12.75">
      <c r="A131" t="s">
        <v>7</v>
      </c>
      <c r="B131" t="s">
        <v>7</v>
      </c>
      <c r="C131" t="str">
        <f t="shared" si="2"/>
        <v>East HerefordEast Hereford</v>
      </c>
      <c r="D131" t="e">
        <v>#N/A</v>
      </c>
      <c r="E131" s="8">
        <v>37226.375</v>
      </c>
      <c r="F131" s="8">
        <v>37257.375</v>
      </c>
    </row>
    <row r="132" spans="1:6" ht="12.75">
      <c r="A132" t="s">
        <v>7</v>
      </c>
      <c r="B132" t="s">
        <v>8</v>
      </c>
      <c r="C132" t="str">
        <f t="shared" si="2"/>
        <v>East HerefordEmerson 1</v>
      </c>
      <c r="D132">
        <v>4.92</v>
      </c>
      <c r="E132" s="8">
        <v>37226.375</v>
      </c>
      <c r="F132" s="8">
        <v>37257.375</v>
      </c>
    </row>
    <row r="133" spans="1:6" ht="12.75">
      <c r="A133" t="s">
        <v>7</v>
      </c>
      <c r="B133" t="s">
        <v>9</v>
      </c>
      <c r="C133" t="str">
        <f t="shared" si="2"/>
        <v>East HerefordEmerson 2</v>
      </c>
      <c r="D133">
        <v>4.92</v>
      </c>
      <c r="E133" s="8">
        <v>37226.375</v>
      </c>
      <c r="F133" s="8">
        <v>37257.375</v>
      </c>
    </row>
    <row r="134" spans="1:6" ht="12.75">
      <c r="A134" t="s">
        <v>7</v>
      </c>
      <c r="B134" t="s">
        <v>46</v>
      </c>
      <c r="C134" t="str">
        <f t="shared" si="2"/>
        <v>East HerefordGMIT EDA</v>
      </c>
      <c r="D134">
        <v>0.79</v>
      </c>
      <c r="E134" s="8">
        <v>37226.375</v>
      </c>
      <c r="F134" s="8">
        <v>37257.375</v>
      </c>
    </row>
    <row r="135" spans="1:6" ht="12.75">
      <c r="A135" t="s">
        <v>7</v>
      </c>
      <c r="B135" t="s">
        <v>47</v>
      </c>
      <c r="C135" t="str">
        <f t="shared" si="2"/>
        <v>East HerefordGMIT NDA</v>
      </c>
      <c r="D135">
        <v>1.95</v>
      </c>
      <c r="E135" s="8">
        <v>37226.375</v>
      </c>
      <c r="F135" s="8">
        <v>37257.375</v>
      </c>
    </row>
    <row r="136" spans="1:6" ht="12.75">
      <c r="A136" t="s">
        <v>7</v>
      </c>
      <c r="B136" t="s">
        <v>12</v>
      </c>
      <c r="C136" t="str">
        <f t="shared" si="2"/>
        <v>East HerefordIroquois</v>
      </c>
      <c r="D136">
        <v>1.47</v>
      </c>
      <c r="E136" s="8">
        <v>37226.375</v>
      </c>
      <c r="F136" s="8">
        <v>37257.375</v>
      </c>
    </row>
    <row r="137" spans="1:6" ht="12.75">
      <c r="A137" t="s">
        <v>7</v>
      </c>
      <c r="B137" t="s">
        <v>48</v>
      </c>
      <c r="C137" t="str">
        <f t="shared" si="2"/>
        <v>East HerefordKPUC EDA</v>
      </c>
      <c r="D137">
        <v>1.17</v>
      </c>
      <c r="E137" s="8">
        <v>37226.375</v>
      </c>
      <c r="F137" s="8">
        <v>37257.375</v>
      </c>
    </row>
    <row r="138" spans="1:6" ht="12.75">
      <c r="A138" t="s">
        <v>7</v>
      </c>
      <c r="B138" t="s">
        <v>15</v>
      </c>
      <c r="C138" t="str">
        <f t="shared" si="2"/>
        <v>East HerefordNapierville</v>
      </c>
      <c r="D138">
        <v>0.93</v>
      </c>
      <c r="E138" s="8">
        <v>37226.375</v>
      </c>
      <c r="F138" s="8">
        <v>37257.375</v>
      </c>
    </row>
    <row r="139" spans="1:6" ht="12.75">
      <c r="A139" t="s">
        <v>7</v>
      </c>
      <c r="B139" t="s">
        <v>16</v>
      </c>
      <c r="C139" t="str">
        <f t="shared" si="2"/>
        <v>East HerefordNiagara Falls</v>
      </c>
      <c r="D139">
        <v>2.06</v>
      </c>
      <c r="E139" s="8">
        <v>37226.375</v>
      </c>
      <c r="F139" s="8">
        <v>37257.375</v>
      </c>
    </row>
    <row r="140" spans="1:6" ht="12.75">
      <c r="A140" t="s">
        <v>7</v>
      </c>
      <c r="B140" t="s">
        <v>17</v>
      </c>
      <c r="C140" t="str">
        <f t="shared" si="2"/>
        <v>East HerefordPhilipsburg</v>
      </c>
      <c r="D140">
        <v>0.96</v>
      </c>
      <c r="E140" s="8">
        <v>37226.375</v>
      </c>
      <c r="F140" s="8">
        <v>37257.375</v>
      </c>
    </row>
    <row r="141" spans="1:6" ht="12.75">
      <c r="A141" t="s">
        <v>7</v>
      </c>
      <c r="B141" t="s">
        <v>19</v>
      </c>
      <c r="C141" t="str">
        <f t="shared" si="2"/>
        <v>East HerefordSabrevois</v>
      </c>
      <c r="D141">
        <v>0.91</v>
      </c>
      <c r="E141" s="8">
        <v>37226.375</v>
      </c>
      <c r="F141" s="8">
        <v>37257.375</v>
      </c>
    </row>
    <row r="142" spans="1:6" ht="12.75">
      <c r="A142" t="s">
        <v>7</v>
      </c>
      <c r="B142" t="s">
        <v>21</v>
      </c>
      <c r="C142" t="str">
        <f t="shared" si="2"/>
        <v>East HerefordSt. Clair</v>
      </c>
      <c r="D142">
        <v>2.18</v>
      </c>
      <c r="E142" s="8">
        <v>37226.375</v>
      </c>
      <c r="F142" s="8">
        <v>37257.375</v>
      </c>
    </row>
    <row r="143" spans="1:6" ht="12.75">
      <c r="A143" t="s">
        <v>7</v>
      </c>
      <c r="B143" t="s">
        <v>54</v>
      </c>
      <c r="C143" t="str">
        <f t="shared" si="2"/>
        <v>East HerefordUnion CDA</v>
      </c>
      <c r="D143">
        <v>1.73</v>
      </c>
      <c r="E143" s="8">
        <v>37226.375</v>
      </c>
      <c r="F143" s="8">
        <v>37257.375</v>
      </c>
    </row>
    <row r="144" spans="1:6" ht="12.75">
      <c r="A144" t="s">
        <v>7</v>
      </c>
      <c r="B144" t="s">
        <v>55</v>
      </c>
      <c r="C144" t="str">
        <f t="shared" si="2"/>
        <v>East HerefordUnion SWDA</v>
      </c>
      <c r="D144">
        <v>2.16</v>
      </c>
      <c r="E144" s="8">
        <v>37226.375</v>
      </c>
      <c r="F144" s="8">
        <v>37257.375</v>
      </c>
    </row>
    <row r="145" spans="1:6" ht="12.75">
      <c r="A145" t="s">
        <v>8</v>
      </c>
      <c r="B145" t="s">
        <v>36</v>
      </c>
      <c r="C145" t="str">
        <f t="shared" si="2"/>
        <v>Emerson 1Centrao CDA</v>
      </c>
      <c r="D145">
        <v>3.66</v>
      </c>
      <c r="E145" s="8">
        <v>37226.375</v>
      </c>
      <c r="F145" s="8">
        <v>37257.375</v>
      </c>
    </row>
    <row r="146" spans="1:6" ht="12.75">
      <c r="A146" t="s">
        <v>8</v>
      </c>
      <c r="B146" t="s">
        <v>37</v>
      </c>
      <c r="C146" t="str">
        <f t="shared" si="2"/>
        <v>Emerson 1Centrao EDA</v>
      </c>
      <c r="D146">
        <v>4.06</v>
      </c>
      <c r="E146" s="8">
        <v>37226.375</v>
      </c>
      <c r="F146" s="8">
        <v>37257.375</v>
      </c>
    </row>
    <row r="147" spans="1:6" ht="12.75">
      <c r="A147" t="s">
        <v>8</v>
      </c>
      <c r="B147" t="s">
        <v>38</v>
      </c>
      <c r="C147" t="str">
        <f t="shared" si="2"/>
        <v>Emerson 1Centrao NDA</v>
      </c>
      <c r="D147">
        <v>2.99</v>
      </c>
      <c r="E147" s="8">
        <v>37226.375</v>
      </c>
      <c r="F147" s="8">
        <v>37257.375</v>
      </c>
    </row>
    <row r="148" spans="1:6" ht="12.75">
      <c r="A148" t="s">
        <v>8</v>
      </c>
      <c r="B148" t="s">
        <v>39</v>
      </c>
      <c r="C148" t="str">
        <f t="shared" si="2"/>
        <v>Emerson 1Centrao SSMDA</v>
      </c>
      <c r="D148">
        <v>2.3</v>
      </c>
      <c r="E148" s="8">
        <v>37226.375</v>
      </c>
      <c r="F148" s="8">
        <v>37257.375</v>
      </c>
    </row>
    <row r="149" spans="1:6" ht="12.75">
      <c r="A149" t="s">
        <v>8</v>
      </c>
      <c r="B149" t="s">
        <v>40</v>
      </c>
      <c r="C149" t="str">
        <f t="shared" si="2"/>
        <v>Emerson 1Centrao WDA</v>
      </c>
      <c r="D149">
        <v>1.38</v>
      </c>
      <c r="E149" s="8">
        <v>37226.375</v>
      </c>
      <c r="F149" s="8">
        <v>37257.375</v>
      </c>
    </row>
    <row r="150" spans="1:6" ht="12.75">
      <c r="A150" t="s">
        <v>8</v>
      </c>
      <c r="B150" t="s">
        <v>41</v>
      </c>
      <c r="C150" t="str">
        <f t="shared" si="2"/>
        <v>Emerson 1Centrat MDA</v>
      </c>
      <c r="D150">
        <v>0.46</v>
      </c>
      <c r="E150" s="8">
        <v>37226.375</v>
      </c>
      <c r="F150" s="8">
        <v>37257.375</v>
      </c>
    </row>
    <row r="151" spans="1:6" ht="12.75">
      <c r="A151" t="s">
        <v>8</v>
      </c>
      <c r="B151" t="s">
        <v>5</v>
      </c>
      <c r="C151" t="str">
        <f t="shared" si="2"/>
        <v>Emerson 1Chippawa</v>
      </c>
      <c r="D151">
        <v>4.13</v>
      </c>
      <c r="E151" s="8">
        <v>37226.375</v>
      </c>
      <c r="F151" s="8">
        <v>37257.375</v>
      </c>
    </row>
    <row r="152" spans="1:6" ht="12.75">
      <c r="A152" t="s">
        <v>8</v>
      </c>
      <c r="B152" t="s">
        <v>42</v>
      </c>
      <c r="C152" t="str">
        <f t="shared" si="2"/>
        <v>Emerson 1Consumers CDA</v>
      </c>
      <c r="D152">
        <v>3.65</v>
      </c>
      <c r="E152" s="8">
        <v>37226.375</v>
      </c>
      <c r="F152" s="8">
        <v>37257.375</v>
      </c>
    </row>
    <row r="153" spans="1:6" ht="12.75">
      <c r="A153" t="s">
        <v>8</v>
      </c>
      <c r="B153" t="s">
        <v>43</v>
      </c>
      <c r="C153" t="str">
        <f t="shared" si="2"/>
        <v>Emerson 1Consumers EDA</v>
      </c>
      <c r="D153">
        <v>4.07</v>
      </c>
      <c r="E153" s="8">
        <v>37226.375</v>
      </c>
      <c r="F153" s="8">
        <v>37257.375</v>
      </c>
    </row>
    <row r="154" spans="1:6" ht="12.75">
      <c r="A154" t="s">
        <v>8</v>
      </c>
      <c r="B154" t="s">
        <v>44</v>
      </c>
      <c r="C154" t="str">
        <f t="shared" si="2"/>
        <v>Emerson 1Consumers SWDA</v>
      </c>
      <c r="D154">
        <v>3.11</v>
      </c>
      <c r="E154" s="8">
        <v>37226.375</v>
      </c>
      <c r="F154" s="8">
        <v>37257.375</v>
      </c>
    </row>
    <row r="155" spans="1:6" ht="12.75">
      <c r="A155" t="s">
        <v>8</v>
      </c>
      <c r="B155" t="s">
        <v>6</v>
      </c>
      <c r="C155" t="str">
        <f t="shared" si="2"/>
        <v>Emerson 1Cornwall</v>
      </c>
      <c r="D155">
        <v>4.18</v>
      </c>
      <c r="E155" s="8">
        <v>37226.375</v>
      </c>
      <c r="F155" s="8">
        <v>37257.375</v>
      </c>
    </row>
    <row r="156" spans="1:6" ht="12.75">
      <c r="A156" t="s">
        <v>8</v>
      </c>
      <c r="B156" t="s">
        <v>7</v>
      </c>
      <c r="C156" t="str">
        <f t="shared" si="2"/>
        <v>Emerson 1East Hereford</v>
      </c>
      <c r="D156">
        <v>4.83</v>
      </c>
      <c r="E156" s="8">
        <v>37226.375</v>
      </c>
      <c r="F156" s="8">
        <v>37257.375</v>
      </c>
    </row>
    <row r="157" spans="1:6" ht="12.75">
      <c r="A157" t="s">
        <v>8</v>
      </c>
      <c r="B157" t="s">
        <v>8</v>
      </c>
      <c r="C157" t="str">
        <f t="shared" si="2"/>
        <v>Emerson 1Emerson 1</v>
      </c>
      <c r="D157" t="e">
        <v>#N/A</v>
      </c>
      <c r="E157" s="8">
        <v>37226.375</v>
      </c>
      <c r="F157" s="8">
        <v>37257.375</v>
      </c>
    </row>
    <row r="158" spans="1:6" ht="12.75">
      <c r="A158" t="s">
        <v>8</v>
      </c>
      <c r="B158" t="s">
        <v>9</v>
      </c>
      <c r="C158" t="str">
        <f t="shared" si="2"/>
        <v>Emerson 1Emerson 2</v>
      </c>
      <c r="D158">
        <v>0.09</v>
      </c>
      <c r="E158" s="8">
        <v>37226.375</v>
      </c>
      <c r="F158" s="8">
        <v>37257.375</v>
      </c>
    </row>
    <row r="159" spans="1:6" ht="12.75">
      <c r="A159" t="s">
        <v>8</v>
      </c>
      <c r="B159" t="s">
        <v>46</v>
      </c>
      <c r="C159" t="str">
        <f t="shared" si="2"/>
        <v>Emerson 1GMIT EDA</v>
      </c>
      <c r="D159">
        <v>4.48</v>
      </c>
      <c r="E159" s="8">
        <v>37226.375</v>
      </c>
      <c r="F159" s="8">
        <v>37257.375</v>
      </c>
    </row>
    <row r="160" spans="1:6" ht="12.75">
      <c r="A160" t="s">
        <v>8</v>
      </c>
      <c r="B160" t="s">
        <v>47</v>
      </c>
      <c r="C160" t="str">
        <f t="shared" si="2"/>
        <v>Emerson 1GMIT NDA</v>
      </c>
      <c r="D160">
        <v>3.16</v>
      </c>
      <c r="E160" s="8">
        <v>37226.375</v>
      </c>
      <c r="F160" s="8">
        <v>37257.375</v>
      </c>
    </row>
    <row r="161" spans="1:6" ht="12.75">
      <c r="A161" t="s">
        <v>8</v>
      </c>
      <c r="B161" t="s">
        <v>12</v>
      </c>
      <c r="C161" t="str">
        <f t="shared" si="2"/>
        <v>Emerson 1Iroquois</v>
      </c>
      <c r="D161">
        <v>4.62</v>
      </c>
      <c r="E161" s="8">
        <v>37226.375</v>
      </c>
      <c r="F161" s="8">
        <v>37257.375</v>
      </c>
    </row>
    <row r="162" spans="1:6" ht="12.75">
      <c r="A162" t="s">
        <v>8</v>
      </c>
      <c r="B162" t="s">
        <v>48</v>
      </c>
      <c r="C162" t="str">
        <f t="shared" si="2"/>
        <v>Emerson 1KPUC EDA</v>
      </c>
      <c r="D162">
        <v>4.06</v>
      </c>
      <c r="E162" s="8">
        <v>37226.375</v>
      </c>
      <c r="F162" s="8">
        <v>37257.375</v>
      </c>
    </row>
    <row r="163" spans="1:6" ht="12.75">
      <c r="A163" t="s">
        <v>8</v>
      </c>
      <c r="B163" t="s">
        <v>15</v>
      </c>
      <c r="C163" t="str">
        <f t="shared" si="2"/>
        <v>Emerson 1Napierville</v>
      </c>
      <c r="D163">
        <v>4.46</v>
      </c>
      <c r="E163" s="8">
        <v>37226.375</v>
      </c>
      <c r="F163" s="8">
        <v>37257.375</v>
      </c>
    </row>
    <row r="164" spans="1:6" ht="12.75">
      <c r="A164" t="s">
        <v>8</v>
      </c>
      <c r="B164" t="s">
        <v>16</v>
      </c>
      <c r="C164" t="str">
        <f t="shared" si="2"/>
        <v>Emerson 1Niagara Falls</v>
      </c>
      <c r="D164">
        <v>3.75</v>
      </c>
      <c r="E164" s="8">
        <v>37226.375</v>
      </c>
      <c r="F164" s="8">
        <v>37257.375</v>
      </c>
    </row>
    <row r="165" spans="1:6" ht="12.75">
      <c r="A165" t="s">
        <v>8</v>
      </c>
      <c r="B165" t="s">
        <v>17</v>
      </c>
      <c r="C165" t="str">
        <f t="shared" si="2"/>
        <v>Emerson 1Philipsburg</v>
      </c>
      <c r="D165">
        <v>4.49</v>
      </c>
      <c r="E165" s="8">
        <v>37226.375</v>
      </c>
      <c r="F165" s="8">
        <v>37257.375</v>
      </c>
    </row>
    <row r="166" spans="1:6" ht="12.75">
      <c r="A166" t="s">
        <v>8</v>
      </c>
      <c r="B166" t="s">
        <v>19</v>
      </c>
      <c r="C166" t="str">
        <f t="shared" si="2"/>
        <v>Emerson 1Sabrevois</v>
      </c>
      <c r="D166">
        <v>4.43</v>
      </c>
      <c r="E166" s="8">
        <v>37226.375</v>
      </c>
      <c r="F166" s="8">
        <v>37257.375</v>
      </c>
    </row>
    <row r="167" spans="1:6" ht="12.75">
      <c r="A167" t="s">
        <v>8</v>
      </c>
      <c r="B167" t="s">
        <v>49</v>
      </c>
      <c r="C167" t="str">
        <f t="shared" si="2"/>
        <v>Emerson 1Spruce</v>
      </c>
      <c r="D167">
        <v>0.46</v>
      </c>
      <c r="E167" s="8">
        <v>37226.375</v>
      </c>
      <c r="F167" s="8">
        <v>37257.375</v>
      </c>
    </row>
    <row r="168" spans="1:6" ht="12.75">
      <c r="A168" t="s">
        <v>8</v>
      </c>
      <c r="B168" t="s">
        <v>21</v>
      </c>
      <c r="C168" t="str">
        <f t="shared" si="2"/>
        <v>Emerson 1St. Clair</v>
      </c>
      <c r="D168" t="e">
        <v>#N/A</v>
      </c>
      <c r="E168" s="8">
        <v>37226.375</v>
      </c>
      <c r="F168" s="8">
        <v>37257.375</v>
      </c>
    </row>
    <row r="169" spans="1:6" ht="12.75">
      <c r="A169" t="s">
        <v>8</v>
      </c>
      <c r="B169" t="s">
        <v>50</v>
      </c>
      <c r="C169" t="str">
        <f t="shared" si="2"/>
        <v>Emerson 1TCPL NDA</v>
      </c>
      <c r="D169">
        <v>2.74</v>
      </c>
      <c r="E169" s="8">
        <v>37226.375</v>
      </c>
      <c r="F169" s="8">
        <v>37257.375</v>
      </c>
    </row>
    <row r="170" spans="1:6" ht="12.75">
      <c r="A170" t="s">
        <v>8</v>
      </c>
      <c r="B170" t="s">
        <v>51</v>
      </c>
      <c r="C170" t="str">
        <f t="shared" si="2"/>
        <v>Emerson 1TCPL WDA</v>
      </c>
      <c r="D170">
        <v>1.67</v>
      </c>
      <c r="E170" s="8">
        <v>37226.375</v>
      </c>
      <c r="F170" s="8">
        <v>37257.375</v>
      </c>
    </row>
    <row r="171" spans="1:6" ht="12.75">
      <c r="A171" t="s">
        <v>8</v>
      </c>
      <c r="B171" t="s">
        <v>52</v>
      </c>
      <c r="C171" t="str">
        <f t="shared" si="2"/>
        <v>Emerson 1TPLP NDA</v>
      </c>
      <c r="D171">
        <v>2.27</v>
      </c>
      <c r="E171" s="8">
        <v>37226.375</v>
      </c>
      <c r="F171" s="8">
        <v>37257.375</v>
      </c>
    </row>
    <row r="172" spans="1:6" ht="12.75">
      <c r="A172" t="s">
        <v>8</v>
      </c>
      <c r="B172" t="s">
        <v>54</v>
      </c>
      <c r="C172" t="str">
        <f t="shared" si="2"/>
        <v>Emerson 1Union CDA</v>
      </c>
      <c r="D172">
        <v>3.52</v>
      </c>
      <c r="E172" s="8">
        <v>37226.375</v>
      </c>
      <c r="F172" s="8">
        <v>37257.375</v>
      </c>
    </row>
    <row r="173" spans="1:6" ht="12.75">
      <c r="A173" t="s">
        <v>8</v>
      </c>
      <c r="B173" t="s">
        <v>55</v>
      </c>
      <c r="C173" t="str">
        <f t="shared" si="2"/>
        <v>Emerson 1Union SWDA</v>
      </c>
      <c r="D173">
        <v>3.08</v>
      </c>
      <c r="E173" s="8">
        <v>37226.375</v>
      </c>
      <c r="F173" s="8">
        <v>37257.375</v>
      </c>
    </row>
    <row r="174" spans="1:6" ht="12.75">
      <c r="A174" t="s">
        <v>9</v>
      </c>
      <c r="B174" t="s">
        <v>36</v>
      </c>
      <c r="C174" t="str">
        <f t="shared" si="2"/>
        <v>Emerson 2Centrao CDA</v>
      </c>
      <c r="D174">
        <v>3.66</v>
      </c>
      <c r="E174" s="8">
        <v>37226.375</v>
      </c>
      <c r="F174" s="8">
        <v>37257.375</v>
      </c>
    </row>
    <row r="175" spans="1:6" ht="12.75">
      <c r="A175" t="s">
        <v>9</v>
      </c>
      <c r="B175" t="s">
        <v>37</v>
      </c>
      <c r="C175" t="str">
        <f t="shared" si="2"/>
        <v>Emerson 2Centrao EDA</v>
      </c>
      <c r="D175">
        <v>4.06</v>
      </c>
      <c r="E175" s="8">
        <v>37226.375</v>
      </c>
      <c r="F175" s="8">
        <v>37257.375</v>
      </c>
    </row>
    <row r="176" spans="1:6" ht="12.75">
      <c r="A176" t="s">
        <v>9</v>
      </c>
      <c r="B176" t="s">
        <v>38</v>
      </c>
      <c r="C176" t="str">
        <f t="shared" si="2"/>
        <v>Emerson 2Centrao NDA</v>
      </c>
      <c r="D176">
        <v>2.99</v>
      </c>
      <c r="E176" s="8">
        <v>37226.375</v>
      </c>
      <c r="F176" s="8">
        <v>37257.375</v>
      </c>
    </row>
    <row r="177" spans="1:6" ht="12.75">
      <c r="A177" t="s">
        <v>9</v>
      </c>
      <c r="B177" t="s">
        <v>39</v>
      </c>
      <c r="C177" t="str">
        <f t="shared" si="2"/>
        <v>Emerson 2Centrao SSMDA</v>
      </c>
      <c r="D177">
        <v>2.3</v>
      </c>
      <c r="E177" s="8">
        <v>37226.375</v>
      </c>
      <c r="F177" s="8">
        <v>37257.375</v>
      </c>
    </row>
    <row r="178" spans="1:6" ht="12.75">
      <c r="A178" t="s">
        <v>9</v>
      </c>
      <c r="B178" t="s">
        <v>40</v>
      </c>
      <c r="C178" t="str">
        <f t="shared" si="2"/>
        <v>Emerson 2Centrao WDA</v>
      </c>
      <c r="D178">
        <v>1.38</v>
      </c>
      <c r="E178" s="8">
        <v>37226.375</v>
      </c>
      <c r="F178" s="8">
        <v>37257.375</v>
      </c>
    </row>
    <row r="179" spans="1:6" ht="12.75">
      <c r="A179" t="s">
        <v>9</v>
      </c>
      <c r="B179" t="s">
        <v>41</v>
      </c>
      <c r="C179" t="str">
        <f t="shared" si="2"/>
        <v>Emerson 2Centrat MDA</v>
      </c>
      <c r="D179">
        <v>0.46</v>
      </c>
      <c r="E179" s="8">
        <v>37226.375</v>
      </c>
      <c r="F179" s="8">
        <v>37257.375</v>
      </c>
    </row>
    <row r="180" spans="1:6" ht="12.75">
      <c r="A180" t="s">
        <v>9</v>
      </c>
      <c r="B180" t="s">
        <v>5</v>
      </c>
      <c r="C180" t="str">
        <f t="shared" si="2"/>
        <v>Emerson 2Chippawa</v>
      </c>
      <c r="D180">
        <v>4.13</v>
      </c>
      <c r="E180" s="8">
        <v>37226.375</v>
      </c>
      <c r="F180" s="8">
        <v>37257.375</v>
      </c>
    </row>
    <row r="181" spans="1:6" ht="12.75">
      <c r="A181" t="s">
        <v>9</v>
      </c>
      <c r="B181" t="s">
        <v>42</v>
      </c>
      <c r="C181" t="str">
        <f t="shared" si="2"/>
        <v>Emerson 2Consumers CDA</v>
      </c>
      <c r="D181">
        <v>3.65</v>
      </c>
      <c r="E181" s="8">
        <v>37226.375</v>
      </c>
      <c r="F181" s="8">
        <v>37257.375</v>
      </c>
    </row>
    <row r="182" spans="1:6" ht="12.75">
      <c r="A182" t="s">
        <v>9</v>
      </c>
      <c r="B182" t="s">
        <v>43</v>
      </c>
      <c r="C182" t="str">
        <f t="shared" si="2"/>
        <v>Emerson 2Consumers EDA</v>
      </c>
      <c r="D182">
        <v>4.07</v>
      </c>
      <c r="E182" s="8">
        <v>37226.375</v>
      </c>
      <c r="F182" s="8">
        <v>37257.375</v>
      </c>
    </row>
    <row r="183" spans="1:6" ht="12.75">
      <c r="A183" t="s">
        <v>9</v>
      </c>
      <c r="B183" t="s">
        <v>44</v>
      </c>
      <c r="C183" t="str">
        <f t="shared" si="2"/>
        <v>Emerson 2Consumers SWDA</v>
      </c>
      <c r="D183">
        <v>3.11</v>
      </c>
      <c r="E183" s="8">
        <v>37226.375</v>
      </c>
      <c r="F183" s="8">
        <v>37257.375</v>
      </c>
    </row>
    <row r="184" spans="1:6" ht="12.75">
      <c r="A184" t="s">
        <v>9</v>
      </c>
      <c r="B184" t="s">
        <v>6</v>
      </c>
      <c r="C184" t="str">
        <f t="shared" si="2"/>
        <v>Emerson 2Cornwall</v>
      </c>
      <c r="D184">
        <v>4.18</v>
      </c>
      <c r="E184" s="8">
        <v>37226.375</v>
      </c>
      <c r="F184" s="8">
        <v>37257.375</v>
      </c>
    </row>
    <row r="185" spans="1:6" ht="12.75">
      <c r="A185" t="s">
        <v>9</v>
      </c>
      <c r="B185" t="s">
        <v>7</v>
      </c>
      <c r="C185" t="str">
        <f t="shared" si="2"/>
        <v>Emerson 2East Hereford</v>
      </c>
      <c r="D185">
        <v>4.83</v>
      </c>
      <c r="E185" s="8">
        <v>37226.375</v>
      </c>
      <c r="F185" s="8">
        <v>37257.375</v>
      </c>
    </row>
    <row r="186" spans="1:6" ht="12.75">
      <c r="A186" t="s">
        <v>9</v>
      </c>
      <c r="B186" t="s">
        <v>8</v>
      </c>
      <c r="C186" t="str">
        <f t="shared" si="2"/>
        <v>Emerson 2Emerson 1</v>
      </c>
      <c r="D186">
        <v>0.09</v>
      </c>
      <c r="E186" s="8">
        <v>37226.375</v>
      </c>
      <c r="F186" s="8">
        <v>37257.375</v>
      </c>
    </row>
    <row r="187" spans="1:6" ht="12.75">
      <c r="A187" t="s">
        <v>9</v>
      </c>
      <c r="B187" t="s">
        <v>9</v>
      </c>
      <c r="C187" t="str">
        <f t="shared" si="2"/>
        <v>Emerson 2Emerson 2</v>
      </c>
      <c r="D187" t="e">
        <v>#N/A</v>
      </c>
      <c r="E187" s="8">
        <v>37226.375</v>
      </c>
      <c r="F187" s="8">
        <v>37257.375</v>
      </c>
    </row>
    <row r="188" spans="1:6" ht="12.75">
      <c r="A188" t="s">
        <v>9</v>
      </c>
      <c r="B188" t="s">
        <v>46</v>
      </c>
      <c r="C188" t="str">
        <f t="shared" si="2"/>
        <v>Emerson 2GMIT EDA</v>
      </c>
      <c r="D188">
        <v>4.48</v>
      </c>
      <c r="E188" s="8">
        <v>37226.375</v>
      </c>
      <c r="F188" s="8">
        <v>37257.375</v>
      </c>
    </row>
    <row r="189" spans="1:6" ht="12.75">
      <c r="A189" t="s">
        <v>9</v>
      </c>
      <c r="B189" t="s">
        <v>47</v>
      </c>
      <c r="C189" t="str">
        <f t="shared" si="2"/>
        <v>Emerson 2GMIT NDA</v>
      </c>
      <c r="D189">
        <v>3.16</v>
      </c>
      <c r="E189" s="8">
        <v>37226.375</v>
      </c>
      <c r="F189" s="8">
        <v>37257.375</v>
      </c>
    </row>
    <row r="190" spans="1:6" ht="12.75">
      <c r="A190" t="s">
        <v>9</v>
      </c>
      <c r="B190" t="s">
        <v>12</v>
      </c>
      <c r="C190" t="str">
        <f t="shared" si="2"/>
        <v>Emerson 2Iroquois</v>
      </c>
      <c r="D190">
        <v>4.62</v>
      </c>
      <c r="E190" s="8">
        <v>37226.375</v>
      </c>
      <c r="F190" s="8">
        <v>37257.375</v>
      </c>
    </row>
    <row r="191" spans="1:6" ht="12.75">
      <c r="A191" t="s">
        <v>9</v>
      </c>
      <c r="B191" t="s">
        <v>48</v>
      </c>
      <c r="C191" t="str">
        <f t="shared" si="2"/>
        <v>Emerson 2KPUC EDA</v>
      </c>
      <c r="D191">
        <v>4.06</v>
      </c>
      <c r="E191" s="8">
        <v>37226.375</v>
      </c>
      <c r="F191" s="8">
        <v>37257.375</v>
      </c>
    </row>
    <row r="192" spans="1:6" ht="12.75">
      <c r="A192" t="s">
        <v>9</v>
      </c>
      <c r="B192" t="s">
        <v>15</v>
      </c>
      <c r="C192" t="str">
        <f t="shared" si="2"/>
        <v>Emerson 2Napierville</v>
      </c>
      <c r="D192">
        <v>4.46</v>
      </c>
      <c r="E192" s="8">
        <v>37226.375</v>
      </c>
      <c r="F192" s="8">
        <v>37257.375</v>
      </c>
    </row>
    <row r="193" spans="1:6" ht="12.75">
      <c r="A193" t="s">
        <v>9</v>
      </c>
      <c r="B193" t="s">
        <v>16</v>
      </c>
      <c r="C193" t="str">
        <f t="shared" si="2"/>
        <v>Emerson 2Niagara Falls</v>
      </c>
      <c r="D193">
        <v>3.75</v>
      </c>
      <c r="E193" s="8">
        <v>37226.375</v>
      </c>
      <c r="F193" s="8">
        <v>37257.375</v>
      </c>
    </row>
    <row r="194" spans="1:6" ht="12.75">
      <c r="A194" t="s">
        <v>9</v>
      </c>
      <c r="B194" t="s">
        <v>17</v>
      </c>
      <c r="C194" t="str">
        <f aca="true" t="shared" si="3" ref="C194:C257">A194&amp;B194</f>
        <v>Emerson 2Philipsburg</v>
      </c>
      <c r="D194">
        <v>4.49</v>
      </c>
      <c r="E194" s="8">
        <v>37226.375</v>
      </c>
      <c r="F194" s="8">
        <v>37257.375</v>
      </c>
    </row>
    <row r="195" spans="1:6" ht="12.75">
      <c r="A195" t="s">
        <v>9</v>
      </c>
      <c r="B195" t="s">
        <v>19</v>
      </c>
      <c r="C195" t="str">
        <f t="shared" si="3"/>
        <v>Emerson 2Sabrevois</v>
      </c>
      <c r="D195">
        <v>4.43</v>
      </c>
      <c r="E195" s="8">
        <v>37226.375</v>
      </c>
      <c r="F195" s="8">
        <v>37257.375</v>
      </c>
    </row>
    <row r="196" spans="1:6" ht="12.75">
      <c r="A196" t="s">
        <v>9</v>
      </c>
      <c r="B196" t="s">
        <v>49</v>
      </c>
      <c r="C196" t="str">
        <f t="shared" si="3"/>
        <v>Emerson 2Spruce</v>
      </c>
      <c r="D196">
        <v>0.46</v>
      </c>
      <c r="E196" s="8">
        <v>37226.375</v>
      </c>
      <c r="F196" s="8">
        <v>37257.375</v>
      </c>
    </row>
    <row r="197" spans="1:6" ht="12.75">
      <c r="A197" t="s">
        <v>9</v>
      </c>
      <c r="B197" t="s">
        <v>21</v>
      </c>
      <c r="C197" t="str">
        <f t="shared" si="3"/>
        <v>Emerson 2St. Clair</v>
      </c>
      <c r="D197" t="e">
        <v>#N/A</v>
      </c>
      <c r="E197" s="8">
        <v>37226.375</v>
      </c>
      <c r="F197" s="8">
        <v>37257.375</v>
      </c>
    </row>
    <row r="198" spans="1:6" ht="12.75">
      <c r="A198" t="s">
        <v>9</v>
      </c>
      <c r="B198" t="s">
        <v>50</v>
      </c>
      <c r="C198" t="str">
        <f t="shared" si="3"/>
        <v>Emerson 2TCPL NDA</v>
      </c>
      <c r="D198">
        <v>2.74</v>
      </c>
      <c r="E198" s="8">
        <v>37226.375</v>
      </c>
      <c r="F198" s="8">
        <v>37257.375</v>
      </c>
    </row>
    <row r="199" spans="1:6" ht="12.75">
      <c r="A199" t="s">
        <v>9</v>
      </c>
      <c r="B199" t="s">
        <v>51</v>
      </c>
      <c r="C199" t="str">
        <f t="shared" si="3"/>
        <v>Emerson 2TCPL WDA</v>
      </c>
      <c r="D199">
        <v>1.67</v>
      </c>
      <c r="E199" s="8">
        <v>37226.375</v>
      </c>
      <c r="F199" s="8">
        <v>37257.375</v>
      </c>
    </row>
    <row r="200" spans="1:6" ht="12.75">
      <c r="A200" t="s">
        <v>9</v>
      </c>
      <c r="B200" t="s">
        <v>52</v>
      </c>
      <c r="C200" t="str">
        <f t="shared" si="3"/>
        <v>Emerson 2TPLP NDA</v>
      </c>
      <c r="D200">
        <v>2.27</v>
      </c>
      <c r="E200" s="8">
        <v>37226.375</v>
      </c>
      <c r="F200" s="8">
        <v>37257.375</v>
      </c>
    </row>
    <row r="201" spans="1:7" ht="12.75">
      <c r="A201" t="s">
        <v>9</v>
      </c>
      <c r="B201" t="s">
        <v>54</v>
      </c>
      <c r="C201" t="str">
        <f t="shared" si="3"/>
        <v>Emerson 2Union CDA</v>
      </c>
      <c r="D201">
        <v>3.52</v>
      </c>
      <c r="E201" s="8">
        <v>37226.375</v>
      </c>
      <c r="F201" s="8">
        <v>37257.375</v>
      </c>
      <c r="G201" s="62"/>
    </row>
    <row r="202" spans="1:7" ht="12.75">
      <c r="A202" t="s">
        <v>9</v>
      </c>
      <c r="B202" t="s">
        <v>55</v>
      </c>
      <c r="C202" t="str">
        <f t="shared" si="3"/>
        <v>Emerson 2Union SWDA</v>
      </c>
      <c r="D202">
        <v>3.08</v>
      </c>
      <c r="E202" s="8">
        <v>37226.375</v>
      </c>
      <c r="F202" s="8">
        <v>37257.375</v>
      </c>
      <c r="G202" s="62"/>
    </row>
    <row r="203" spans="1:7" ht="12.75">
      <c r="A203" t="s">
        <v>10</v>
      </c>
      <c r="B203" t="s">
        <v>3</v>
      </c>
      <c r="C203" t="str">
        <f t="shared" si="3"/>
        <v>EmpressBayhurst 1</v>
      </c>
      <c r="D203">
        <v>1.13</v>
      </c>
      <c r="E203" s="8">
        <v>37226.375</v>
      </c>
      <c r="F203" s="8">
        <v>37257.375</v>
      </c>
      <c r="G203" s="62"/>
    </row>
    <row r="204" spans="1:7" ht="12.75">
      <c r="A204" t="s">
        <v>10</v>
      </c>
      <c r="B204" t="s">
        <v>4</v>
      </c>
      <c r="C204" t="str">
        <f t="shared" si="3"/>
        <v>EmpressBayhurst 2</v>
      </c>
      <c r="D204">
        <v>1.13</v>
      </c>
      <c r="E204" s="8">
        <v>37226.375</v>
      </c>
      <c r="F204" s="8">
        <v>37257.375</v>
      </c>
      <c r="G204" s="62"/>
    </row>
    <row r="205" spans="1:7" ht="12.75">
      <c r="A205" t="s">
        <v>10</v>
      </c>
      <c r="B205" t="s">
        <v>34</v>
      </c>
      <c r="C205" t="str">
        <f t="shared" si="3"/>
        <v>EmpressCentram MDA</v>
      </c>
      <c r="D205">
        <v>1.84</v>
      </c>
      <c r="E205" s="8">
        <v>37226.375</v>
      </c>
      <c r="F205" s="8">
        <v>37257.375</v>
      </c>
      <c r="G205" s="62"/>
    </row>
    <row r="206" spans="1:7" ht="12.75">
      <c r="A206" t="s">
        <v>10</v>
      </c>
      <c r="B206" t="s">
        <v>35</v>
      </c>
      <c r="C206" t="str">
        <f t="shared" si="3"/>
        <v>EmpressCentram SSDA</v>
      </c>
      <c r="D206">
        <v>1.13</v>
      </c>
      <c r="E206" s="8">
        <v>37226.375</v>
      </c>
      <c r="F206" s="8">
        <v>37257.375</v>
      </c>
      <c r="G206" s="62"/>
    </row>
    <row r="207" spans="1:7" ht="12.75">
      <c r="A207" t="s">
        <v>10</v>
      </c>
      <c r="B207" t="s">
        <v>36</v>
      </c>
      <c r="C207" t="str">
        <f t="shared" si="3"/>
        <v>EmpressCentrao CDA</v>
      </c>
      <c r="D207">
        <v>5.6</v>
      </c>
      <c r="E207" s="8">
        <v>37226.375</v>
      </c>
      <c r="F207" s="8">
        <v>37257.375</v>
      </c>
      <c r="G207" s="62"/>
    </row>
    <row r="208" spans="1:7" ht="12.75">
      <c r="A208" t="s">
        <v>10</v>
      </c>
      <c r="B208" t="s">
        <v>37</v>
      </c>
      <c r="C208" t="str">
        <f t="shared" si="3"/>
        <v>EmpressCentrao EDA</v>
      </c>
      <c r="D208">
        <v>5.6</v>
      </c>
      <c r="E208" s="8">
        <v>37226.375</v>
      </c>
      <c r="F208" s="8">
        <v>37257.375</v>
      </c>
      <c r="G208" s="62"/>
    </row>
    <row r="209" spans="1:7" ht="12.75">
      <c r="A209" t="s">
        <v>10</v>
      </c>
      <c r="B209" t="s">
        <v>38</v>
      </c>
      <c r="C209" t="str">
        <f t="shared" si="3"/>
        <v>EmpressCentrao NDA</v>
      </c>
      <c r="D209">
        <v>4.47</v>
      </c>
      <c r="E209" s="8">
        <v>37226.375</v>
      </c>
      <c r="F209" s="8">
        <v>37257.375</v>
      </c>
      <c r="G209" s="62"/>
    </row>
    <row r="210" spans="1:7" ht="12.75">
      <c r="A210" t="s">
        <v>10</v>
      </c>
      <c r="B210" t="s">
        <v>39</v>
      </c>
      <c r="C210" t="str">
        <f t="shared" si="3"/>
        <v>EmpressCentrao SSMDA</v>
      </c>
      <c r="D210">
        <v>4.47</v>
      </c>
      <c r="E210" s="8">
        <v>37226.375</v>
      </c>
      <c r="F210" s="8">
        <v>37257.375</v>
      </c>
      <c r="G210" s="62"/>
    </row>
    <row r="211" spans="1:7" ht="12.75">
      <c r="A211" t="s">
        <v>10</v>
      </c>
      <c r="B211" t="s">
        <v>40</v>
      </c>
      <c r="C211" t="str">
        <f t="shared" si="3"/>
        <v>EmpressCentrao WDA</v>
      </c>
      <c r="D211">
        <v>2.95</v>
      </c>
      <c r="E211" s="8">
        <v>37226.375</v>
      </c>
      <c r="F211" s="8">
        <v>37257.375</v>
      </c>
      <c r="G211" s="62"/>
    </row>
    <row r="212" spans="1:7" ht="12.75">
      <c r="A212" t="s">
        <v>10</v>
      </c>
      <c r="B212" t="s">
        <v>41</v>
      </c>
      <c r="C212" t="str">
        <f t="shared" si="3"/>
        <v>EmpressCentrat MDA</v>
      </c>
      <c r="D212">
        <v>1.84</v>
      </c>
      <c r="E212" s="8">
        <v>37226.375</v>
      </c>
      <c r="F212" s="8">
        <v>37257.375</v>
      </c>
      <c r="G212" s="62"/>
    </row>
    <row r="213" spans="1:7" ht="12.75">
      <c r="A213" t="s">
        <v>10</v>
      </c>
      <c r="B213" t="s">
        <v>5</v>
      </c>
      <c r="C213" t="str">
        <f t="shared" si="3"/>
        <v>EmpressChippawa</v>
      </c>
      <c r="D213">
        <v>6.16</v>
      </c>
      <c r="E213" s="8">
        <v>37226.375</v>
      </c>
      <c r="F213" s="8">
        <v>37257.375</v>
      </c>
      <c r="G213" s="62"/>
    </row>
    <row r="214" spans="1:7" ht="12.75">
      <c r="A214" t="s">
        <v>10</v>
      </c>
      <c r="B214" t="s">
        <v>42</v>
      </c>
      <c r="C214" t="str">
        <f t="shared" si="3"/>
        <v>EmpressConsumers CDA</v>
      </c>
      <c r="D214">
        <v>5.6</v>
      </c>
      <c r="E214" s="8">
        <v>37226.375</v>
      </c>
      <c r="F214" s="8">
        <v>37257.375</v>
      </c>
      <c r="G214" s="62"/>
    </row>
    <row r="215" spans="1:7" ht="12.75">
      <c r="A215" t="s">
        <v>10</v>
      </c>
      <c r="B215" t="s">
        <v>43</v>
      </c>
      <c r="C215" t="str">
        <f t="shared" si="3"/>
        <v>EmpressConsumers EDA</v>
      </c>
      <c r="D215">
        <v>5.6</v>
      </c>
      <c r="E215" s="8">
        <v>37226.375</v>
      </c>
      <c r="F215" s="8">
        <v>37257.375</v>
      </c>
      <c r="G215" s="62"/>
    </row>
    <row r="216" spans="1:7" ht="12.75">
      <c r="A216" t="s">
        <v>10</v>
      </c>
      <c r="B216" t="s">
        <v>44</v>
      </c>
      <c r="C216" t="str">
        <f t="shared" si="3"/>
        <v>EmpressConsumers SWDA</v>
      </c>
      <c r="D216">
        <v>5.6</v>
      </c>
      <c r="E216" s="8">
        <v>37226.375</v>
      </c>
      <c r="F216" s="8">
        <v>37257.375</v>
      </c>
      <c r="G216" s="62"/>
    </row>
    <row r="217" spans="1:7" ht="12.75">
      <c r="A217" t="s">
        <v>10</v>
      </c>
      <c r="B217" t="s">
        <v>6</v>
      </c>
      <c r="C217" t="str">
        <f t="shared" si="3"/>
        <v>EmpressCornwall</v>
      </c>
      <c r="D217">
        <v>5.83</v>
      </c>
      <c r="E217" s="8">
        <v>37226.375</v>
      </c>
      <c r="F217" s="8">
        <v>37257.375</v>
      </c>
      <c r="G217" s="62"/>
    </row>
    <row r="218" spans="1:7" ht="12.75">
      <c r="A218" t="s">
        <v>10</v>
      </c>
      <c r="B218" t="s">
        <v>7</v>
      </c>
      <c r="C218" t="str">
        <f t="shared" si="3"/>
        <v>EmpressEast Hereford</v>
      </c>
      <c r="D218">
        <v>6.48</v>
      </c>
      <c r="E218" s="8">
        <v>37226.375</v>
      </c>
      <c r="F218" s="8">
        <v>37257.375</v>
      </c>
      <c r="G218" s="62"/>
    </row>
    <row r="219" spans="1:7" ht="12.75">
      <c r="A219" t="s">
        <v>10</v>
      </c>
      <c r="B219" t="s">
        <v>8</v>
      </c>
      <c r="C219" t="str">
        <f t="shared" si="3"/>
        <v>EmpressEmerson 1</v>
      </c>
      <c r="D219">
        <v>2.17</v>
      </c>
      <c r="E219" s="8">
        <v>37226.375</v>
      </c>
      <c r="F219" s="8">
        <v>37257.375</v>
      </c>
      <c r="G219" s="62"/>
    </row>
    <row r="220" spans="1:7" ht="12.75">
      <c r="A220" t="s">
        <v>10</v>
      </c>
      <c r="B220" t="s">
        <v>9</v>
      </c>
      <c r="C220" t="str">
        <f t="shared" si="3"/>
        <v>EmpressEmerson 2</v>
      </c>
      <c r="D220">
        <v>2.17</v>
      </c>
      <c r="E220" s="8">
        <v>37226.375</v>
      </c>
      <c r="F220" s="8">
        <v>37257.375</v>
      </c>
      <c r="G220" s="62"/>
    </row>
    <row r="221" spans="1:7" ht="12.75">
      <c r="A221" t="s">
        <v>10</v>
      </c>
      <c r="B221" t="s">
        <v>45</v>
      </c>
      <c r="C221" t="str">
        <f t="shared" si="3"/>
        <v>EmpressGladstone MDA</v>
      </c>
      <c r="D221">
        <v>1.84</v>
      </c>
      <c r="E221" s="8">
        <v>37226.375</v>
      </c>
      <c r="F221" s="8">
        <v>37257.375</v>
      </c>
      <c r="G221" s="62"/>
    </row>
    <row r="222" spans="1:7" ht="12.75">
      <c r="A222" t="s">
        <v>10</v>
      </c>
      <c r="B222" t="s">
        <v>46</v>
      </c>
      <c r="C222" t="str">
        <f t="shared" si="3"/>
        <v>EmpressGMIT EDA</v>
      </c>
      <c r="D222">
        <v>5.6</v>
      </c>
      <c r="E222" s="8">
        <v>37226.375</v>
      </c>
      <c r="F222" s="8">
        <v>37257.375</v>
      </c>
      <c r="G222" s="62"/>
    </row>
    <row r="223" spans="1:7" ht="12.75">
      <c r="A223" t="s">
        <v>10</v>
      </c>
      <c r="B223" t="s">
        <v>47</v>
      </c>
      <c r="C223" t="str">
        <f t="shared" si="3"/>
        <v>EmpressGMIT NDA</v>
      </c>
      <c r="D223">
        <v>4.47</v>
      </c>
      <c r="E223" s="8">
        <v>37226.375</v>
      </c>
      <c r="F223" s="8">
        <v>37257.375</v>
      </c>
      <c r="G223" s="62"/>
    </row>
    <row r="224" spans="1:7" ht="12.75">
      <c r="A224" t="s">
        <v>10</v>
      </c>
      <c r="B224" t="s">
        <v>11</v>
      </c>
      <c r="C224" t="str">
        <f t="shared" si="3"/>
        <v>EmpressHerbert</v>
      </c>
      <c r="D224">
        <v>1.13</v>
      </c>
      <c r="E224" s="8">
        <v>37226.375</v>
      </c>
      <c r="F224" s="8">
        <v>37257.375</v>
      </c>
      <c r="G224" s="62"/>
    </row>
    <row r="225" spans="1:7" ht="12.75">
      <c r="A225" t="s">
        <v>10</v>
      </c>
      <c r="B225" t="s">
        <v>12</v>
      </c>
      <c r="C225" t="str">
        <f t="shared" si="3"/>
        <v>EmpressIroquois</v>
      </c>
      <c r="D225">
        <v>6.19</v>
      </c>
      <c r="E225" s="8">
        <v>37226.375</v>
      </c>
      <c r="F225" s="8">
        <v>37257.375</v>
      </c>
      <c r="G225" s="62"/>
    </row>
    <row r="226" spans="1:7" ht="12.75">
      <c r="A226" t="s">
        <v>10</v>
      </c>
      <c r="B226" t="s">
        <v>48</v>
      </c>
      <c r="C226" t="str">
        <f t="shared" si="3"/>
        <v>EmpressKPUC EDA</v>
      </c>
      <c r="D226">
        <v>5.6</v>
      </c>
      <c r="E226" s="8">
        <v>37226.375</v>
      </c>
      <c r="F226" s="8">
        <v>37257.375</v>
      </c>
      <c r="G226" s="62"/>
    </row>
    <row r="227" spans="1:7" ht="12.75">
      <c r="A227" t="s">
        <v>10</v>
      </c>
      <c r="B227" t="s">
        <v>15</v>
      </c>
      <c r="C227" t="str">
        <f t="shared" si="3"/>
        <v>EmpressNapierville</v>
      </c>
      <c r="D227">
        <v>6.11</v>
      </c>
      <c r="E227" s="8">
        <v>37226.375</v>
      </c>
      <c r="F227" s="8">
        <v>37257.375</v>
      </c>
      <c r="G227" s="62"/>
    </row>
    <row r="228" spans="1:7" ht="12.75">
      <c r="A228" t="s">
        <v>10</v>
      </c>
      <c r="B228" t="s">
        <v>16</v>
      </c>
      <c r="C228" t="str">
        <f t="shared" si="3"/>
        <v>EmpressNiagara Falls</v>
      </c>
      <c r="D228">
        <v>5.78</v>
      </c>
      <c r="E228" s="8">
        <v>37226.375</v>
      </c>
      <c r="F228" s="8">
        <v>37257.375</v>
      </c>
      <c r="G228" s="62"/>
    </row>
    <row r="229" spans="1:7" ht="12.75">
      <c r="A229" t="s">
        <v>10</v>
      </c>
      <c r="B229" t="s">
        <v>17</v>
      </c>
      <c r="C229" t="str">
        <f t="shared" si="3"/>
        <v>EmpressPhilipsburg</v>
      </c>
      <c r="D229">
        <v>6.15</v>
      </c>
      <c r="E229" s="8">
        <v>37226.375</v>
      </c>
      <c r="F229" s="8">
        <v>37257.375</v>
      </c>
      <c r="G229" s="62"/>
    </row>
    <row r="230" spans="1:6" ht="12.75">
      <c r="A230" t="s">
        <v>10</v>
      </c>
      <c r="B230" t="s">
        <v>19</v>
      </c>
      <c r="C230" t="str">
        <f t="shared" si="3"/>
        <v>EmpressSabrevois</v>
      </c>
      <c r="D230">
        <v>6.09</v>
      </c>
      <c r="E230" s="8">
        <v>37226.375</v>
      </c>
      <c r="F230" s="8">
        <v>37257.375</v>
      </c>
    </row>
    <row r="231" spans="1:6" ht="12.75">
      <c r="A231" t="s">
        <v>10</v>
      </c>
      <c r="B231" t="s">
        <v>49</v>
      </c>
      <c r="C231" t="str">
        <f t="shared" si="3"/>
        <v>EmpressSpruce</v>
      </c>
      <c r="D231">
        <v>2.04</v>
      </c>
      <c r="E231" s="8">
        <v>37226.375</v>
      </c>
      <c r="F231" s="8">
        <v>37257.375</v>
      </c>
    </row>
    <row r="232" spans="1:6" ht="12.75">
      <c r="A232" t="s">
        <v>10</v>
      </c>
      <c r="B232" t="s">
        <v>21</v>
      </c>
      <c r="C232" t="str">
        <f t="shared" si="3"/>
        <v>EmpressSt. Clair</v>
      </c>
      <c r="D232">
        <v>4.91</v>
      </c>
      <c r="E232" s="8">
        <v>37226.375</v>
      </c>
      <c r="F232" s="8">
        <v>37257.375</v>
      </c>
    </row>
    <row r="233" spans="1:6" ht="12.75">
      <c r="A233" t="s">
        <v>10</v>
      </c>
      <c r="B233" t="s">
        <v>50</v>
      </c>
      <c r="C233" t="str">
        <f t="shared" si="3"/>
        <v>EmpressTCPL NDA</v>
      </c>
      <c r="D233">
        <v>4.47</v>
      </c>
      <c r="E233" s="8">
        <v>37226.375</v>
      </c>
      <c r="F233" s="8">
        <v>37257.375</v>
      </c>
    </row>
    <row r="234" spans="1:6" ht="12.75">
      <c r="A234" t="s">
        <v>10</v>
      </c>
      <c r="B234" t="s">
        <v>51</v>
      </c>
      <c r="C234" t="str">
        <f t="shared" si="3"/>
        <v>EmpressTCPL WDA</v>
      </c>
      <c r="D234">
        <v>2.95</v>
      </c>
      <c r="E234" s="8">
        <v>37226.375</v>
      </c>
      <c r="F234" s="8">
        <v>37257.375</v>
      </c>
    </row>
    <row r="235" spans="1:6" ht="12.75">
      <c r="A235" t="s">
        <v>10</v>
      </c>
      <c r="B235" t="s">
        <v>52</v>
      </c>
      <c r="C235" t="str">
        <f t="shared" si="3"/>
        <v>EmpressTPLP NDA</v>
      </c>
      <c r="D235">
        <v>4.47</v>
      </c>
      <c r="E235" s="8">
        <v>37226.375</v>
      </c>
      <c r="F235" s="8">
        <v>37257.375</v>
      </c>
    </row>
    <row r="236" spans="1:6" ht="12.75">
      <c r="A236" t="s">
        <v>10</v>
      </c>
      <c r="B236" t="s">
        <v>53</v>
      </c>
      <c r="C236" t="str">
        <f t="shared" si="3"/>
        <v>EmpressTransgas SSDA</v>
      </c>
      <c r="D236">
        <v>1.13</v>
      </c>
      <c r="E236" s="8">
        <v>37226.375</v>
      </c>
      <c r="F236" s="8">
        <v>37257.375</v>
      </c>
    </row>
    <row r="237" spans="1:6" ht="12.75">
      <c r="A237" t="s">
        <v>10</v>
      </c>
      <c r="B237" t="s">
        <v>54</v>
      </c>
      <c r="C237" t="str">
        <f t="shared" si="3"/>
        <v>EmpressUnion CDA</v>
      </c>
      <c r="D237">
        <v>5.6</v>
      </c>
      <c r="E237" s="8">
        <v>37226.375</v>
      </c>
      <c r="F237" s="8">
        <v>37257.375</v>
      </c>
    </row>
    <row r="238" spans="1:6" ht="12.75">
      <c r="A238" t="s">
        <v>10</v>
      </c>
      <c r="B238" t="s">
        <v>55</v>
      </c>
      <c r="C238" t="str">
        <f t="shared" si="3"/>
        <v>EmpressUnion SWDA</v>
      </c>
      <c r="D238">
        <v>5.6</v>
      </c>
      <c r="E238" s="8">
        <v>37226.375</v>
      </c>
      <c r="F238" s="8">
        <v>37257.375</v>
      </c>
    </row>
    <row r="239" spans="1:6" ht="12.75">
      <c r="A239" t="s">
        <v>10</v>
      </c>
      <c r="B239" t="s">
        <v>31</v>
      </c>
      <c r="C239" t="str">
        <f t="shared" si="3"/>
        <v>EmpressWelwyn</v>
      </c>
      <c r="D239">
        <v>1.13</v>
      </c>
      <c r="E239" s="8">
        <v>37226.375</v>
      </c>
      <c r="F239" s="8">
        <v>37257.375</v>
      </c>
    </row>
    <row r="240" spans="1:6" ht="12.75">
      <c r="A240" t="s">
        <v>11</v>
      </c>
      <c r="B240" t="s">
        <v>34</v>
      </c>
      <c r="C240" t="str">
        <f t="shared" si="3"/>
        <v>HerbertCentram MDA</v>
      </c>
      <c r="D240">
        <v>1.49</v>
      </c>
      <c r="E240" s="8">
        <v>37226.375</v>
      </c>
      <c r="F240" s="8">
        <v>37257.375</v>
      </c>
    </row>
    <row r="241" spans="1:6" ht="12.75">
      <c r="A241" t="s">
        <v>11</v>
      </c>
      <c r="B241" t="s">
        <v>35</v>
      </c>
      <c r="C241" t="str">
        <f t="shared" si="3"/>
        <v>HerbertCentram SSDA</v>
      </c>
      <c r="D241">
        <v>0.78</v>
      </c>
      <c r="E241" s="8">
        <v>37226.375</v>
      </c>
      <c r="F241" s="8">
        <v>37257.375</v>
      </c>
    </row>
    <row r="242" spans="1:6" ht="12.75">
      <c r="A242" t="s">
        <v>11</v>
      </c>
      <c r="B242" t="s">
        <v>36</v>
      </c>
      <c r="C242" t="str">
        <f t="shared" si="3"/>
        <v>HerbertCentrao CDA</v>
      </c>
      <c r="D242">
        <v>5.26</v>
      </c>
      <c r="E242" s="8">
        <v>37226.375</v>
      </c>
      <c r="F242" s="8">
        <v>37257.375</v>
      </c>
    </row>
    <row r="243" spans="1:6" ht="12.75">
      <c r="A243" t="s">
        <v>11</v>
      </c>
      <c r="B243" t="s">
        <v>37</v>
      </c>
      <c r="C243" t="str">
        <f t="shared" si="3"/>
        <v>HerbertCentrao EDA</v>
      </c>
      <c r="D243">
        <v>5.26</v>
      </c>
      <c r="E243" s="8">
        <v>37226.375</v>
      </c>
      <c r="F243" s="8">
        <v>37257.375</v>
      </c>
    </row>
    <row r="244" spans="1:6" ht="12.75">
      <c r="A244" t="s">
        <v>11</v>
      </c>
      <c r="B244" t="s">
        <v>38</v>
      </c>
      <c r="C244" t="str">
        <f t="shared" si="3"/>
        <v>HerbertCentrao NDA</v>
      </c>
      <c r="D244">
        <v>4.12</v>
      </c>
      <c r="E244" s="8">
        <v>37226.375</v>
      </c>
      <c r="F244" s="8">
        <v>37257.375</v>
      </c>
    </row>
    <row r="245" spans="1:6" ht="12.75">
      <c r="A245" t="s">
        <v>11</v>
      </c>
      <c r="B245" t="s">
        <v>39</v>
      </c>
      <c r="C245" t="str">
        <f t="shared" si="3"/>
        <v>HerbertCentrao SSMDA</v>
      </c>
      <c r="D245">
        <v>4.12</v>
      </c>
      <c r="E245" s="8">
        <v>37226.375</v>
      </c>
      <c r="F245" s="8">
        <v>37257.375</v>
      </c>
    </row>
    <row r="246" spans="1:6" ht="12.75">
      <c r="A246" t="s">
        <v>11</v>
      </c>
      <c r="B246" t="s">
        <v>40</v>
      </c>
      <c r="C246" t="str">
        <f t="shared" si="3"/>
        <v>HerbertCentrao WDA</v>
      </c>
      <c r="D246">
        <v>2.61</v>
      </c>
      <c r="E246" s="8">
        <v>37226.375</v>
      </c>
      <c r="F246" s="8">
        <v>37257.375</v>
      </c>
    </row>
    <row r="247" spans="1:6" ht="12.75">
      <c r="A247" t="s">
        <v>11</v>
      </c>
      <c r="B247" t="s">
        <v>41</v>
      </c>
      <c r="C247" t="str">
        <f t="shared" si="3"/>
        <v>HerbertCentrat MDA</v>
      </c>
      <c r="D247">
        <v>1.49</v>
      </c>
      <c r="E247" s="8">
        <v>37226.375</v>
      </c>
      <c r="F247" s="8">
        <v>37257.375</v>
      </c>
    </row>
    <row r="248" spans="1:6" ht="12.75">
      <c r="A248" t="s">
        <v>11</v>
      </c>
      <c r="B248" t="s">
        <v>5</v>
      </c>
      <c r="C248" t="str">
        <f t="shared" si="3"/>
        <v>HerbertChippawa</v>
      </c>
      <c r="D248">
        <v>5.81</v>
      </c>
      <c r="E248" s="8">
        <v>37226.375</v>
      </c>
      <c r="F248" s="8">
        <v>37257.375</v>
      </c>
    </row>
    <row r="249" spans="1:6" ht="12.75">
      <c r="A249" t="s">
        <v>11</v>
      </c>
      <c r="B249" t="s">
        <v>42</v>
      </c>
      <c r="C249" t="str">
        <f t="shared" si="3"/>
        <v>HerbertConsumers CDA</v>
      </c>
      <c r="D249">
        <v>5.26</v>
      </c>
      <c r="E249" s="8">
        <v>37226.375</v>
      </c>
      <c r="F249" s="8">
        <v>37257.375</v>
      </c>
    </row>
    <row r="250" spans="1:6" ht="12.75">
      <c r="A250" t="s">
        <v>11</v>
      </c>
      <c r="B250" t="s">
        <v>43</v>
      </c>
      <c r="C250" t="str">
        <f t="shared" si="3"/>
        <v>HerbertConsumers EDA</v>
      </c>
      <c r="D250">
        <v>5.26</v>
      </c>
      <c r="E250" s="8">
        <v>37226.375</v>
      </c>
      <c r="F250" s="8">
        <v>37257.375</v>
      </c>
    </row>
    <row r="251" spans="1:6" ht="12.75">
      <c r="A251" t="s">
        <v>11</v>
      </c>
      <c r="B251" t="s">
        <v>44</v>
      </c>
      <c r="C251" t="str">
        <f t="shared" si="3"/>
        <v>HerbertConsumers SWDA</v>
      </c>
      <c r="D251">
        <v>5.26</v>
      </c>
      <c r="E251" s="8">
        <v>37226.375</v>
      </c>
      <c r="F251" s="8">
        <v>37257.375</v>
      </c>
    </row>
    <row r="252" spans="1:6" ht="12.75">
      <c r="A252" t="s">
        <v>11</v>
      </c>
      <c r="B252" t="s">
        <v>6</v>
      </c>
      <c r="C252" t="str">
        <f t="shared" si="3"/>
        <v>HerbertCornwall</v>
      </c>
      <c r="D252">
        <v>5.48</v>
      </c>
      <c r="E252" s="8">
        <v>37226.375</v>
      </c>
      <c r="F252" s="8">
        <v>37257.375</v>
      </c>
    </row>
    <row r="253" spans="1:6" ht="12.75">
      <c r="A253" t="s">
        <v>11</v>
      </c>
      <c r="B253" t="s">
        <v>7</v>
      </c>
      <c r="C253" t="str">
        <f t="shared" si="3"/>
        <v>HerbertEast Hereford</v>
      </c>
      <c r="D253">
        <v>6.13</v>
      </c>
      <c r="E253" s="8">
        <v>37226.375</v>
      </c>
      <c r="F253" s="8">
        <v>37257.375</v>
      </c>
    </row>
    <row r="254" spans="1:6" ht="12.75">
      <c r="A254" t="s">
        <v>11</v>
      </c>
      <c r="B254" t="s">
        <v>8</v>
      </c>
      <c r="C254" t="str">
        <f t="shared" si="3"/>
        <v>HerbertEmerson 1</v>
      </c>
      <c r="D254">
        <v>1.82</v>
      </c>
      <c r="E254" s="8">
        <v>37226.375</v>
      </c>
      <c r="F254" s="8">
        <v>37257.375</v>
      </c>
    </row>
    <row r="255" spans="1:6" ht="12.75">
      <c r="A255" t="s">
        <v>11</v>
      </c>
      <c r="B255" t="s">
        <v>9</v>
      </c>
      <c r="C255" t="str">
        <f t="shared" si="3"/>
        <v>HerbertEmerson 2</v>
      </c>
      <c r="D255">
        <v>1.82</v>
      </c>
      <c r="E255" s="8">
        <v>37226.375</v>
      </c>
      <c r="F255" s="8">
        <v>37257.375</v>
      </c>
    </row>
    <row r="256" spans="1:6" ht="12.75">
      <c r="A256" t="s">
        <v>11</v>
      </c>
      <c r="B256" t="s">
        <v>45</v>
      </c>
      <c r="C256" t="str">
        <f t="shared" si="3"/>
        <v>HerbertGladstone MDA</v>
      </c>
      <c r="D256">
        <v>1.49</v>
      </c>
      <c r="E256" s="8">
        <v>37226.375</v>
      </c>
      <c r="F256" s="8">
        <v>37257.375</v>
      </c>
    </row>
    <row r="257" spans="1:6" ht="12.75">
      <c r="A257" t="s">
        <v>11</v>
      </c>
      <c r="B257" t="s">
        <v>46</v>
      </c>
      <c r="C257" t="str">
        <f t="shared" si="3"/>
        <v>HerbertGMIT EDA</v>
      </c>
      <c r="D257">
        <v>5.26</v>
      </c>
      <c r="E257" s="8">
        <v>37226.375</v>
      </c>
      <c r="F257" s="8">
        <v>37257.375</v>
      </c>
    </row>
    <row r="258" spans="1:6" ht="12.75">
      <c r="A258" t="s">
        <v>11</v>
      </c>
      <c r="B258" t="s">
        <v>47</v>
      </c>
      <c r="C258" t="str">
        <f aca="true" t="shared" si="4" ref="C258:C321">A258&amp;B258</f>
        <v>HerbertGMIT NDA</v>
      </c>
      <c r="D258">
        <v>4.12</v>
      </c>
      <c r="E258" s="8">
        <v>37226.375</v>
      </c>
      <c r="F258" s="8">
        <v>37257.375</v>
      </c>
    </row>
    <row r="259" spans="1:6" ht="12.75">
      <c r="A259" t="s">
        <v>11</v>
      </c>
      <c r="B259" t="s">
        <v>11</v>
      </c>
      <c r="C259" t="str">
        <f t="shared" si="4"/>
        <v>HerbertHerbert</v>
      </c>
      <c r="D259" t="e">
        <v>#N/A</v>
      </c>
      <c r="E259" s="8">
        <v>37226.375</v>
      </c>
      <c r="F259" s="8">
        <v>37257.375</v>
      </c>
    </row>
    <row r="260" spans="1:6" ht="12.75">
      <c r="A260" t="s">
        <v>11</v>
      </c>
      <c r="B260" t="s">
        <v>12</v>
      </c>
      <c r="C260" t="str">
        <f t="shared" si="4"/>
        <v>HerbertIroquois</v>
      </c>
      <c r="D260">
        <v>5.84</v>
      </c>
      <c r="E260" s="8">
        <v>37226.375</v>
      </c>
      <c r="F260" s="8">
        <v>37257.375</v>
      </c>
    </row>
    <row r="261" spans="1:6" ht="12.75">
      <c r="A261" t="s">
        <v>11</v>
      </c>
      <c r="B261" t="s">
        <v>48</v>
      </c>
      <c r="C261" t="str">
        <f t="shared" si="4"/>
        <v>HerbertKPUC EDA</v>
      </c>
      <c r="D261">
        <v>5.26</v>
      </c>
      <c r="E261" s="8">
        <v>37226.375</v>
      </c>
      <c r="F261" s="8">
        <v>37257.375</v>
      </c>
    </row>
    <row r="262" spans="1:6" ht="12.75">
      <c r="A262" t="s">
        <v>11</v>
      </c>
      <c r="B262" t="s">
        <v>15</v>
      </c>
      <c r="C262" t="str">
        <f t="shared" si="4"/>
        <v>HerbertNapierville</v>
      </c>
      <c r="D262">
        <v>5.77</v>
      </c>
      <c r="E262" s="8">
        <v>37226.375</v>
      </c>
      <c r="F262" s="8">
        <v>37257.375</v>
      </c>
    </row>
    <row r="263" spans="1:6" ht="12.75">
      <c r="A263" t="s">
        <v>11</v>
      </c>
      <c r="B263" t="s">
        <v>16</v>
      </c>
      <c r="C263" t="str">
        <f t="shared" si="4"/>
        <v>HerbertNiagara Falls</v>
      </c>
      <c r="D263">
        <v>5.43</v>
      </c>
      <c r="E263" s="8">
        <v>37226.375</v>
      </c>
      <c r="F263" s="8">
        <v>37257.375</v>
      </c>
    </row>
    <row r="264" spans="1:6" ht="12.75">
      <c r="A264" t="s">
        <v>11</v>
      </c>
      <c r="B264" t="s">
        <v>17</v>
      </c>
      <c r="C264" t="str">
        <f t="shared" si="4"/>
        <v>HerbertPhilipsburg</v>
      </c>
      <c r="D264">
        <v>5.8</v>
      </c>
      <c r="E264" s="8">
        <v>37226.375</v>
      </c>
      <c r="F264" s="8">
        <v>37257.375</v>
      </c>
    </row>
    <row r="265" spans="1:6" ht="12.75">
      <c r="A265" t="s">
        <v>11</v>
      </c>
      <c r="B265" t="s">
        <v>19</v>
      </c>
      <c r="C265" t="str">
        <f t="shared" si="4"/>
        <v>HerbertSabrevois</v>
      </c>
      <c r="D265">
        <v>5.74</v>
      </c>
      <c r="E265" s="8">
        <v>37226.375</v>
      </c>
      <c r="F265" s="8">
        <v>37257.375</v>
      </c>
    </row>
    <row r="266" spans="1:6" ht="12.75">
      <c r="A266" t="s">
        <v>11</v>
      </c>
      <c r="B266" t="s">
        <v>49</v>
      </c>
      <c r="C266" t="str">
        <f t="shared" si="4"/>
        <v>HerbertSpruce</v>
      </c>
      <c r="D266">
        <v>1.69</v>
      </c>
      <c r="E266" s="8">
        <v>37226.375</v>
      </c>
      <c r="F266" s="8">
        <v>37257.375</v>
      </c>
    </row>
    <row r="267" spans="1:6" ht="12.75">
      <c r="A267" t="s">
        <v>11</v>
      </c>
      <c r="B267" t="s">
        <v>21</v>
      </c>
      <c r="C267" t="str">
        <f t="shared" si="4"/>
        <v>HerbertSt. Clair</v>
      </c>
      <c r="D267">
        <v>4.56</v>
      </c>
      <c r="E267" s="8">
        <v>37226.375</v>
      </c>
      <c r="F267" s="8">
        <v>37257.375</v>
      </c>
    </row>
    <row r="268" spans="1:6" ht="12.75">
      <c r="A268" t="s">
        <v>11</v>
      </c>
      <c r="B268" t="s">
        <v>50</v>
      </c>
      <c r="C268" t="str">
        <f t="shared" si="4"/>
        <v>HerbertTCPL NDA</v>
      </c>
      <c r="D268">
        <v>4.12</v>
      </c>
      <c r="E268" s="8">
        <v>37226.375</v>
      </c>
      <c r="F268" s="8">
        <v>37257.375</v>
      </c>
    </row>
    <row r="269" spans="1:6" ht="12.75">
      <c r="A269" t="s">
        <v>11</v>
      </c>
      <c r="B269" t="s">
        <v>51</v>
      </c>
      <c r="C269" t="str">
        <f t="shared" si="4"/>
        <v>HerbertTCPL WDA</v>
      </c>
      <c r="D269">
        <v>2.61</v>
      </c>
      <c r="E269" s="8">
        <v>37226.375</v>
      </c>
      <c r="F269" s="8">
        <v>37257.375</v>
      </c>
    </row>
    <row r="270" spans="1:6" ht="12.75">
      <c r="A270" t="s">
        <v>11</v>
      </c>
      <c r="B270" t="s">
        <v>52</v>
      </c>
      <c r="C270" t="str">
        <f t="shared" si="4"/>
        <v>HerbertTPLP NDA</v>
      </c>
      <c r="D270">
        <v>4.12</v>
      </c>
      <c r="E270" s="8">
        <v>37226.375</v>
      </c>
      <c r="F270" s="8">
        <v>37257.375</v>
      </c>
    </row>
    <row r="271" spans="1:6" ht="12.75">
      <c r="A271" t="s">
        <v>11</v>
      </c>
      <c r="B271" t="s">
        <v>53</v>
      </c>
      <c r="C271" t="str">
        <f t="shared" si="4"/>
        <v>HerbertTransgas SSDA</v>
      </c>
      <c r="D271">
        <v>0.78</v>
      </c>
      <c r="E271" s="8">
        <v>37226.375</v>
      </c>
      <c r="F271" s="8">
        <v>37257.375</v>
      </c>
    </row>
    <row r="272" spans="1:6" ht="12.75">
      <c r="A272" t="s">
        <v>11</v>
      </c>
      <c r="B272" t="s">
        <v>54</v>
      </c>
      <c r="C272" t="str">
        <f t="shared" si="4"/>
        <v>HerbertUnion CDA</v>
      </c>
      <c r="D272">
        <v>5.26</v>
      </c>
      <c r="E272" s="8">
        <v>37226.375</v>
      </c>
      <c r="F272" s="8">
        <v>37257.375</v>
      </c>
    </row>
    <row r="273" spans="1:6" ht="12.75">
      <c r="A273" t="s">
        <v>11</v>
      </c>
      <c r="B273" t="s">
        <v>55</v>
      </c>
      <c r="C273" t="str">
        <f t="shared" si="4"/>
        <v>HerbertUnion SWDA</v>
      </c>
      <c r="D273">
        <v>5.26</v>
      </c>
      <c r="E273" s="8">
        <v>37226.375</v>
      </c>
      <c r="F273" s="8">
        <v>37257.375</v>
      </c>
    </row>
    <row r="274" spans="1:6" ht="12.75">
      <c r="A274" t="s">
        <v>11</v>
      </c>
      <c r="B274" t="s">
        <v>31</v>
      </c>
      <c r="C274" t="str">
        <f t="shared" si="4"/>
        <v>HerbertWelwyn</v>
      </c>
      <c r="D274">
        <v>0.78</v>
      </c>
      <c r="E274" s="8">
        <v>37226.375</v>
      </c>
      <c r="F274" s="8">
        <v>37257.375</v>
      </c>
    </row>
    <row r="275" spans="1:6" ht="12.75">
      <c r="A275" t="s">
        <v>12</v>
      </c>
      <c r="B275" t="s">
        <v>36</v>
      </c>
      <c r="C275" t="str">
        <f t="shared" si="4"/>
        <v>IroquoisCentrao CDA</v>
      </c>
      <c r="D275">
        <v>1.15</v>
      </c>
      <c r="E275" s="8">
        <v>37226.375</v>
      </c>
      <c r="F275" s="8">
        <v>37257.375</v>
      </c>
    </row>
    <row r="276" spans="1:6" ht="12.75">
      <c r="A276" t="s">
        <v>12</v>
      </c>
      <c r="B276" t="s">
        <v>37</v>
      </c>
      <c r="C276" t="str">
        <f t="shared" si="4"/>
        <v>IroquoisCentrao EDA</v>
      </c>
      <c r="D276">
        <v>0.34</v>
      </c>
      <c r="E276" s="8">
        <v>37226.375</v>
      </c>
      <c r="F276" s="8">
        <v>37257.375</v>
      </c>
    </row>
    <row r="277" spans="1:6" ht="12.75">
      <c r="A277" t="s">
        <v>12</v>
      </c>
      <c r="B277" t="s">
        <v>39</v>
      </c>
      <c r="C277" t="str">
        <f t="shared" si="4"/>
        <v>IroquoisCentrao SSMDA</v>
      </c>
      <c r="D277">
        <v>2.51</v>
      </c>
      <c r="E277" s="8">
        <v>37226.375</v>
      </c>
      <c r="F277" s="8">
        <v>37257.375</v>
      </c>
    </row>
    <row r="278" spans="1:6" ht="12.75">
      <c r="A278" t="s">
        <v>12</v>
      </c>
      <c r="B278" t="s">
        <v>5</v>
      </c>
      <c r="C278" t="str">
        <f t="shared" si="4"/>
        <v>IroquoisChippawa</v>
      </c>
      <c r="D278">
        <v>1.73</v>
      </c>
      <c r="E278" s="8">
        <v>37226.375</v>
      </c>
      <c r="F278" s="8">
        <v>37257.375</v>
      </c>
    </row>
    <row r="279" spans="1:6" ht="12.75">
      <c r="A279" t="s">
        <v>12</v>
      </c>
      <c r="B279" t="s">
        <v>42</v>
      </c>
      <c r="C279" t="str">
        <f t="shared" si="4"/>
        <v>IroquoisConsumers CDA</v>
      </c>
      <c r="D279">
        <v>0.96</v>
      </c>
      <c r="E279" s="8">
        <v>37226.375</v>
      </c>
      <c r="F279" s="8">
        <v>37257.375</v>
      </c>
    </row>
    <row r="280" spans="1:6" ht="12.75">
      <c r="A280" t="s">
        <v>12</v>
      </c>
      <c r="B280" t="s">
        <v>43</v>
      </c>
      <c r="C280" t="str">
        <f t="shared" si="4"/>
        <v>IroquoisConsumers EDA</v>
      </c>
      <c r="D280">
        <v>0.28</v>
      </c>
      <c r="E280" s="8">
        <v>37226.375</v>
      </c>
      <c r="F280" s="8">
        <v>37257.375</v>
      </c>
    </row>
    <row r="281" spans="1:6" ht="12.75">
      <c r="A281" t="s">
        <v>12</v>
      </c>
      <c r="B281" t="s">
        <v>44</v>
      </c>
      <c r="C281" t="str">
        <f t="shared" si="4"/>
        <v>IroquoisConsumers SWDA</v>
      </c>
      <c r="D281">
        <v>1.41</v>
      </c>
      <c r="E281" s="8">
        <v>37226.375</v>
      </c>
      <c r="F281" s="8">
        <v>37257.375</v>
      </c>
    </row>
    <row r="282" spans="1:6" ht="12.75">
      <c r="A282" t="s">
        <v>12</v>
      </c>
      <c r="B282" t="s">
        <v>6</v>
      </c>
      <c r="C282" t="str">
        <f t="shared" si="4"/>
        <v>IroquoisCornwall</v>
      </c>
      <c r="D282">
        <v>0.12</v>
      </c>
      <c r="E282" s="8">
        <v>37226.375</v>
      </c>
      <c r="F282" s="8">
        <v>37257.375</v>
      </c>
    </row>
    <row r="283" spans="1:6" ht="12.75">
      <c r="A283" t="s">
        <v>12</v>
      </c>
      <c r="B283" t="s">
        <v>7</v>
      </c>
      <c r="C283" t="str">
        <f t="shared" si="4"/>
        <v>IroquoisEast Hereford</v>
      </c>
      <c r="D283">
        <v>0.97</v>
      </c>
      <c r="E283" s="8">
        <v>37226.375</v>
      </c>
      <c r="F283" s="8">
        <v>37257.375</v>
      </c>
    </row>
    <row r="284" spans="1:6" ht="12.75">
      <c r="A284" t="s">
        <v>12</v>
      </c>
      <c r="B284" t="s">
        <v>8</v>
      </c>
      <c r="C284" t="str">
        <f t="shared" si="4"/>
        <v>IroquoisEmerson 1</v>
      </c>
      <c r="D284">
        <v>4.21</v>
      </c>
      <c r="E284" s="8">
        <v>37226.375</v>
      </c>
      <c r="F284" s="8">
        <v>37257.375</v>
      </c>
    </row>
    <row r="285" spans="1:6" ht="12.75">
      <c r="A285" t="s">
        <v>12</v>
      </c>
      <c r="B285" t="s">
        <v>9</v>
      </c>
      <c r="C285" t="str">
        <f t="shared" si="4"/>
        <v>IroquoisEmerson 2</v>
      </c>
      <c r="D285">
        <v>4.21</v>
      </c>
      <c r="E285" s="8">
        <v>37226.375</v>
      </c>
      <c r="F285" s="8">
        <v>37257.375</v>
      </c>
    </row>
    <row r="286" spans="1:6" ht="12.75">
      <c r="A286" t="s">
        <v>12</v>
      </c>
      <c r="B286" t="s">
        <v>46</v>
      </c>
      <c r="C286" t="str">
        <f t="shared" si="4"/>
        <v>IroquoisGMIT EDA</v>
      </c>
      <c r="D286">
        <v>0.62</v>
      </c>
      <c r="E286" s="8">
        <v>37226.375</v>
      </c>
      <c r="F286" s="8">
        <v>37257.375</v>
      </c>
    </row>
    <row r="287" spans="1:6" ht="12.75">
      <c r="A287" t="s">
        <v>12</v>
      </c>
      <c r="B287" t="s">
        <v>47</v>
      </c>
      <c r="C287" t="str">
        <f t="shared" si="4"/>
        <v>IroquoisGMIT NDA</v>
      </c>
      <c r="D287">
        <v>1.24</v>
      </c>
      <c r="E287" s="8">
        <v>37226.375</v>
      </c>
      <c r="F287" s="8">
        <v>37257.375</v>
      </c>
    </row>
    <row r="288" spans="1:6" ht="12.75">
      <c r="A288" t="s">
        <v>12</v>
      </c>
      <c r="B288" t="s">
        <v>12</v>
      </c>
      <c r="C288" t="str">
        <f t="shared" si="4"/>
        <v>IroquoisIroquois</v>
      </c>
      <c r="D288" t="e">
        <v>#N/A</v>
      </c>
      <c r="E288" s="8">
        <v>37226.375</v>
      </c>
      <c r="F288" s="8">
        <v>37257.375</v>
      </c>
    </row>
    <row r="289" spans="1:6" ht="12.75">
      <c r="A289" t="s">
        <v>12</v>
      </c>
      <c r="B289" t="s">
        <v>48</v>
      </c>
      <c r="C289" t="str">
        <f t="shared" si="4"/>
        <v>IroquoisKPUC EDA</v>
      </c>
      <c r="D289">
        <v>0.38</v>
      </c>
      <c r="E289" s="8">
        <v>37226.375</v>
      </c>
      <c r="F289" s="8">
        <v>37257.375</v>
      </c>
    </row>
    <row r="290" spans="1:6" ht="12.75">
      <c r="A290" t="s">
        <v>12</v>
      </c>
      <c r="B290" t="s">
        <v>15</v>
      </c>
      <c r="C290" t="str">
        <f t="shared" si="4"/>
        <v>IroquoisNapierville</v>
      </c>
      <c r="D290">
        <v>0.6</v>
      </c>
      <c r="E290" s="8">
        <v>37226.375</v>
      </c>
      <c r="F290" s="8">
        <v>37257.375</v>
      </c>
    </row>
    <row r="291" spans="1:6" ht="12.75">
      <c r="A291" t="s">
        <v>12</v>
      </c>
      <c r="B291" t="s">
        <v>16</v>
      </c>
      <c r="C291" t="str">
        <f t="shared" si="4"/>
        <v>IroquoisNiagara Falls</v>
      </c>
      <c r="D291">
        <v>1.34</v>
      </c>
      <c r="E291" s="8">
        <v>37226.375</v>
      </c>
      <c r="F291" s="8">
        <v>37257.375</v>
      </c>
    </row>
    <row r="292" spans="1:6" ht="12.75">
      <c r="A292" t="s">
        <v>12</v>
      </c>
      <c r="B292" t="s">
        <v>17</v>
      </c>
      <c r="C292" t="str">
        <f t="shared" si="4"/>
        <v>IroquoisPhilipsburg</v>
      </c>
      <c r="D292">
        <v>0.63</v>
      </c>
      <c r="E292" s="8">
        <v>37226.375</v>
      </c>
      <c r="F292" s="8">
        <v>37257.375</v>
      </c>
    </row>
    <row r="293" spans="1:6" ht="12.75">
      <c r="A293" t="s">
        <v>12</v>
      </c>
      <c r="B293" t="s">
        <v>19</v>
      </c>
      <c r="C293" t="str">
        <f t="shared" si="4"/>
        <v>IroquoisSabrevois</v>
      </c>
      <c r="D293">
        <v>0.58</v>
      </c>
      <c r="E293" s="8">
        <v>37226.375</v>
      </c>
      <c r="F293" s="8">
        <v>37257.375</v>
      </c>
    </row>
    <row r="294" spans="1:6" ht="12.75">
      <c r="A294" t="s">
        <v>12</v>
      </c>
      <c r="B294" t="s">
        <v>21</v>
      </c>
      <c r="C294" t="str">
        <f t="shared" si="4"/>
        <v>IroquoisSt. Clair</v>
      </c>
      <c r="D294">
        <v>1.45</v>
      </c>
      <c r="E294" s="8">
        <v>37226.375</v>
      </c>
      <c r="F294" s="8">
        <v>37257.375</v>
      </c>
    </row>
    <row r="295" spans="1:6" ht="12.75">
      <c r="A295" t="s">
        <v>12</v>
      </c>
      <c r="B295" t="s">
        <v>54</v>
      </c>
      <c r="C295" t="str">
        <f t="shared" si="4"/>
        <v>IroquoisUnion CDA</v>
      </c>
      <c r="D295">
        <v>1.01</v>
      </c>
      <c r="E295" s="8">
        <v>37226.375</v>
      </c>
      <c r="F295" s="8">
        <v>37257.375</v>
      </c>
    </row>
    <row r="296" spans="1:6" ht="12.75">
      <c r="A296" t="s">
        <v>12</v>
      </c>
      <c r="B296" t="s">
        <v>55</v>
      </c>
      <c r="C296" t="str">
        <f t="shared" si="4"/>
        <v>IroquoisUnion SWDA</v>
      </c>
      <c r="D296">
        <v>1.44</v>
      </c>
      <c r="E296" s="8">
        <v>37226.375</v>
      </c>
      <c r="F296" s="8">
        <v>37257.375</v>
      </c>
    </row>
    <row r="297" spans="1:6" ht="12.75">
      <c r="A297" t="s">
        <v>13</v>
      </c>
      <c r="B297" t="s">
        <v>36</v>
      </c>
      <c r="C297" t="str">
        <f t="shared" si="4"/>
        <v>KirkwallCentrao CDA</v>
      </c>
      <c r="D297">
        <v>0.63</v>
      </c>
      <c r="E297" s="8">
        <v>37226.375</v>
      </c>
      <c r="F297" s="8">
        <v>37257.375</v>
      </c>
    </row>
    <row r="298" spans="1:6" ht="12.75">
      <c r="A298" t="s">
        <v>13</v>
      </c>
      <c r="B298" t="s">
        <v>37</v>
      </c>
      <c r="C298" t="str">
        <f t="shared" si="4"/>
        <v>KirkwallCentrao EDA</v>
      </c>
      <c r="D298">
        <v>0.89</v>
      </c>
      <c r="E298" s="8">
        <v>37226.375</v>
      </c>
      <c r="F298" s="8">
        <v>37257.375</v>
      </c>
    </row>
    <row r="299" spans="1:6" ht="12.75">
      <c r="A299" t="s">
        <v>13</v>
      </c>
      <c r="B299" t="s">
        <v>38</v>
      </c>
      <c r="C299" t="str">
        <f t="shared" si="4"/>
        <v>KirkwallCentrao NDA</v>
      </c>
      <c r="D299">
        <v>1.3</v>
      </c>
      <c r="E299" s="8">
        <v>37226.375</v>
      </c>
      <c r="F299" s="8">
        <v>37257.375</v>
      </c>
    </row>
    <row r="300" spans="1:6" ht="12.75">
      <c r="A300" t="s">
        <v>13</v>
      </c>
      <c r="B300" t="s">
        <v>39</v>
      </c>
      <c r="C300" t="str">
        <f t="shared" si="4"/>
        <v>KirkwallCentrao SSMDA</v>
      </c>
      <c r="D300">
        <v>1.67</v>
      </c>
      <c r="E300" s="8">
        <v>37226.375</v>
      </c>
      <c r="F300" s="8">
        <v>37257.375</v>
      </c>
    </row>
    <row r="301" spans="1:6" ht="12.75">
      <c r="A301" t="s">
        <v>13</v>
      </c>
      <c r="B301" t="s">
        <v>40</v>
      </c>
      <c r="C301" t="str">
        <f t="shared" si="4"/>
        <v>KirkwallCentrao WDA</v>
      </c>
      <c r="D301">
        <v>2.98</v>
      </c>
      <c r="E301" s="8">
        <v>37226.375</v>
      </c>
      <c r="F301" s="8">
        <v>37257.375</v>
      </c>
    </row>
    <row r="302" spans="1:6" ht="12.75">
      <c r="A302" t="s">
        <v>13</v>
      </c>
      <c r="B302" t="s">
        <v>41</v>
      </c>
      <c r="C302" t="str">
        <f t="shared" si="4"/>
        <v>KirkwallCentrat MDA</v>
      </c>
      <c r="D302">
        <v>3.7</v>
      </c>
      <c r="E302" s="8">
        <v>37226.375</v>
      </c>
      <c r="F302" s="8">
        <v>37257.375</v>
      </c>
    </row>
    <row r="303" spans="1:6" ht="12.75">
      <c r="A303" t="s">
        <v>13</v>
      </c>
      <c r="B303" t="s">
        <v>5</v>
      </c>
      <c r="C303" t="str">
        <f t="shared" si="4"/>
        <v>KirkwallChippawa</v>
      </c>
      <c r="D303">
        <v>0.84</v>
      </c>
      <c r="E303" s="8">
        <v>37226.375</v>
      </c>
      <c r="F303" s="8">
        <v>37257.375</v>
      </c>
    </row>
    <row r="304" spans="1:6" ht="12.75">
      <c r="A304" t="s">
        <v>13</v>
      </c>
      <c r="B304" t="s">
        <v>42</v>
      </c>
      <c r="C304" t="str">
        <f t="shared" si="4"/>
        <v>KirkwallConsumers CDA</v>
      </c>
      <c r="D304">
        <v>0.34</v>
      </c>
      <c r="E304" s="8">
        <v>37226.375</v>
      </c>
      <c r="F304" s="8">
        <v>37257.375</v>
      </c>
    </row>
    <row r="305" spans="1:6" ht="12.75">
      <c r="A305" t="s">
        <v>13</v>
      </c>
      <c r="B305" t="s">
        <v>43</v>
      </c>
      <c r="C305" t="str">
        <f t="shared" si="4"/>
        <v>KirkwallConsumers EDA</v>
      </c>
      <c r="D305">
        <v>1.15</v>
      </c>
      <c r="E305" s="8">
        <v>37226.375</v>
      </c>
      <c r="F305" s="8">
        <v>37257.375</v>
      </c>
    </row>
    <row r="306" spans="1:6" ht="12.75">
      <c r="A306" t="s">
        <v>13</v>
      </c>
      <c r="B306" t="s">
        <v>6</v>
      </c>
      <c r="C306" t="str">
        <f t="shared" si="4"/>
        <v>KirkwallCornwall</v>
      </c>
      <c r="D306">
        <v>1.14</v>
      </c>
      <c r="E306" s="8">
        <v>37226.375</v>
      </c>
      <c r="F306" s="8">
        <v>37257.375</v>
      </c>
    </row>
    <row r="307" spans="1:6" ht="12.75">
      <c r="A307" t="s">
        <v>13</v>
      </c>
      <c r="B307" t="s">
        <v>7</v>
      </c>
      <c r="C307" t="str">
        <f t="shared" si="4"/>
        <v>KirkwallEast Hereford</v>
      </c>
      <c r="D307">
        <v>1.79</v>
      </c>
      <c r="E307" s="8">
        <v>37226.375</v>
      </c>
      <c r="F307" s="8">
        <v>37257.375</v>
      </c>
    </row>
    <row r="308" spans="1:6" ht="12.75">
      <c r="A308" t="s">
        <v>13</v>
      </c>
      <c r="B308" t="s">
        <v>46</v>
      </c>
      <c r="C308" t="str">
        <f t="shared" si="4"/>
        <v>KirkwallGMIT EDA</v>
      </c>
      <c r="D308">
        <v>1.44</v>
      </c>
      <c r="E308" s="8">
        <v>37226.375</v>
      </c>
      <c r="F308" s="8">
        <v>37257.375</v>
      </c>
    </row>
    <row r="309" spans="1:6" ht="12.75">
      <c r="A309" t="s">
        <v>13</v>
      </c>
      <c r="B309" t="s">
        <v>47</v>
      </c>
      <c r="C309" t="str">
        <f t="shared" si="4"/>
        <v>KirkwallGMIT NDA</v>
      </c>
      <c r="D309">
        <v>1.18</v>
      </c>
      <c r="E309" s="8">
        <v>37226.375</v>
      </c>
      <c r="F309" s="8">
        <v>37257.375</v>
      </c>
    </row>
    <row r="310" spans="1:6" ht="12.75">
      <c r="A310" t="s">
        <v>13</v>
      </c>
      <c r="B310" t="s">
        <v>12</v>
      </c>
      <c r="C310" t="str">
        <f t="shared" si="4"/>
        <v>KirkwallIroquois</v>
      </c>
      <c r="D310">
        <v>1.57</v>
      </c>
      <c r="E310" s="8">
        <v>37226.375</v>
      </c>
      <c r="F310" s="8">
        <v>37257.375</v>
      </c>
    </row>
    <row r="311" spans="1:6" ht="12.75">
      <c r="A311" t="s">
        <v>13</v>
      </c>
      <c r="B311" t="s">
        <v>48</v>
      </c>
      <c r="C311" t="str">
        <f t="shared" si="4"/>
        <v>KirkwallKPUC EDA</v>
      </c>
      <c r="D311">
        <v>0.85</v>
      </c>
      <c r="E311" s="8">
        <v>37226.375</v>
      </c>
      <c r="F311" s="8">
        <v>37257.375</v>
      </c>
    </row>
    <row r="312" spans="1:6" ht="12.75">
      <c r="A312" t="s">
        <v>13</v>
      </c>
      <c r="B312" t="s">
        <v>15</v>
      </c>
      <c r="C312" t="str">
        <f t="shared" si="4"/>
        <v>KirkwallNapierville</v>
      </c>
      <c r="D312">
        <v>1.43</v>
      </c>
      <c r="E312" s="8">
        <v>37226.375</v>
      </c>
      <c r="F312" s="8">
        <v>37257.375</v>
      </c>
    </row>
    <row r="313" spans="1:6" ht="12.75">
      <c r="A313" t="s">
        <v>13</v>
      </c>
      <c r="B313" t="s">
        <v>16</v>
      </c>
      <c r="C313" t="str">
        <f t="shared" si="4"/>
        <v>KirkwallNiagara Falls</v>
      </c>
      <c r="D313">
        <v>0.44</v>
      </c>
      <c r="E313" s="8">
        <v>37226.375</v>
      </c>
      <c r="F313" s="8">
        <v>37257.375</v>
      </c>
    </row>
    <row r="314" spans="1:6" ht="12.75">
      <c r="A314" t="s">
        <v>13</v>
      </c>
      <c r="B314" t="s">
        <v>17</v>
      </c>
      <c r="C314" t="str">
        <f t="shared" si="4"/>
        <v>KirkwallPhilipsburg</v>
      </c>
      <c r="D314">
        <v>1.46</v>
      </c>
      <c r="E314" s="8">
        <v>37226.375</v>
      </c>
      <c r="F314" s="8">
        <v>37257.375</v>
      </c>
    </row>
    <row r="315" spans="1:6" ht="12.75">
      <c r="A315" t="s">
        <v>13</v>
      </c>
      <c r="B315" t="s">
        <v>19</v>
      </c>
      <c r="C315" t="str">
        <f t="shared" si="4"/>
        <v>KirkwallSabrevois</v>
      </c>
      <c r="D315">
        <v>1.4</v>
      </c>
      <c r="E315" s="8">
        <v>37226.375</v>
      </c>
      <c r="F315" s="8">
        <v>37257.375</v>
      </c>
    </row>
    <row r="316" spans="1:6" ht="12.75">
      <c r="A316" t="s">
        <v>13</v>
      </c>
      <c r="B316" t="s">
        <v>49</v>
      </c>
      <c r="C316" t="str">
        <f t="shared" si="4"/>
        <v>KirkwallSpruce</v>
      </c>
      <c r="D316">
        <v>3.7</v>
      </c>
      <c r="E316" s="8">
        <v>37226.375</v>
      </c>
      <c r="F316" s="8">
        <v>37257.375</v>
      </c>
    </row>
    <row r="317" spans="1:6" ht="12.75">
      <c r="A317" t="s">
        <v>13</v>
      </c>
      <c r="B317" t="s">
        <v>50</v>
      </c>
      <c r="C317" t="str">
        <f t="shared" si="4"/>
        <v>KirkwallTCPL NDA</v>
      </c>
      <c r="D317">
        <v>1.55</v>
      </c>
      <c r="E317" s="8">
        <v>37226.375</v>
      </c>
      <c r="F317" s="8">
        <v>37257.375</v>
      </c>
    </row>
    <row r="318" spans="1:6" ht="12.75">
      <c r="A318" t="s">
        <v>13</v>
      </c>
      <c r="B318" t="s">
        <v>51</v>
      </c>
      <c r="C318" t="str">
        <f t="shared" si="4"/>
        <v>KirkwallTCPL WDA</v>
      </c>
      <c r="D318">
        <v>2.62</v>
      </c>
      <c r="E318" s="8">
        <v>37226.375</v>
      </c>
      <c r="F318" s="8">
        <v>37257.375</v>
      </c>
    </row>
    <row r="319" spans="1:6" ht="12.75">
      <c r="A319" t="s">
        <v>13</v>
      </c>
      <c r="B319" t="s">
        <v>52</v>
      </c>
      <c r="C319" t="str">
        <f t="shared" si="4"/>
        <v>KirkwallTPLP NDA</v>
      </c>
      <c r="D319">
        <v>2.02</v>
      </c>
      <c r="E319" s="8">
        <v>37226.375</v>
      </c>
      <c r="F319" s="8">
        <v>37257.375</v>
      </c>
    </row>
    <row r="320" spans="1:6" ht="12.75">
      <c r="A320" t="s">
        <v>13</v>
      </c>
      <c r="B320" t="s">
        <v>54</v>
      </c>
      <c r="C320" t="str">
        <f t="shared" si="4"/>
        <v>KirkwallUnion CDA</v>
      </c>
      <c r="D320">
        <v>0.08</v>
      </c>
      <c r="E320" s="8">
        <v>37226.375</v>
      </c>
      <c r="F320" s="8">
        <v>37257.375</v>
      </c>
    </row>
    <row r="321" spans="1:6" ht="12.75">
      <c r="A321" t="s">
        <v>14</v>
      </c>
      <c r="B321" t="s">
        <v>34</v>
      </c>
      <c r="C321" t="str">
        <f t="shared" si="4"/>
        <v>LiebenthalCentram MDA</v>
      </c>
      <c r="D321">
        <v>1.76</v>
      </c>
      <c r="E321" s="8">
        <v>37226.375</v>
      </c>
      <c r="F321" s="8">
        <v>37257.375</v>
      </c>
    </row>
    <row r="322" spans="1:6" ht="12.75">
      <c r="A322" t="s">
        <v>14</v>
      </c>
      <c r="B322" t="s">
        <v>35</v>
      </c>
      <c r="C322" t="str">
        <f aca="true" t="shared" si="5" ref="C322:C385">A322&amp;B322</f>
        <v>LiebenthalCentram SSDA</v>
      </c>
      <c r="D322">
        <v>1.05</v>
      </c>
      <c r="E322" s="8">
        <v>37226.375</v>
      </c>
      <c r="F322" s="8">
        <v>37257.375</v>
      </c>
    </row>
    <row r="323" spans="1:6" ht="12.75">
      <c r="A323" t="s">
        <v>14</v>
      </c>
      <c r="B323" t="s">
        <v>36</v>
      </c>
      <c r="C323" t="str">
        <f t="shared" si="5"/>
        <v>LiebenthalCentrao CDA</v>
      </c>
      <c r="D323">
        <v>5.53</v>
      </c>
      <c r="E323" s="8">
        <v>37226.375</v>
      </c>
      <c r="F323" s="8">
        <v>37257.375</v>
      </c>
    </row>
    <row r="324" spans="1:6" ht="12.75">
      <c r="A324" t="s">
        <v>14</v>
      </c>
      <c r="B324" t="s">
        <v>37</v>
      </c>
      <c r="C324" t="str">
        <f t="shared" si="5"/>
        <v>LiebenthalCentrao EDA</v>
      </c>
      <c r="D324">
        <v>5.53</v>
      </c>
      <c r="E324" s="8">
        <v>37226.375</v>
      </c>
      <c r="F324" s="8">
        <v>37257.375</v>
      </c>
    </row>
    <row r="325" spans="1:6" ht="12.75">
      <c r="A325" t="s">
        <v>14</v>
      </c>
      <c r="B325" t="s">
        <v>38</v>
      </c>
      <c r="C325" t="str">
        <f t="shared" si="5"/>
        <v>LiebenthalCentrao NDA</v>
      </c>
      <c r="D325">
        <v>4.39</v>
      </c>
      <c r="E325" s="8">
        <v>37226.375</v>
      </c>
      <c r="F325" s="8">
        <v>37257.375</v>
      </c>
    </row>
    <row r="326" spans="1:6" ht="12.75">
      <c r="A326" t="s">
        <v>14</v>
      </c>
      <c r="B326" t="s">
        <v>39</v>
      </c>
      <c r="C326" t="str">
        <f t="shared" si="5"/>
        <v>LiebenthalCentrao SSMDA</v>
      </c>
      <c r="D326">
        <v>4.39</v>
      </c>
      <c r="E326" s="8">
        <v>37226.375</v>
      </c>
      <c r="F326" s="8">
        <v>37257.375</v>
      </c>
    </row>
    <row r="327" spans="1:6" ht="12.75">
      <c r="A327" t="s">
        <v>14</v>
      </c>
      <c r="B327" t="s">
        <v>40</v>
      </c>
      <c r="C327" t="str">
        <f t="shared" si="5"/>
        <v>LiebenthalCentrao WDA</v>
      </c>
      <c r="D327">
        <v>2.87</v>
      </c>
      <c r="E327" s="8">
        <v>37226.375</v>
      </c>
      <c r="F327" s="8">
        <v>37257.375</v>
      </c>
    </row>
    <row r="328" spans="1:6" ht="12.75">
      <c r="A328" t="s">
        <v>14</v>
      </c>
      <c r="B328" t="s">
        <v>41</v>
      </c>
      <c r="C328" t="str">
        <f t="shared" si="5"/>
        <v>LiebenthalCentrat MDA</v>
      </c>
      <c r="D328">
        <v>1.76</v>
      </c>
      <c r="E328" s="8">
        <v>37226.375</v>
      </c>
      <c r="F328" s="8">
        <v>37257.375</v>
      </c>
    </row>
    <row r="329" spans="1:6" ht="12.75">
      <c r="A329" t="s">
        <v>14</v>
      </c>
      <c r="B329" t="s">
        <v>5</v>
      </c>
      <c r="C329" t="str">
        <f t="shared" si="5"/>
        <v>LiebenthalChippawa</v>
      </c>
      <c r="D329">
        <v>6.08</v>
      </c>
      <c r="E329" s="8">
        <v>37226.375</v>
      </c>
      <c r="F329" s="8">
        <v>37257.375</v>
      </c>
    </row>
    <row r="330" spans="1:6" ht="12.75">
      <c r="A330" t="s">
        <v>14</v>
      </c>
      <c r="B330" t="s">
        <v>42</v>
      </c>
      <c r="C330" t="str">
        <f t="shared" si="5"/>
        <v>LiebenthalConsumers CDA</v>
      </c>
      <c r="D330">
        <v>5.53</v>
      </c>
      <c r="E330" s="8">
        <v>37226.375</v>
      </c>
      <c r="F330" s="8">
        <v>37257.375</v>
      </c>
    </row>
    <row r="331" spans="1:6" ht="12.75">
      <c r="A331" t="s">
        <v>14</v>
      </c>
      <c r="B331" t="s">
        <v>43</v>
      </c>
      <c r="C331" t="str">
        <f t="shared" si="5"/>
        <v>LiebenthalConsumers EDA</v>
      </c>
      <c r="D331">
        <v>5.53</v>
      </c>
      <c r="E331" s="8">
        <v>37226.375</v>
      </c>
      <c r="F331" s="8">
        <v>37257.375</v>
      </c>
    </row>
    <row r="332" spans="1:6" ht="12.75">
      <c r="A332" t="s">
        <v>14</v>
      </c>
      <c r="B332" t="s">
        <v>44</v>
      </c>
      <c r="C332" t="str">
        <f t="shared" si="5"/>
        <v>LiebenthalConsumers SWDA</v>
      </c>
      <c r="D332">
        <v>5.53</v>
      </c>
      <c r="E332" s="8">
        <v>37226.375</v>
      </c>
      <c r="F332" s="8">
        <v>37257.375</v>
      </c>
    </row>
    <row r="333" spans="1:6" ht="12.75">
      <c r="A333" t="s">
        <v>14</v>
      </c>
      <c r="B333" t="s">
        <v>6</v>
      </c>
      <c r="C333" t="str">
        <f t="shared" si="5"/>
        <v>LiebenthalCornwall</v>
      </c>
      <c r="D333">
        <v>5.75</v>
      </c>
      <c r="E333" s="8">
        <v>37226.375</v>
      </c>
      <c r="F333" s="8">
        <v>37257.375</v>
      </c>
    </row>
    <row r="334" spans="1:6" ht="12.75">
      <c r="A334" t="s">
        <v>14</v>
      </c>
      <c r="B334" t="s">
        <v>7</v>
      </c>
      <c r="C334" t="str">
        <f t="shared" si="5"/>
        <v>LiebenthalEast Hereford</v>
      </c>
      <c r="D334">
        <v>6.4</v>
      </c>
      <c r="E334" s="8">
        <v>37226.375</v>
      </c>
      <c r="F334" s="8">
        <v>37257.375</v>
      </c>
    </row>
    <row r="335" spans="1:6" ht="12.75">
      <c r="A335" t="s">
        <v>14</v>
      </c>
      <c r="B335" t="s">
        <v>8</v>
      </c>
      <c r="C335" t="str">
        <f t="shared" si="5"/>
        <v>LiebenthalEmerson 1</v>
      </c>
      <c r="D335">
        <v>2.09</v>
      </c>
      <c r="E335" s="8">
        <v>37226.375</v>
      </c>
      <c r="F335" s="8">
        <v>37257.375</v>
      </c>
    </row>
    <row r="336" spans="1:6" ht="12.75">
      <c r="A336" t="s">
        <v>14</v>
      </c>
      <c r="B336" t="s">
        <v>9</v>
      </c>
      <c r="C336" t="str">
        <f t="shared" si="5"/>
        <v>LiebenthalEmerson 2</v>
      </c>
      <c r="D336">
        <v>2.09</v>
      </c>
      <c r="E336" s="8">
        <v>37226.375</v>
      </c>
      <c r="F336" s="8">
        <v>37257.375</v>
      </c>
    </row>
    <row r="337" spans="1:6" ht="12.75">
      <c r="A337" t="s">
        <v>14</v>
      </c>
      <c r="B337" t="s">
        <v>45</v>
      </c>
      <c r="C337" t="str">
        <f t="shared" si="5"/>
        <v>LiebenthalGladstone MDA</v>
      </c>
      <c r="D337">
        <v>1.76</v>
      </c>
      <c r="E337" s="8">
        <v>37226.375</v>
      </c>
      <c r="F337" s="8">
        <v>37257.375</v>
      </c>
    </row>
    <row r="338" spans="1:6" ht="12.75">
      <c r="A338" t="s">
        <v>14</v>
      </c>
      <c r="B338" t="s">
        <v>46</v>
      </c>
      <c r="C338" t="str">
        <f t="shared" si="5"/>
        <v>LiebenthalGMIT EDA</v>
      </c>
      <c r="D338">
        <v>5.53</v>
      </c>
      <c r="E338" s="8">
        <v>37226.375</v>
      </c>
      <c r="F338" s="8">
        <v>37257.375</v>
      </c>
    </row>
    <row r="339" spans="1:6" ht="12.75">
      <c r="A339" t="s">
        <v>14</v>
      </c>
      <c r="B339" t="s">
        <v>47</v>
      </c>
      <c r="C339" t="str">
        <f t="shared" si="5"/>
        <v>LiebenthalGMIT NDA</v>
      </c>
      <c r="D339">
        <v>4.39</v>
      </c>
      <c r="E339" s="8">
        <v>37226.375</v>
      </c>
      <c r="F339" s="8">
        <v>37257.375</v>
      </c>
    </row>
    <row r="340" spans="1:6" ht="12.75">
      <c r="A340" t="s">
        <v>14</v>
      </c>
      <c r="B340" t="s">
        <v>11</v>
      </c>
      <c r="C340" t="str">
        <f t="shared" si="5"/>
        <v>LiebenthalHerbert</v>
      </c>
      <c r="D340">
        <v>1.05</v>
      </c>
      <c r="E340" s="8">
        <v>37226.375</v>
      </c>
      <c r="F340" s="8">
        <v>37257.375</v>
      </c>
    </row>
    <row r="341" spans="1:6" ht="12.75">
      <c r="A341" t="s">
        <v>14</v>
      </c>
      <c r="B341" t="s">
        <v>12</v>
      </c>
      <c r="C341" t="str">
        <f t="shared" si="5"/>
        <v>LiebenthalIroquois</v>
      </c>
      <c r="D341">
        <v>6.11</v>
      </c>
      <c r="E341" s="8">
        <v>37226.375</v>
      </c>
      <c r="F341" s="8">
        <v>37257.375</v>
      </c>
    </row>
    <row r="342" spans="1:6" ht="12.75">
      <c r="A342" t="s">
        <v>14</v>
      </c>
      <c r="B342" t="s">
        <v>48</v>
      </c>
      <c r="C342" t="str">
        <f t="shared" si="5"/>
        <v>LiebenthalKPUC EDA</v>
      </c>
      <c r="D342">
        <v>5.53</v>
      </c>
      <c r="E342" s="8">
        <v>37226.375</v>
      </c>
      <c r="F342" s="8">
        <v>37257.375</v>
      </c>
    </row>
    <row r="343" spans="1:6" ht="12.75">
      <c r="A343" t="s">
        <v>14</v>
      </c>
      <c r="B343" t="s">
        <v>15</v>
      </c>
      <c r="C343" t="str">
        <f t="shared" si="5"/>
        <v>LiebenthalNapierville</v>
      </c>
      <c r="D343">
        <v>6.04</v>
      </c>
      <c r="E343" s="8">
        <v>37226.375</v>
      </c>
      <c r="F343" s="8">
        <v>37257.375</v>
      </c>
    </row>
    <row r="344" spans="1:6" ht="12.75">
      <c r="A344" t="s">
        <v>14</v>
      </c>
      <c r="B344" t="s">
        <v>16</v>
      </c>
      <c r="C344" t="str">
        <f t="shared" si="5"/>
        <v>LiebenthalNiagara Falls</v>
      </c>
      <c r="D344">
        <v>5.7</v>
      </c>
      <c r="E344" s="8">
        <v>37226.375</v>
      </c>
      <c r="F344" s="8">
        <v>37257.375</v>
      </c>
    </row>
    <row r="345" spans="1:6" ht="12.75">
      <c r="A345" t="s">
        <v>14</v>
      </c>
      <c r="B345" t="s">
        <v>17</v>
      </c>
      <c r="C345" t="str">
        <f t="shared" si="5"/>
        <v>LiebenthalPhilipsburg</v>
      </c>
      <c r="D345">
        <v>6.07</v>
      </c>
      <c r="E345" s="8">
        <v>37226.375</v>
      </c>
      <c r="F345" s="8">
        <v>37257.375</v>
      </c>
    </row>
    <row r="346" spans="1:6" ht="12.75">
      <c r="A346" t="s">
        <v>14</v>
      </c>
      <c r="B346" t="s">
        <v>19</v>
      </c>
      <c r="C346" t="str">
        <f t="shared" si="5"/>
        <v>LiebenthalSabrevois</v>
      </c>
      <c r="D346">
        <v>6.01</v>
      </c>
      <c r="E346" s="8">
        <v>37226.375</v>
      </c>
      <c r="F346" s="8">
        <v>37257.375</v>
      </c>
    </row>
    <row r="347" spans="1:6" ht="12.75">
      <c r="A347" t="s">
        <v>14</v>
      </c>
      <c r="B347" t="s">
        <v>49</v>
      </c>
      <c r="C347" t="str">
        <f t="shared" si="5"/>
        <v>LiebenthalSpruce</v>
      </c>
      <c r="D347">
        <v>1.96</v>
      </c>
      <c r="E347" s="8">
        <v>37226.375</v>
      </c>
      <c r="F347" s="8">
        <v>37257.375</v>
      </c>
    </row>
    <row r="348" spans="1:6" ht="12.75">
      <c r="A348" t="s">
        <v>14</v>
      </c>
      <c r="B348" t="s">
        <v>21</v>
      </c>
      <c r="C348" t="str">
        <f t="shared" si="5"/>
        <v>LiebenthalSt. Clair</v>
      </c>
      <c r="D348">
        <v>4.83</v>
      </c>
      <c r="E348" s="8">
        <v>37226.375</v>
      </c>
      <c r="F348" s="8">
        <v>37257.375</v>
      </c>
    </row>
    <row r="349" spans="1:6" ht="12.75">
      <c r="A349" t="s">
        <v>14</v>
      </c>
      <c r="B349" t="s">
        <v>50</v>
      </c>
      <c r="C349" t="str">
        <f t="shared" si="5"/>
        <v>LiebenthalTCPL NDA</v>
      </c>
      <c r="D349">
        <v>4.39</v>
      </c>
      <c r="E349" s="8">
        <v>37226.375</v>
      </c>
      <c r="F349" s="8">
        <v>37257.375</v>
      </c>
    </row>
    <row r="350" spans="1:6" ht="12.75">
      <c r="A350" t="s">
        <v>14</v>
      </c>
      <c r="B350" t="s">
        <v>51</v>
      </c>
      <c r="C350" t="str">
        <f t="shared" si="5"/>
        <v>LiebenthalTCPL WDA</v>
      </c>
      <c r="D350">
        <v>2.87</v>
      </c>
      <c r="E350" s="8">
        <v>37226.375</v>
      </c>
      <c r="F350" s="8">
        <v>37257.375</v>
      </c>
    </row>
    <row r="351" spans="1:6" ht="12.75">
      <c r="A351" t="s">
        <v>14</v>
      </c>
      <c r="B351" t="s">
        <v>52</v>
      </c>
      <c r="C351" t="str">
        <f t="shared" si="5"/>
        <v>LiebenthalTPLP NDA</v>
      </c>
      <c r="D351">
        <v>4.39</v>
      </c>
      <c r="E351" s="8">
        <v>37226.375</v>
      </c>
      <c r="F351" s="8">
        <v>37257.375</v>
      </c>
    </row>
    <row r="352" spans="1:6" ht="12.75">
      <c r="A352" t="s">
        <v>14</v>
      </c>
      <c r="B352" t="s">
        <v>53</v>
      </c>
      <c r="C352" t="str">
        <f t="shared" si="5"/>
        <v>LiebenthalTransgas SSDA</v>
      </c>
      <c r="D352">
        <v>1.05</v>
      </c>
      <c r="E352" s="8">
        <v>37226.375</v>
      </c>
      <c r="F352" s="8">
        <v>37257.375</v>
      </c>
    </row>
    <row r="353" spans="1:6" ht="12.75">
      <c r="A353" t="s">
        <v>14</v>
      </c>
      <c r="B353" t="s">
        <v>54</v>
      </c>
      <c r="C353" t="str">
        <f t="shared" si="5"/>
        <v>LiebenthalUnion CDA</v>
      </c>
      <c r="D353">
        <v>5.53</v>
      </c>
      <c r="E353" s="8">
        <v>37226.375</v>
      </c>
      <c r="F353" s="8">
        <v>37257.375</v>
      </c>
    </row>
    <row r="354" spans="1:6" ht="12.75">
      <c r="A354" t="s">
        <v>14</v>
      </c>
      <c r="B354" t="s">
        <v>55</v>
      </c>
      <c r="C354" t="str">
        <f t="shared" si="5"/>
        <v>LiebenthalUnion SWDA</v>
      </c>
      <c r="D354">
        <v>5.53</v>
      </c>
      <c r="E354" s="8">
        <v>37226.375</v>
      </c>
      <c r="F354" s="8">
        <v>37257.375</v>
      </c>
    </row>
    <row r="355" spans="1:6" ht="12.75">
      <c r="A355" t="s">
        <v>14</v>
      </c>
      <c r="B355" t="s">
        <v>31</v>
      </c>
      <c r="C355" t="str">
        <f t="shared" si="5"/>
        <v>LiebenthalWelwyn</v>
      </c>
      <c r="D355">
        <v>1.05</v>
      </c>
      <c r="E355" s="8">
        <v>37226.375</v>
      </c>
      <c r="F355" s="8">
        <v>37257.375</v>
      </c>
    </row>
    <row r="356" spans="1:6" ht="12.75">
      <c r="A356" t="s">
        <v>15</v>
      </c>
      <c r="B356" t="s">
        <v>36</v>
      </c>
      <c r="C356" t="str">
        <f t="shared" si="5"/>
        <v>NapiervilleCentrao CDA</v>
      </c>
      <c r="D356">
        <v>1.5</v>
      </c>
      <c r="E356" s="8">
        <v>37226.375</v>
      </c>
      <c r="F356" s="8">
        <v>37257.375</v>
      </c>
    </row>
    <row r="357" spans="1:6" ht="12.75">
      <c r="A357" t="s">
        <v>15</v>
      </c>
      <c r="B357" t="s">
        <v>37</v>
      </c>
      <c r="C357" t="str">
        <f t="shared" si="5"/>
        <v>NapiervilleCentrao EDA</v>
      </c>
      <c r="D357">
        <v>0.77</v>
      </c>
      <c r="E357" s="8">
        <v>37226.375</v>
      </c>
      <c r="F357" s="8">
        <v>37257.375</v>
      </c>
    </row>
    <row r="358" spans="1:6" ht="12.75">
      <c r="A358" t="s">
        <v>15</v>
      </c>
      <c r="B358" t="s">
        <v>39</v>
      </c>
      <c r="C358" t="str">
        <f t="shared" si="5"/>
        <v>NapiervilleCentrao SSMDA</v>
      </c>
      <c r="D358">
        <v>2.87</v>
      </c>
      <c r="E358" s="8">
        <v>37226.375</v>
      </c>
      <c r="F358" s="8">
        <v>37257.375</v>
      </c>
    </row>
    <row r="359" spans="1:6" ht="12.75">
      <c r="A359" t="s">
        <v>15</v>
      </c>
      <c r="B359" t="s">
        <v>5</v>
      </c>
      <c r="C359" t="str">
        <f t="shared" si="5"/>
        <v>NapiervilleChippawa</v>
      </c>
      <c r="D359">
        <v>2.08</v>
      </c>
      <c r="E359" s="8">
        <v>37226.375</v>
      </c>
      <c r="F359" s="8">
        <v>37257.375</v>
      </c>
    </row>
    <row r="360" spans="1:6" ht="12.75">
      <c r="A360" t="s">
        <v>15</v>
      </c>
      <c r="B360" t="s">
        <v>42</v>
      </c>
      <c r="C360" t="str">
        <f t="shared" si="5"/>
        <v>NapiervilleConsumers CDA</v>
      </c>
      <c r="D360">
        <v>1.31</v>
      </c>
      <c r="E360" s="8">
        <v>37226.375</v>
      </c>
      <c r="F360" s="8">
        <v>37257.375</v>
      </c>
    </row>
    <row r="361" spans="1:6" ht="12.75">
      <c r="A361" t="s">
        <v>15</v>
      </c>
      <c r="B361" t="s">
        <v>43</v>
      </c>
      <c r="C361" t="str">
        <f t="shared" si="5"/>
        <v>NapiervilleConsumers EDA</v>
      </c>
      <c r="D361">
        <v>0.72</v>
      </c>
      <c r="E361" s="8">
        <v>37226.375</v>
      </c>
      <c r="F361" s="8">
        <v>37257.375</v>
      </c>
    </row>
    <row r="362" spans="1:6" ht="12.75">
      <c r="A362" t="s">
        <v>15</v>
      </c>
      <c r="B362" t="s">
        <v>44</v>
      </c>
      <c r="C362" t="str">
        <f t="shared" si="5"/>
        <v>NapiervilleConsumers SWDA</v>
      </c>
      <c r="D362">
        <v>1.77</v>
      </c>
      <c r="E362" s="8">
        <v>37226.375</v>
      </c>
      <c r="F362" s="8">
        <v>37257.375</v>
      </c>
    </row>
    <row r="363" spans="1:6" ht="12.75">
      <c r="A363" t="s">
        <v>15</v>
      </c>
      <c r="B363" t="s">
        <v>7</v>
      </c>
      <c r="C363" t="str">
        <f t="shared" si="5"/>
        <v>NapiervilleEast Hereford</v>
      </c>
      <c r="D363">
        <v>0.93</v>
      </c>
      <c r="E363" s="8">
        <v>37226.375</v>
      </c>
      <c r="F363" s="8">
        <v>37257.375</v>
      </c>
    </row>
    <row r="364" spans="1:6" ht="12.75">
      <c r="A364" t="s">
        <v>15</v>
      </c>
      <c r="B364" t="s">
        <v>8</v>
      </c>
      <c r="C364" t="str">
        <f t="shared" si="5"/>
        <v>NapiervilleEmerson 1</v>
      </c>
      <c r="D364">
        <v>4.55</v>
      </c>
      <c r="E364" s="8">
        <v>37226.375</v>
      </c>
      <c r="F364" s="8">
        <v>37257.375</v>
      </c>
    </row>
    <row r="365" spans="1:6" ht="12.75">
      <c r="A365" t="s">
        <v>15</v>
      </c>
      <c r="B365" t="s">
        <v>9</v>
      </c>
      <c r="C365" t="str">
        <f t="shared" si="5"/>
        <v>NapiervilleEmerson 2</v>
      </c>
      <c r="D365">
        <v>4.55</v>
      </c>
      <c r="E365" s="8">
        <v>37226.375</v>
      </c>
      <c r="F365" s="8">
        <v>37257.375</v>
      </c>
    </row>
    <row r="366" spans="1:6" ht="12.75">
      <c r="A366" t="s">
        <v>15</v>
      </c>
      <c r="B366" t="s">
        <v>46</v>
      </c>
      <c r="C366" t="str">
        <f t="shared" si="5"/>
        <v>NapiervilleGMIT EDA</v>
      </c>
      <c r="D366">
        <v>0.53</v>
      </c>
      <c r="E366" s="8">
        <v>37226.375</v>
      </c>
      <c r="F366" s="8">
        <v>37257.375</v>
      </c>
    </row>
    <row r="367" spans="1:6" ht="12.75">
      <c r="A367" t="s">
        <v>15</v>
      </c>
      <c r="B367" t="s">
        <v>47</v>
      </c>
      <c r="C367" t="str">
        <f t="shared" si="5"/>
        <v>NapiervilleGMIT NDA</v>
      </c>
      <c r="D367">
        <v>1.58</v>
      </c>
      <c r="E367" s="8">
        <v>37226.375</v>
      </c>
      <c r="F367" s="8">
        <v>37257.375</v>
      </c>
    </row>
    <row r="368" spans="1:7" ht="12.75">
      <c r="A368" t="s">
        <v>15</v>
      </c>
      <c r="B368" t="s">
        <v>12</v>
      </c>
      <c r="C368" t="str">
        <f t="shared" si="5"/>
        <v>NapiervilleIroquois</v>
      </c>
      <c r="D368">
        <v>1.1</v>
      </c>
      <c r="E368" s="8">
        <v>37226.375</v>
      </c>
      <c r="F368" s="8">
        <v>37257.375</v>
      </c>
      <c r="G368" s="62"/>
    </row>
    <row r="369" spans="1:7" ht="12.75">
      <c r="A369" t="s">
        <v>15</v>
      </c>
      <c r="B369" t="s">
        <v>48</v>
      </c>
      <c r="C369" t="str">
        <f t="shared" si="5"/>
        <v>NapiervilleKPUC EDA</v>
      </c>
      <c r="D369">
        <v>0.81</v>
      </c>
      <c r="E369" s="8">
        <v>37226.375</v>
      </c>
      <c r="F369" s="8">
        <v>37257.375</v>
      </c>
      <c r="G369" s="62"/>
    </row>
    <row r="370" spans="1:7" ht="12.75">
      <c r="A370" t="s">
        <v>15</v>
      </c>
      <c r="B370" t="s">
        <v>15</v>
      </c>
      <c r="C370" t="str">
        <f t="shared" si="5"/>
        <v>NapiervilleNapierville</v>
      </c>
      <c r="D370" t="e">
        <v>#N/A</v>
      </c>
      <c r="E370" s="8">
        <v>37226.375</v>
      </c>
      <c r="F370" s="8">
        <v>37257.375</v>
      </c>
      <c r="G370" s="62"/>
    </row>
    <row r="371" spans="1:7" ht="12.75">
      <c r="A371" t="s">
        <v>15</v>
      </c>
      <c r="B371" t="s">
        <v>16</v>
      </c>
      <c r="C371" t="str">
        <f t="shared" si="5"/>
        <v>NapiervilleNiagara Falls</v>
      </c>
      <c r="D371">
        <v>1.7</v>
      </c>
      <c r="E371" s="8">
        <v>37226.375</v>
      </c>
      <c r="F371" s="8">
        <v>37257.375</v>
      </c>
      <c r="G371" s="62"/>
    </row>
    <row r="372" spans="1:7" ht="12.75">
      <c r="A372" t="s">
        <v>15</v>
      </c>
      <c r="B372" t="s">
        <v>17</v>
      </c>
      <c r="C372" t="str">
        <f t="shared" si="5"/>
        <v>NapiervillePhilipsburg</v>
      </c>
      <c r="D372">
        <v>0.28</v>
      </c>
      <c r="E372" s="8">
        <v>37226.375</v>
      </c>
      <c r="F372" s="8">
        <v>37257.375</v>
      </c>
      <c r="G372" s="62"/>
    </row>
    <row r="373" spans="1:7" ht="12.75">
      <c r="A373" t="s">
        <v>15</v>
      </c>
      <c r="B373" t="s">
        <v>19</v>
      </c>
      <c r="C373" t="str">
        <f t="shared" si="5"/>
        <v>NapiervilleSabrevois</v>
      </c>
      <c r="D373">
        <v>0.16</v>
      </c>
      <c r="E373" s="8">
        <v>37226.375</v>
      </c>
      <c r="F373" s="8">
        <v>37257.375</v>
      </c>
      <c r="G373" s="62"/>
    </row>
    <row r="374" spans="1:7" ht="12.75">
      <c r="A374" t="s">
        <v>15</v>
      </c>
      <c r="B374" t="s">
        <v>21</v>
      </c>
      <c r="C374" t="str">
        <f t="shared" si="5"/>
        <v>NapiervilleSt. Clair</v>
      </c>
      <c r="D374">
        <v>1.81</v>
      </c>
      <c r="E374" s="8">
        <v>37226.375</v>
      </c>
      <c r="F374" s="8">
        <v>37257.375</v>
      </c>
      <c r="G374" s="62"/>
    </row>
    <row r="375" spans="1:7" ht="12.75">
      <c r="A375" t="s">
        <v>15</v>
      </c>
      <c r="B375" t="s">
        <v>54</v>
      </c>
      <c r="C375" t="str">
        <f t="shared" si="5"/>
        <v>NapiervilleUnion CDA</v>
      </c>
      <c r="D375">
        <v>1.37</v>
      </c>
      <c r="E375" s="8">
        <v>37226.375</v>
      </c>
      <c r="F375" s="8">
        <v>37257.375</v>
      </c>
      <c r="G375" s="62"/>
    </row>
    <row r="376" spans="1:7" ht="12.75">
      <c r="A376" t="s">
        <v>15</v>
      </c>
      <c r="B376" t="s">
        <v>55</v>
      </c>
      <c r="C376" t="str">
        <f t="shared" si="5"/>
        <v>NapiervilleUnion SWDA</v>
      </c>
      <c r="D376">
        <v>0.08</v>
      </c>
      <c r="E376" s="8">
        <v>37226.375</v>
      </c>
      <c r="F376" s="8">
        <v>37257.375</v>
      </c>
      <c r="G376" s="62"/>
    </row>
    <row r="377" spans="1:7" ht="12.75">
      <c r="A377" t="s">
        <v>16</v>
      </c>
      <c r="B377" t="s">
        <v>36</v>
      </c>
      <c r="C377" t="str">
        <f t="shared" si="5"/>
        <v>Niagara FallsCentrao CDA</v>
      </c>
      <c r="D377">
        <v>0.8</v>
      </c>
      <c r="E377" s="8">
        <v>37226.375</v>
      </c>
      <c r="F377" s="8">
        <v>37257.375</v>
      </c>
      <c r="G377" s="62"/>
    </row>
    <row r="378" spans="1:7" ht="12.75">
      <c r="A378" t="s">
        <v>16</v>
      </c>
      <c r="B378" t="s">
        <v>37</v>
      </c>
      <c r="C378" t="str">
        <f t="shared" si="5"/>
        <v>Niagara FallsCentrao EDA</v>
      </c>
      <c r="D378">
        <v>0.08</v>
      </c>
      <c r="E378" s="8">
        <v>37226.375</v>
      </c>
      <c r="F378" s="8">
        <v>37257.375</v>
      </c>
      <c r="G378" s="62"/>
    </row>
    <row r="379" spans="1:7" ht="12.75">
      <c r="A379" t="s">
        <v>16</v>
      </c>
      <c r="B379" t="s">
        <v>38</v>
      </c>
      <c r="C379" t="str">
        <f t="shared" si="5"/>
        <v>Niagara FallsCentrao NDA</v>
      </c>
      <c r="D379">
        <v>1.47</v>
      </c>
      <c r="E379" s="8">
        <v>37226.375</v>
      </c>
      <c r="F379" s="8">
        <v>37257.375</v>
      </c>
      <c r="G379" s="62"/>
    </row>
    <row r="380" spans="1:7" ht="12.75">
      <c r="A380" t="s">
        <v>16</v>
      </c>
      <c r="B380" t="s">
        <v>39</v>
      </c>
      <c r="C380" t="str">
        <f t="shared" si="5"/>
        <v>Niagara FallsCentrao SSMDA</v>
      </c>
      <c r="D380">
        <v>1.87</v>
      </c>
      <c r="E380" s="8">
        <v>37226.375</v>
      </c>
      <c r="F380" s="8">
        <v>37257.375</v>
      </c>
      <c r="G380" s="62"/>
    </row>
    <row r="381" spans="1:7" ht="12.75">
      <c r="A381" t="s">
        <v>16</v>
      </c>
      <c r="B381" t="s">
        <v>40</v>
      </c>
      <c r="C381" t="str">
        <f t="shared" si="5"/>
        <v>Niagara FallsCentrao WDA</v>
      </c>
      <c r="D381">
        <v>3.16</v>
      </c>
      <c r="E381" s="8">
        <v>37226.375</v>
      </c>
      <c r="F381" s="8">
        <v>37257.375</v>
      </c>
      <c r="G381" s="62"/>
    </row>
    <row r="382" spans="1:7" ht="12.75">
      <c r="A382" t="s">
        <v>16</v>
      </c>
      <c r="B382" t="s">
        <v>41</v>
      </c>
      <c r="C382" t="str">
        <f t="shared" si="5"/>
        <v>Niagara FallsCentrat MDA</v>
      </c>
      <c r="D382">
        <v>3.91</v>
      </c>
      <c r="E382" s="8">
        <v>37226.375</v>
      </c>
      <c r="F382" s="8">
        <v>37257.375</v>
      </c>
      <c r="G382" s="62"/>
    </row>
    <row r="383" spans="1:7" ht="12.75">
      <c r="A383" t="s">
        <v>16</v>
      </c>
      <c r="B383" t="s">
        <v>5</v>
      </c>
      <c r="C383" t="str">
        <f t="shared" si="5"/>
        <v>Niagara FallsChippawa</v>
      </c>
      <c r="D383">
        <v>0.78</v>
      </c>
      <c r="E383" s="8">
        <v>37226.375</v>
      </c>
      <c r="F383" s="8">
        <v>37257.375</v>
      </c>
      <c r="G383" s="62"/>
    </row>
    <row r="384" spans="1:7" ht="12.75">
      <c r="A384" t="s">
        <v>16</v>
      </c>
      <c r="B384" t="s">
        <v>42</v>
      </c>
      <c r="C384" t="str">
        <f t="shared" si="5"/>
        <v>Niagara FallsConsumers CDA</v>
      </c>
      <c r="D384">
        <v>0.53</v>
      </c>
      <c r="E384" s="8">
        <v>37226.375</v>
      </c>
      <c r="F384" s="8">
        <v>37257.375</v>
      </c>
      <c r="G384" s="62"/>
    </row>
    <row r="385" spans="1:7" ht="12.75">
      <c r="A385" t="s">
        <v>16</v>
      </c>
      <c r="B385" t="s">
        <v>43</v>
      </c>
      <c r="C385" t="str">
        <f t="shared" si="5"/>
        <v>Niagara FallsConsumers EDA</v>
      </c>
      <c r="D385">
        <v>1.33</v>
      </c>
      <c r="E385" s="8">
        <v>37226.375</v>
      </c>
      <c r="F385" s="8">
        <v>37257.375</v>
      </c>
      <c r="G385" s="62"/>
    </row>
    <row r="386" spans="1:7" ht="12.75">
      <c r="A386" t="s">
        <v>16</v>
      </c>
      <c r="B386" t="s">
        <v>6</v>
      </c>
      <c r="C386" t="str">
        <f aca="true" t="shared" si="6" ref="C386:C449">A386&amp;B386</f>
        <v>Niagara FallsCornwall</v>
      </c>
      <c r="D386">
        <v>1.31</v>
      </c>
      <c r="E386" s="8">
        <v>37226.375</v>
      </c>
      <c r="F386" s="8">
        <v>37257.375</v>
      </c>
      <c r="G386" s="62"/>
    </row>
    <row r="387" spans="1:7" ht="12.75">
      <c r="A387" t="s">
        <v>16</v>
      </c>
      <c r="B387" t="s">
        <v>7</v>
      </c>
      <c r="C387" t="str">
        <f t="shared" si="6"/>
        <v>Niagara FallsEast Hereford</v>
      </c>
      <c r="D387">
        <v>1.96</v>
      </c>
      <c r="E387" s="8">
        <v>37226.375</v>
      </c>
      <c r="F387" s="8">
        <v>37257.375</v>
      </c>
      <c r="G387" s="62"/>
    </row>
    <row r="388" spans="1:7" ht="12.75">
      <c r="A388" t="s">
        <v>16</v>
      </c>
      <c r="B388" t="s">
        <v>46</v>
      </c>
      <c r="C388" t="str">
        <f t="shared" si="6"/>
        <v>Niagara FallsGMIT EDA</v>
      </c>
      <c r="D388">
        <v>1.61</v>
      </c>
      <c r="E388" s="8">
        <v>37226.375</v>
      </c>
      <c r="F388" s="8">
        <v>37257.375</v>
      </c>
      <c r="G388" s="62"/>
    </row>
    <row r="389" spans="1:7" ht="12.75">
      <c r="A389" t="s">
        <v>16</v>
      </c>
      <c r="B389" t="s">
        <v>47</v>
      </c>
      <c r="C389" t="str">
        <f t="shared" si="6"/>
        <v>Niagara FallsGMIT NDA</v>
      </c>
      <c r="D389">
        <v>1.35</v>
      </c>
      <c r="E389" s="8">
        <v>37226.375</v>
      </c>
      <c r="F389" s="8">
        <v>37257.375</v>
      </c>
      <c r="G389" s="62"/>
    </row>
    <row r="390" spans="1:7" ht="12.75">
      <c r="A390" t="s">
        <v>16</v>
      </c>
      <c r="B390" t="s">
        <v>12</v>
      </c>
      <c r="C390" t="str">
        <f t="shared" si="6"/>
        <v>Niagara FallsIroquois</v>
      </c>
      <c r="D390">
        <v>1.74</v>
      </c>
      <c r="E390" s="8">
        <v>37226.375</v>
      </c>
      <c r="F390" s="8">
        <v>37257.375</v>
      </c>
      <c r="G390" s="62"/>
    </row>
    <row r="391" spans="1:7" ht="12.75">
      <c r="A391" t="s">
        <v>16</v>
      </c>
      <c r="B391" t="s">
        <v>48</v>
      </c>
      <c r="C391" t="str">
        <f t="shared" si="6"/>
        <v>Niagara FallsKPUC EDA</v>
      </c>
      <c r="D391">
        <v>1.02</v>
      </c>
      <c r="E391" s="8">
        <v>37226.375</v>
      </c>
      <c r="F391" s="8">
        <v>37257.375</v>
      </c>
      <c r="G391" s="62"/>
    </row>
    <row r="392" spans="1:7" ht="12.75">
      <c r="A392" t="s">
        <v>16</v>
      </c>
      <c r="B392" t="s">
        <v>15</v>
      </c>
      <c r="C392" t="str">
        <f t="shared" si="6"/>
        <v>Niagara FallsNapierville</v>
      </c>
      <c r="D392">
        <v>1.6</v>
      </c>
      <c r="E392" s="8">
        <v>37226.375</v>
      </c>
      <c r="F392" s="8">
        <v>37257.375</v>
      </c>
      <c r="G392" s="62"/>
    </row>
    <row r="393" spans="1:7" ht="12.75">
      <c r="A393" t="s">
        <v>16</v>
      </c>
      <c r="B393" t="s">
        <v>16</v>
      </c>
      <c r="C393" t="str">
        <f t="shared" si="6"/>
        <v>Niagara FallsNiagara Falls</v>
      </c>
      <c r="D393" t="e">
        <v>#N/A</v>
      </c>
      <c r="E393" s="8">
        <v>37226.375</v>
      </c>
      <c r="F393" s="8">
        <v>37257.375</v>
      </c>
      <c r="G393" s="62"/>
    </row>
    <row r="394" spans="1:7" ht="12.75">
      <c r="A394" t="s">
        <v>16</v>
      </c>
      <c r="B394" t="s">
        <v>17</v>
      </c>
      <c r="C394" t="str">
        <f t="shared" si="6"/>
        <v>Niagara FallsPhilipsburg</v>
      </c>
      <c r="D394">
        <v>1.63</v>
      </c>
      <c r="E394" s="8">
        <v>37226.375</v>
      </c>
      <c r="F394" s="8">
        <v>37257.375</v>
      </c>
      <c r="G394" s="62"/>
    </row>
    <row r="395" spans="1:7" ht="12.75">
      <c r="A395" t="s">
        <v>16</v>
      </c>
      <c r="B395" t="s">
        <v>19</v>
      </c>
      <c r="C395" t="str">
        <f t="shared" si="6"/>
        <v>Niagara FallsSabrevois</v>
      </c>
      <c r="D395">
        <v>1.57</v>
      </c>
      <c r="E395" s="8">
        <v>37226.375</v>
      </c>
      <c r="F395" s="8">
        <v>37257.375</v>
      </c>
      <c r="G395" s="62"/>
    </row>
    <row r="396" spans="1:7" ht="12.75">
      <c r="A396" t="s">
        <v>16</v>
      </c>
      <c r="B396" t="s">
        <v>49</v>
      </c>
      <c r="C396" t="str">
        <f t="shared" si="6"/>
        <v>Niagara FallsSpruce</v>
      </c>
      <c r="D396">
        <v>3.91</v>
      </c>
      <c r="E396" s="8">
        <v>37226.375</v>
      </c>
      <c r="F396" s="8">
        <v>37257.375</v>
      </c>
      <c r="G396" s="62"/>
    </row>
    <row r="397" spans="1:7" ht="12.75">
      <c r="A397" t="s">
        <v>16</v>
      </c>
      <c r="B397" t="s">
        <v>50</v>
      </c>
      <c r="C397" t="str">
        <f t="shared" si="6"/>
        <v>Niagara FallsTCPL NDA</v>
      </c>
      <c r="D397">
        <v>1.72</v>
      </c>
      <c r="E397" s="8">
        <v>37226.375</v>
      </c>
      <c r="F397" s="8">
        <v>37257.375</v>
      </c>
      <c r="G397" s="62"/>
    </row>
    <row r="398" spans="1:7" ht="12.75">
      <c r="A398" t="s">
        <v>16</v>
      </c>
      <c r="B398" t="s">
        <v>51</v>
      </c>
      <c r="C398" t="str">
        <f t="shared" si="6"/>
        <v>Niagara FallsTCPL WDA</v>
      </c>
      <c r="D398">
        <v>2.79</v>
      </c>
      <c r="E398" s="8">
        <v>37226.375</v>
      </c>
      <c r="F398" s="8">
        <v>37257.375</v>
      </c>
      <c r="G398" s="62"/>
    </row>
    <row r="399" spans="1:7" ht="12.75">
      <c r="A399" t="s">
        <v>16</v>
      </c>
      <c r="B399" t="s">
        <v>52</v>
      </c>
      <c r="C399" t="str">
        <f t="shared" si="6"/>
        <v>Niagara FallsTPLP NDA</v>
      </c>
      <c r="D399">
        <v>2.2</v>
      </c>
      <c r="E399" s="8">
        <v>37226.375</v>
      </c>
      <c r="F399" s="8">
        <v>37257.375</v>
      </c>
      <c r="G399" s="62"/>
    </row>
    <row r="400" spans="1:7" ht="12.75">
      <c r="A400" t="s">
        <v>16</v>
      </c>
      <c r="B400" t="s">
        <v>54</v>
      </c>
      <c r="C400" t="str">
        <f t="shared" si="6"/>
        <v>Niagara FallsUnion CDA</v>
      </c>
      <c r="D400">
        <v>0.4</v>
      </c>
      <c r="E400" s="8">
        <v>37226.375</v>
      </c>
      <c r="F400" s="8">
        <v>37257.375</v>
      </c>
      <c r="G400" s="62"/>
    </row>
    <row r="401" spans="1:7" ht="12.75">
      <c r="A401" t="s">
        <v>17</v>
      </c>
      <c r="B401" t="s">
        <v>36</v>
      </c>
      <c r="C401" t="str">
        <f t="shared" si="6"/>
        <v>PhilipsburgCentrao CDA</v>
      </c>
      <c r="D401">
        <v>1.53</v>
      </c>
      <c r="E401" s="8">
        <v>37226.375</v>
      </c>
      <c r="F401" s="8">
        <v>37257.375</v>
      </c>
      <c r="G401" s="62"/>
    </row>
    <row r="402" spans="1:7" ht="12.75">
      <c r="A402" t="s">
        <v>17</v>
      </c>
      <c r="B402" t="s">
        <v>37</v>
      </c>
      <c r="C402" t="str">
        <f t="shared" si="6"/>
        <v>PhilipsburgCentrao EDA</v>
      </c>
      <c r="D402">
        <v>0.8</v>
      </c>
      <c r="E402" s="8">
        <v>37226.375</v>
      </c>
      <c r="F402" s="8">
        <v>37257.375</v>
      </c>
      <c r="G402" s="62"/>
    </row>
    <row r="403" spans="1:7" ht="12.75">
      <c r="A403" t="s">
        <v>17</v>
      </c>
      <c r="B403" t="s">
        <v>39</v>
      </c>
      <c r="C403" t="str">
        <f t="shared" si="6"/>
        <v>PhilipsburgCentrao SSMDA</v>
      </c>
      <c r="D403">
        <v>2.9</v>
      </c>
      <c r="E403" s="8">
        <v>37226.375</v>
      </c>
      <c r="F403" s="8">
        <v>37257.375</v>
      </c>
      <c r="G403" s="62"/>
    </row>
    <row r="404" spans="1:7" ht="12.75">
      <c r="A404" t="s">
        <v>17</v>
      </c>
      <c r="B404" t="s">
        <v>5</v>
      </c>
      <c r="C404" t="str">
        <f t="shared" si="6"/>
        <v>PhilipsburgChippawa</v>
      </c>
      <c r="D404">
        <v>2.11</v>
      </c>
      <c r="E404" s="8">
        <v>37226.375</v>
      </c>
      <c r="F404" s="8">
        <v>37257.375</v>
      </c>
      <c r="G404" s="62"/>
    </row>
    <row r="405" spans="1:7" ht="12.75">
      <c r="A405" t="s">
        <v>17</v>
      </c>
      <c r="B405" t="s">
        <v>42</v>
      </c>
      <c r="C405" t="str">
        <f t="shared" si="6"/>
        <v>PhilipsburgConsumers CDA</v>
      </c>
      <c r="D405">
        <v>1.34</v>
      </c>
      <c r="E405" s="8">
        <v>37226.375</v>
      </c>
      <c r="F405" s="8">
        <v>37257.375</v>
      </c>
      <c r="G405" s="62"/>
    </row>
    <row r="406" spans="1:7" ht="12.75">
      <c r="A406" t="s">
        <v>17</v>
      </c>
      <c r="B406" t="s">
        <v>43</v>
      </c>
      <c r="C406" t="str">
        <f t="shared" si="6"/>
        <v>PhilipsburgConsumers EDA</v>
      </c>
      <c r="D406">
        <v>0.76</v>
      </c>
      <c r="E406" s="8">
        <v>37226.375</v>
      </c>
      <c r="F406" s="8">
        <v>37257.375</v>
      </c>
      <c r="G406" s="62"/>
    </row>
    <row r="407" spans="1:7" ht="12.75">
      <c r="A407" t="s">
        <v>17</v>
      </c>
      <c r="B407" t="s">
        <v>44</v>
      </c>
      <c r="C407" t="str">
        <f t="shared" si="6"/>
        <v>PhilipsburgConsumers SWDA</v>
      </c>
      <c r="D407">
        <v>1.8</v>
      </c>
      <c r="E407" s="8">
        <v>37226.375</v>
      </c>
      <c r="F407" s="8">
        <v>37257.375</v>
      </c>
      <c r="G407" s="62"/>
    </row>
    <row r="408" spans="1:7" ht="12.75">
      <c r="A408" t="s">
        <v>17</v>
      </c>
      <c r="B408" t="s">
        <v>7</v>
      </c>
      <c r="C408" t="str">
        <f t="shared" si="6"/>
        <v>PhilipsburgEast Hereford</v>
      </c>
      <c r="D408">
        <v>0.96</v>
      </c>
      <c r="E408" s="8">
        <v>37226.375</v>
      </c>
      <c r="F408" s="8">
        <v>37257.375</v>
      </c>
      <c r="G408" s="62"/>
    </row>
    <row r="409" spans="1:7" ht="12.75">
      <c r="A409" t="s">
        <v>17</v>
      </c>
      <c r="B409" t="s">
        <v>8</v>
      </c>
      <c r="C409" t="str">
        <f t="shared" si="6"/>
        <v>PhilipsburgEmerson 1</v>
      </c>
      <c r="D409">
        <v>4.58</v>
      </c>
      <c r="E409" s="8">
        <v>37226.375</v>
      </c>
      <c r="F409" s="8">
        <v>37257.375</v>
      </c>
      <c r="G409" s="62"/>
    </row>
    <row r="410" spans="1:7" ht="12.75">
      <c r="A410" t="s">
        <v>17</v>
      </c>
      <c r="B410" t="s">
        <v>9</v>
      </c>
      <c r="C410" t="str">
        <f t="shared" si="6"/>
        <v>PhilipsburgEmerson 2</v>
      </c>
      <c r="D410">
        <v>4.58</v>
      </c>
      <c r="E410" s="8">
        <v>37226.375</v>
      </c>
      <c r="F410" s="8">
        <v>37257.375</v>
      </c>
      <c r="G410" s="62"/>
    </row>
    <row r="411" spans="1:7" ht="12.75">
      <c r="A411" t="s">
        <v>17</v>
      </c>
      <c r="B411" t="s">
        <v>46</v>
      </c>
      <c r="C411" t="str">
        <f t="shared" si="6"/>
        <v>PhilipsburgGMIT EDA</v>
      </c>
      <c r="D411">
        <v>0.56</v>
      </c>
      <c r="E411" s="8">
        <v>37226.375</v>
      </c>
      <c r="F411" s="8">
        <v>37257.375</v>
      </c>
      <c r="G411" s="62"/>
    </row>
    <row r="412" spans="1:7" ht="12.75">
      <c r="A412" t="s">
        <v>17</v>
      </c>
      <c r="B412" t="s">
        <v>47</v>
      </c>
      <c r="C412" t="str">
        <f t="shared" si="6"/>
        <v>PhilipsburgGMIT NDA</v>
      </c>
      <c r="D412">
        <v>1.61</v>
      </c>
      <c r="E412" s="8">
        <v>37226.375</v>
      </c>
      <c r="F412" s="8">
        <v>37257.375</v>
      </c>
      <c r="G412" s="62"/>
    </row>
    <row r="413" spans="1:7" ht="12.75">
      <c r="A413" t="s">
        <v>17</v>
      </c>
      <c r="B413" t="s">
        <v>12</v>
      </c>
      <c r="C413" t="str">
        <f t="shared" si="6"/>
        <v>PhilipsburgIroquois</v>
      </c>
      <c r="D413">
        <v>1.13</v>
      </c>
      <c r="E413" s="8">
        <v>37226.375</v>
      </c>
      <c r="F413" s="8">
        <v>37257.375</v>
      </c>
      <c r="G413" s="62"/>
    </row>
    <row r="414" spans="1:6" ht="12.75">
      <c r="A414" t="s">
        <v>17</v>
      </c>
      <c r="B414" t="s">
        <v>48</v>
      </c>
      <c r="C414" t="str">
        <f t="shared" si="6"/>
        <v>PhilipsburgKPUC EDA</v>
      </c>
      <c r="D414">
        <v>0.84</v>
      </c>
      <c r="E414" s="8">
        <v>37226.375</v>
      </c>
      <c r="F414" s="8">
        <v>37257.375</v>
      </c>
    </row>
    <row r="415" spans="1:6" ht="12.75">
      <c r="A415" t="s">
        <v>17</v>
      </c>
      <c r="B415" t="s">
        <v>15</v>
      </c>
      <c r="C415" t="str">
        <f t="shared" si="6"/>
        <v>PhilipsburgNapierville</v>
      </c>
      <c r="D415">
        <v>0.28</v>
      </c>
      <c r="E415" s="8">
        <v>37226.375</v>
      </c>
      <c r="F415" s="8">
        <v>37257.375</v>
      </c>
    </row>
    <row r="416" spans="1:6" ht="12.75">
      <c r="A416" t="s">
        <v>17</v>
      </c>
      <c r="B416" t="s">
        <v>16</v>
      </c>
      <c r="C416" t="str">
        <f t="shared" si="6"/>
        <v>PhilipsburgNiagara Falls</v>
      </c>
      <c r="D416">
        <v>1.73</v>
      </c>
      <c r="E416" s="8">
        <v>37226.375</v>
      </c>
      <c r="F416" s="8">
        <v>37257.375</v>
      </c>
    </row>
    <row r="417" spans="1:6" ht="12.75">
      <c r="A417" t="s">
        <v>17</v>
      </c>
      <c r="B417" t="s">
        <v>17</v>
      </c>
      <c r="C417" t="str">
        <f t="shared" si="6"/>
        <v>PhilipsburgPhilipsburg</v>
      </c>
      <c r="D417" t="e">
        <v>#N/A</v>
      </c>
      <c r="E417" s="8">
        <v>37226.375</v>
      </c>
      <c r="F417" s="8">
        <v>37257.375</v>
      </c>
    </row>
    <row r="418" spans="1:6" ht="12.75">
      <c r="A418" t="s">
        <v>17</v>
      </c>
      <c r="B418" t="s">
        <v>19</v>
      </c>
      <c r="C418" t="str">
        <f t="shared" si="6"/>
        <v>PhilipsburgSabrevois</v>
      </c>
      <c r="D418">
        <v>0.06</v>
      </c>
      <c r="E418" s="8">
        <v>37226.375</v>
      </c>
      <c r="F418" s="8">
        <v>37257.375</v>
      </c>
    </row>
    <row r="419" spans="1:6" ht="12.75">
      <c r="A419" t="s">
        <v>17</v>
      </c>
      <c r="B419" t="s">
        <v>21</v>
      </c>
      <c r="C419" t="str">
        <f t="shared" si="6"/>
        <v>PhilipsburgSt. Clair</v>
      </c>
      <c r="D419">
        <v>1.84</v>
      </c>
      <c r="E419" s="8">
        <v>37226.375</v>
      </c>
      <c r="F419" s="8">
        <v>37257.375</v>
      </c>
    </row>
    <row r="420" spans="1:6" ht="12.75">
      <c r="A420" t="s">
        <v>17</v>
      </c>
      <c r="B420" t="s">
        <v>54</v>
      </c>
      <c r="C420" t="str">
        <f t="shared" si="6"/>
        <v>PhilipsburgUnion CDA</v>
      </c>
      <c r="D420">
        <v>1.4</v>
      </c>
      <c r="E420" s="8">
        <v>37226.375</v>
      </c>
      <c r="F420" s="8">
        <v>37257.375</v>
      </c>
    </row>
    <row r="421" spans="1:6" ht="12.75">
      <c r="A421" t="s">
        <v>17</v>
      </c>
      <c r="B421" t="s">
        <v>55</v>
      </c>
      <c r="C421" t="str">
        <f t="shared" si="6"/>
        <v>PhilipsburgUnion SWDA</v>
      </c>
      <c r="D421">
        <v>1.82</v>
      </c>
      <c r="E421" s="8">
        <v>37226.375</v>
      </c>
      <c r="F421" s="8">
        <v>37257.375</v>
      </c>
    </row>
    <row r="422" spans="1:6" ht="12.75">
      <c r="A422" t="s">
        <v>18</v>
      </c>
      <c r="B422" t="s">
        <v>34</v>
      </c>
      <c r="C422" t="str">
        <f t="shared" si="6"/>
        <v>RichmoundCentram MDA</v>
      </c>
      <c r="D422">
        <v>1.83</v>
      </c>
      <c r="E422" s="8">
        <v>37226.375</v>
      </c>
      <c r="F422" s="8">
        <v>37257.375</v>
      </c>
    </row>
    <row r="423" spans="1:6" ht="12.75">
      <c r="A423" t="s">
        <v>18</v>
      </c>
      <c r="B423" t="s">
        <v>35</v>
      </c>
      <c r="C423" t="str">
        <f t="shared" si="6"/>
        <v>RichmoundCentram SSDA</v>
      </c>
      <c r="D423">
        <v>1.13</v>
      </c>
      <c r="E423" s="8">
        <v>37226.375</v>
      </c>
      <c r="F423" s="8">
        <v>37257.375</v>
      </c>
    </row>
    <row r="424" spans="1:6" ht="12.75">
      <c r="A424" t="s">
        <v>18</v>
      </c>
      <c r="B424" t="s">
        <v>36</v>
      </c>
      <c r="C424" t="str">
        <f t="shared" si="6"/>
        <v>RichmoundCentrao CDA</v>
      </c>
      <c r="D424">
        <v>5.6</v>
      </c>
      <c r="E424" s="8">
        <v>37226.375</v>
      </c>
      <c r="F424" s="8">
        <v>37257.375</v>
      </c>
    </row>
    <row r="425" spans="1:6" ht="12.75">
      <c r="A425" t="s">
        <v>18</v>
      </c>
      <c r="B425" t="s">
        <v>37</v>
      </c>
      <c r="C425" t="str">
        <f t="shared" si="6"/>
        <v>RichmoundCentrao EDA</v>
      </c>
      <c r="D425">
        <v>5.6</v>
      </c>
      <c r="E425" s="8">
        <v>37226.375</v>
      </c>
      <c r="F425" s="8">
        <v>37257.375</v>
      </c>
    </row>
    <row r="426" spans="1:6" ht="12.75">
      <c r="A426" t="s">
        <v>18</v>
      </c>
      <c r="B426" t="s">
        <v>38</v>
      </c>
      <c r="C426" t="str">
        <f t="shared" si="6"/>
        <v>RichmoundCentrao NDA</v>
      </c>
      <c r="D426">
        <v>4.47</v>
      </c>
      <c r="E426" s="8">
        <v>37226.375</v>
      </c>
      <c r="F426" s="8">
        <v>37257.375</v>
      </c>
    </row>
    <row r="427" spans="1:6" ht="12.75">
      <c r="A427" t="s">
        <v>18</v>
      </c>
      <c r="B427" t="s">
        <v>39</v>
      </c>
      <c r="C427" t="str">
        <f t="shared" si="6"/>
        <v>RichmoundCentrao SSMDA</v>
      </c>
      <c r="D427">
        <v>4.47</v>
      </c>
      <c r="E427" s="8">
        <v>37226.375</v>
      </c>
      <c r="F427" s="8">
        <v>37257.375</v>
      </c>
    </row>
    <row r="428" spans="1:6" ht="12.75">
      <c r="A428" t="s">
        <v>18</v>
      </c>
      <c r="B428" t="s">
        <v>40</v>
      </c>
      <c r="C428" t="str">
        <f t="shared" si="6"/>
        <v>RichmoundCentrao WDA</v>
      </c>
      <c r="D428">
        <v>2.95</v>
      </c>
      <c r="E428" s="8">
        <v>37226.375</v>
      </c>
      <c r="F428" s="8">
        <v>37257.375</v>
      </c>
    </row>
    <row r="429" spans="1:6" ht="12.75">
      <c r="A429" t="s">
        <v>18</v>
      </c>
      <c r="B429" t="s">
        <v>41</v>
      </c>
      <c r="C429" t="str">
        <f t="shared" si="6"/>
        <v>RichmoundCentrat MDA</v>
      </c>
      <c r="D429">
        <v>1.83</v>
      </c>
      <c r="E429" s="8">
        <v>37226.375</v>
      </c>
      <c r="F429" s="8">
        <v>37257.375</v>
      </c>
    </row>
    <row r="430" spans="1:6" ht="12.75">
      <c r="A430" t="s">
        <v>18</v>
      </c>
      <c r="B430" t="s">
        <v>5</v>
      </c>
      <c r="C430" t="str">
        <f t="shared" si="6"/>
        <v>RichmoundChippawa</v>
      </c>
      <c r="D430">
        <v>6.16</v>
      </c>
      <c r="E430" s="8">
        <v>37226.375</v>
      </c>
      <c r="F430" s="8">
        <v>37257.375</v>
      </c>
    </row>
    <row r="431" spans="1:6" ht="12.75">
      <c r="A431" t="s">
        <v>18</v>
      </c>
      <c r="B431" t="s">
        <v>42</v>
      </c>
      <c r="C431" t="str">
        <f t="shared" si="6"/>
        <v>RichmoundConsumers CDA</v>
      </c>
      <c r="D431">
        <v>5.6</v>
      </c>
      <c r="E431" s="8">
        <v>37226.375</v>
      </c>
      <c r="F431" s="8">
        <v>37257.375</v>
      </c>
    </row>
    <row r="432" spans="1:6" ht="12.75">
      <c r="A432" t="s">
        <v>18</v>
      </c>
      <c r="B432" t="s">
        <v>43</v>
      </c>
      <c r="C432" t="str">
        <f t="shared" si="6"/>
        <v>RichmoundConsumers EDA</v>
      </c>
      <c r="D432">
        <v>5.6</v>
      </c>
      <c r="E432" s="8">
        <v>37226.375</v>
      </c>
      <c r="F432" s="8">
        <v>37257.375</v>
      </c>
    </row>
    <row r="433" spans="1:6" ht="12.75">
      <c r="A433" t="s">
        <v>18</v>
      </c>
      <c r="B433" t="s">
        <v>44</v>
      </c>
      <c r="C433" t="str">
        <f t="shared" si="6"/>
        <v>RichmoundConsumers SWDA</v>
      </c>
      <c r="D433">
        <v>5.6</v>
      </c>
      <c r="E433" s="8">
        <v>37226.375</v>
      </c>
      <c r="F433" s="8">
        <v>37257.375</v>
      </c>
    </row>
    <row r="434" spans="1:6" ht="12.75">
      <c r="A434" t="s">
        <v>18</v>
      </c>
      <c r="B434" t="s">
        <v>6</v>
      </c>
      <c r="C434" t="str">
        <f t="shared" si="6"/>
        <v>RichmoundCornwall</v>
      </c>
      <c r="D434">
        <v>5.83</v>
      </c>
      <c r="E434" s="8">
        <v>37226.375</v>
      </c>
      <c r="F434" s="8">
        <v>37257.375</v>
      </c>
    </row>
    <row r="435" spans="1:6" ht="12.75">
      <c r="A435" t="s">
        <v>18</v>
      </c>
      <c r="B435" t="s">
        <v>7</v>
      </c>
      <c r="C435" t="str">
        <f t="shared" si="6"/>
        <v>RichmoundEast Hereford</v>
      </c>
      <c r="D435">
        <v>6.48</v>
      </c>
      <c r="E435" s="8">
        <v>37226.375</v>
      </c>
      <c r="F435" s="8">
        <v>37257.375</v>
      </c>
    </row>
    <row r="436" spans="1:6" ht="12.75">
      <c r="A436" t="s">
        <v>18</v>
      </c>
      <c r="B436" t="s">
        <v>8</v>
      </c>
      <c r="C436" t="str">
        <f t="shared" si="6"/>
        <v>RichmoundEmerson 1</v>
      </c>
      <c r="D436">
        <v>2.17</v>
      </c>
      <c r="E436" s="8">
        <v>37226.375</v>
      </c>
      <c r="F436" s="8">
        <v>37257.375</v>
      </c>
    </row>
    <row r="437" spans="1:6" ht="12.75">
      <c r="A437" t="s">
        <v>18</v>
      </c>
      <c r="B437" t="s">
        <v>9</v>
      </c>
      <c r="C437" t="str">
        <f t="shared" si="6"/>
        <v>RichmoundEmerson 2</v>
      </c>
      <c r="D437">
        <v>2.17</v>
      </c>
      <c r="E437" s="8">
        <v>37226.375</v>
      </c>
      <c r="F437" s="8">
        <v>37257.375</v>
      </c>
    </row>
    <row r="438" spans="1:6" ht="12.75">
      <c r="A438" t="s">
        <v>18</v>
      </c>
      <c r="B438" t="s">
        <v>45</v>
      </c>
      <c r="C438" t="str">
        <f t="shared" si="6"/>
        <v>RichmoundGladstone MDA</v>
      </c>
      <c r="D438">
        <v>1.83</v>
      </c>
      <c r="E438" s="8">
        <v>37226.375</v>
      </c>
      <c r="F438" s="8">
        <v>37257.375</v>
      </c>
    </row>
    <row r="439" spans="1:6" ht="12.75">
      <c r="A439" t="s">
        <v>18</v>
      </c>
      <c r="B439" t="s">
        <v>46</v>
      </c>
      <c r="C439" t="str">
        <f t="shared" si="6"/>
        <v>RichmoundGMIT EDA</v>
      </c>
      <c r="D439">
        <v>5.6</v>
      </c>
      <c r="E439" s="8">
        <v>37226.375</v>
      </c>
      <c r="F439" s="8">
        <v>37257.375</v>
      </c>
    </row>
    <row r="440" spans="1:6" ht="12.75">
      <c r="A440" t="s">
        <v>18</v>
      </c>
      <c r="B440" t="s">
        <v>47</v>
      </c>
      <c r="C440" t="str">
        <f t="shared" si="6"/>
        <v>RichmoundGMIT NDA</v>
      </c>
      <c r="D440">
        <v>4.47</v>
      </c>
      <c r="E440" s="8">
        <v>37226.375</v>
      </c>
      <c r="F440" s="8">
        <v>37257.375</v>
      </c>
    </row>
    <row r="441" spans="1:6" ht="12.75">
      <c r="A441" t="s">
        <v>18</v>
      </c>
      <c r="B441" t="s">
        <v>11</v>
      </c>
      <c r="C441" t="str">
        <f t="shared" si="6"/>
        <v>RichmoundHerbert</v>
      </c>
      <c r="D441">
        <v>1.13</v>
      </c>
      <c r="E441" s="8">
        <v>37226.375</v>
      </c>
      <c r="F441" s="8">
        <v>37257.375</v>
      </c>
    </row>
    <row r="442" spans="1:6" ht="12.75">
      <c r="A442" t="s">
        <v>18</v>
      </c>
      <c r="B442" t="s">
        <v>12</v>
      </c>
      <c r="C442" t="str">
        <f t="shared" si="6"/>
        <v>RichmoundIroquois</v>
      </c>
      <c r="D442">
        <v>6.19</v>
      </c>
      <c r="E442" s="8">
        <v>37226.375</v>
      </c>
      <c r="F442" s="8">
        <v>37257.375</v>
      </c>
    </row>
    <row r="443" spans="1:6" ht="12.75">
      <c r="A443" t="s">
        <v>18</v>
      </c>
      <c r="B443" t="s">
        <v>48</v>
      </c>
      <c r="C443" t="str">
        <f t="shared" si="6"/>
        <v>RichmoundKPUC EDA</v>
      </c>
      <c r="D443">
        <v>5.6</v>
      </c>
      <c r="E443" s="8">
        <v>37226.375</v>
      </c>
      <c r="F443" s="8">
        <v>37257.375</v>
      </c>
    </row>
    <row r="444" spans="1:6" ht="12.75">
      <c r="A444" t="s">
        <v>18</v>
      </c>
      <c r="B444" t="s">
        <v>15</v>
      </c>
      <c r="C444" t="str">
        <f t="shared" si="6"/>
        <v>RichmoundNapierville</v>
      </c>
      <c r="D444">
        <v>6.11</v>
      </c>
      <c r="E444" s="8">
        <v>37226.375</v>
      </c>
      <c r="F444" s="8">
        <v>37257.375</v>
      </c>
    </row>
    <row r="445" spans="1:6" ht="12.75">
      <c r="A445" t="s">
        <v>18</v>
      </c>
      <c r="B445" t="s">
        <v>16</v>
      </c>
      <c r="C445" t="str">
        <f t="shared" si="6"/>
        <v>RichmoundNiagara Falls</v>
      </c>
      <c r="D445">
        <v>5.77</v>
      </c>
      <c r="E445" s="8">
        <v>37226.375</v>
      </c>
      <c r="F445" s="8">
        <v>37257.375</v>
      </c>
    </row>
    <row r="446" spans="1:6" ht="12.75">
      <c r="A446" t="s">
        <v>18</v>
      </c>
      <c r="B446" t="s">
        <v>17</v>
      </c>
      <c r="C446" t="str">
        <f t="shared" si="6"/>
        <v>RichmoundPhilipsburg</v>
      </c>
      <c r="D446">
        <v>6.14</v>
      </c>
      <c r="E446" s="8">
        <v>37226.375</v>
      </c>
      <c r="F446" s="8">
        <v>37257.375</v>
      </c>
    </row>
    <row r="447" spans="1:6" ht="12.75">
      <c r="A447" t="s">
        <v>18</v>
      </c>
      <c r="B447" t="s">
        <v>19</v>
      </c>
      <c r="C447" t="str">
        <f t="shared" si="6"/>
        <v>RichmoundSabrevois</v>
      </c>
      <c r="D447">
        <v>6.09</v>
      </c>
      <c r="E447" s="8">
        <v>37226.375</v>
      </c>
      <c r="F447" s="8">
        <v>37257.375</v>
      </c>
    </row>
    <row r="448" spans="1:6" ht="12.75">
      <c r="A448" t="s">
        <v>18</v>
      </c>
      <c r="B448" t="s">
        <v>49</v>
      </c>
      <c r="C448" t="str">
        <f t="shared" si="6"/>
        <v>RichmoundSpruce</v>
      </c>
      <c r="D448">
        <v>6.01</v>
      </c>
      <c r="E448" s="8">
        <v>37226.375</v>
      </c>
      <c r="F448" s="8">
        <v>37257.375</v>
      </c>
    </row>
    <row r="449" spans="1:6" ht="12.75">
      <c r="A449" t="s">
        <v>18</v>
      </c>
      <c r="B449" t="s">
        <v>21</v>
      </c>
      <c r="C449" t="str">
        <f t="shared" si="6"/>
        <v>RichmoundSt. Clair</v>
      </c>
      <c r="D449">
        <v>4.91</v>
      </c>
      <c r="E449" s="8">
        <v>37226.375</v>
      </c>
      <c r="F449" s="8">
        <v>37257.375</v>
      </c>
    </row>
    <row r="450" spans="1:6" ht="12.75">
      <c r="A450" t="s">
        <v>18</v>
      </c>
      <c r="B450" t="s">
        <v>50</v>
      </c>
      <c r="C450" t="str">
        <f aca="true" t="shared" si="7" ref="C450:C513">A450&amp;B450</f>
        <v>RichmoundTCPL NDA</v>
      </c>
      <c r="D450">
        <v>4.47</v>
      </c>
      <c r="E450" s="8">
        <v>37226.375</v>
      </c>
      <c r="F450" s="8">
        <v>37257.375</v>
      </c>
    </row>
    <row r="451" spans="1:6" ht="12.75">
      <c r="A451" t="s">
        <v>18</v>
      </c>
      <c r="B451" t="s">
        <v>51</v>
      </c>
      <c r="C451" t="str">
        <f t="shared" si="7"/>
        <v>RichmoundTCPL WDA</v>
      </c>
      <c r="D451">
        <v>2.95</v>
      </c>
      <c r="E451" s="8">
        <v>37226.375</v>
      </c>
      <c r="F451" s="8">
        <v>37257.375</v>
      </c>
    </row>
    <row r="452" spans="1:6" ht="12.75">
      <c r="A452" t="s">
        <v>18</v>
      </c>
      <c r="B452" t="s">
        <v>52</v>
      </c>
      <c r="C452" t="str">
        <f t="shared" si="7"/>
        <v>RichmoundTPLP NDA</v>
      </c>
      <c r="D452">
        <v>4.47</v>
      </c>
      <c r="E452" s="8">
        <v>37226.375</v>
      </c>
      <c r="F452" s="8">
        <v>37257.375</v>
      </c>
    </row>
    <row r="453" spans="1:6" ht="12.75">
      <c r="A453" t="s">
        <v>18</v>
      </c>
      <c r="B453" t="s">
        <v>53</v>
      </c>
      <c r="C453" t="str">
        <f t="shared" si="7"/>
        <v>RichmoundTransgas SSDA</v>
      </c>
      <c r="D453">
        <v>1.13</v>
      </c>
      <c r="E453" s="8">
        <v>37226.375</v>
      </c>
      <c r="F453" s="8">
        <v>37257.375</v>
      </c>
    </row>
    <row r="454" spans="1:6" ht="12.75">
      <c r="A454" t="s">
        <v>18</v>
      </c>
      <c r="B454" t="s">
        <v>54</v>
      </c>
      <c r="C454" t="str">
        <f t="shared" si="7"/>
        <v>RichmoundUnion CDA</v>
      </c>
      <c r="D454">
        <v>5.6</v>
      </c>
      <c r="E454" s="8">
        <v>37226.375</v>
      </c>
      <c r="F454" s="8">
        <v>37257.375</v>
      </c>
    </row>
    <row r="455" spans="1:6" ht="12.75">
      <c r="A455" t="s">
        <v>18</v>
      </c>
      <c r="B455" t="s">
        <v>55</v>
      </c>
      <c r="C455" t="str">
        <f t="shared" si="7"/>
        <v>RichmoundUnion SWDA</v>
      </c>
      <c r="D455">
        <v>5.6</v>
      </c>
      <c r="E455" s="8">
        <v>37226.375</v>
      </c>
      <c r="F455" s="8">
        <v>37257.375</v>
      </c>
    </row>
    <row r="456" spans="1:6" ht="12.75">
      <c r="A456" t="s">
        <v>18</v>
      </c>
      <c r="B456" t="s">
        <v>31</v>
      </c>
      <c r="C456" t="str">
        <f t="shared" si="7"/>
        <v>RichmoundWelwyn</v>
      </c>
      <c r="D456">
        <v>1.13</v>
      </c>
      <c r="E456" s="8">
        <v>37226.375</v>
      </c>
      <c r="F456" s="8">
        <v>37257.375</v>
      </c>
    </row>
    <row r="457" spans="1:6" ht="12.75">
      <c r="A457" t="s">
        <v>19</v>
      </c>
      <c r="B457" t="s">
        <v>36</v>
      </c>
      <c r="C457" t="str">
        <f t="shared" si="7"/>
        <v>SabrevoisCentrao CDA</v>
      </c>
      <c r="D457">
        <v>1.48</v>
      </c>
      <c r="E457" s="8">
        <v>37226.375</v>
      </c>
      <c r="F457" s="8">
        <v>37257.375</v>
      </c>
    </row>
    <row r="458" spans="1:6" ht="12.75">
      <c r="A458" t="s">
        <v>19</v>
      </c>
      <c r="B458" t="s">
        <v>37</v>
      </c>
      <c r="C458" t="str">
        <f t="shared" si="7"/>
        <v>SabrevoisCentrao EDA</v>
      </c>
      <c r="D458">
        <v>0.75</v>
      </c>
      <c r="E458" s="8">
        <v>37226.375</v>
      </c>
      <c r="F458" s="8">
        <v>37257.375</v>
      </c>
    </row>
    <row r="459" spans="1:6" ht="12.75">
      <c r="A459" t="s">
        <v>19</v>
      </c>
      <c r="B459" t="s">
        <v>39</v>
      </c>
      <c r="C459" t="str">
        <f t="shared" si="7"/>
        <v>SabrevoisCentrao SSMDA</v>
      </c>
      <c r="D459">
        <v>2.84</v>
      </c>
      <c r="E459" s="8">
        <v>37226.375</v>
      </c>
      <c r="F459" s="8">
        <v>37257.375</v>
      </c>
    </row>
    <row r="460" spans="1:6" ht="12.75">
      <c r="A460" t="s">
        <v>19</v>
      </c>
      <c r="B460" t="s">
        <v>5</v>
      </c>
      <c r="C460" t="str">
        <f t="shared" si="7"/>
        <v>SabrevoisChippawa</v>
      </c>
      <c r="D460">
        <v>2.06</v>
      </c>
      <c r="E460" s="8">
        <v>37226.375</v>
      </c>
      <c r="F460" s="8">
        <v>37257.375</v>
      </c>
    </row>
    <row r="461" spans="1:6" ht="12.75">
      <c r="A461" t="s">
        <v>19</v>
      </c>
      <c r="B461" t="s">
        <v>42</v>
      </c>
      <c r="C461" t="str">
        <f t="shared" si="7"/>
        <v>SabrevoisConsumers CDA</v>
      </c>
      <c r="D461">
        <v>1.29</v>
      </c>
      <c r="E461" s="8">
        <v>37226.375</v>
      </c>
      <c r="F461" s="8">
        <v>37257.375</v>
      </c>
    </row>
    <row r="462" spans="1:6" ht="12.75">
      <c r="A462" t="s">
        <v>19</v>
      </c>
      <c r="B462" t="s">
        <v>43</v>
      </c>
      <c r="C462" t="str">
        <f t="shared" si="7"/>
        <v>SabrevoisConsumers EDA</v>
      </c>
      <c r="D462">
        <v>0.7</v>
      </c>
      <c r="E462" s="8">
        <v>37226.375</v>
      </c>
      <c r="F462" s="8">
        <v>37257.375</v>
      </c>
    </row>
    <row r="463" spans="1:6" ht="12.75">
      <c r="A463" t="s">
        <v>19</v>
      </c>
      <c r="B463" t="s">
        <v>44</v>
      </c>
      <c r="C463" t="str">
        <f t="shared" si="7"/>
        <v>SabrevoisConsumers SWDA</v>
      </c>
      <c r="D463">
        <v>1.74</v>
      </c>
      <c r="E463" s="8">
        <v>37226.375</v>
      </c>
      <c r="F463" s="8">
        <v>37257.375</v>
      </c>
    </row>
    <row r="464" spans="1:6" ht="12.75">
      <c r="A464" t="s">
        <v>19</v>
      </c>
      <c r="B464" t="s">
        <v>7</v>
      </c>
      <c r="C464" t="str">
        <f t="shared" si="7"/>
        <v>SabrevoisEast Hereford</v>
      </c>
      <c r="D464">
        <v>0.91</v>
      </c>
      <c r="E464" s="8">
        <v>37226.375</v>
      </c>
      <c r="F464" s="8">
        <v>37257.375</v>
      </c>
    </row>
    <row r="465" spans="1:6" ht="12.75">
      <c r="A465" t="s">
        <v>19</v>
      </c>
      <c r="B465" t="s">
        <v>8</v>
      </c>
      <c r="C465" t="str">
        <f t="shared" si="7"/>
        <v>SabrevoisEmerson 1</v>
      </c>
      <c r="D465">
        <v>4.52</v>
      </c>
      <c r="E465" s="8">
        <v>37226.375</v>
      </c>
      <c r="F465" s="8">
        <v>37257.375</v>
      </c>
    </row>
    <row r="466" spans="1:6" ht="12.75">
      <c r="A466" t="s">
        <v>19</v>
      </c>
      <c r="B466" t="s">
        <v>9</v>
      </c>
      <c r="C466" t="str">
        <f t="shared" si="7"/>
        <v>SabrevoisEmerson 2</v>
      </c>
      <c r="D466">
        <v>4.52</v>
      </c>
      <c r="E466" s="8">
        <v>37226.375</v>
      </c>
      <c r="F466" s="8">
        <v>37257.375</v>
      </c>
    </row>
    <row r="467" spans="1:6" ht="12.75">
      <c r="A467" t="s">
        <v>19</v>
      </c>
      <c r="B467" t="s">
        <v>46</v>
      </c>
      <c r="C467" t="str">
        <f t="shared" si="7"/>
        <v>SabrevoisGMIT EDA</v>
      </c>
      <c r="D467">
        <v>0.48</v>
      </c>
      <c r="E467" s="8">
        <v>37226.375</v>
      </c>
      <c r="F467" s="8">
        <v>37257.375</v>
      </c>
    </row>
    <row r="468" spans="1:6" ht="12.75">
      <c r="A468" t="s">
        <v>19</v>
      </c>
      <c r="B468" t="s">
        <v>47</v>
      </c>
      <c r="C468" t="str">
        <f t="shared" si="7"/>
        <v>SabrevoisGMIT NDA</v>
      </c>
      <c r="D468">
        <v>1.56</v>
      </c>
      <c r="E468" s="8">
        <v>37226.375</v>
      </c>
      <c r="F468" s="8">
        <v>37257.375</v>
      </c>
    </row>
    <row r="469" spans="1:6" ht="12.75">
      <c r="A469" t="s">
        <v>19</v>
      </c>
      <c r="B469" t="s">
        <v>12</v>
      </c>
      <c r="C469" t="str">
        <f t="shared" si="7"/>
        <v>SabrevoisIroquois</v>
      </c>
      <c r="D469">
        <v>1.08</v>
      </c>
      <c r="E469" s="8">
        <v>37226.375</v>
      </c>
      <c r="F469" s="8">
        <v>37257.375</v>
      </c>
    </row>
    <row r="470" spans="1:6" ht="12.75">
      <c r="A470" t="s">
        <v>19</v>
      </c>
      <c r="B470" t="s">
        <v>48</v>
      </c>
      <c r="C470" t="str">
        <f t="shared" si="7"/>
        <v>SabrevoisKPUC EDA</v>
      </c>
      <c r="D470">
        <v>0.78</v>
      </c>
      <c r="E470" s="8">
        <v>37226.375</v>
      </c>
      <c r="F470" s="8">
        <v>37257.375</v>
      </c>
    </row>
    <row r="471" spans="1:6" ht="12.75">
      <c r="A471" t="s">
        <v>19</v>
      </c>
      <c r="B471" t="s">
        <v>15</v>
      </c>
      <c r="C471" t="str">
        <f t="shared" si="7"/>
        <v>SabrevoisNapierville</v>
      </c>
      <c r="D471">
        <v>0.16</v>
      </c>
      <c r="E471" s="8">
        <v>37226.375</v>
      </c>
      <c r="F471" s="8">
        <v>37257.375</v>
      </c>
    </row>
    <row r="472" spans="1:6" ht="12.75">
      <c r="A472" t="s">
        <v>19</v>
      </c>
      <c r="B472" t="s">
        <v>16</v>
      </c>
      <c r="C472" t="str">
        <f t="shared" si="7"/>
        <v>SabrevoisNiagara Falls</v>
      </c>
      <c r="D472">
        <v>1.67</v>
      </c>
      <c r="E472" s="8">
        <v>37226.375</v>
      </c>
      <c r="F472" s="8">
        <v>37257.375</v>
      </c>
    </row>
    <row r="473" spans="1:6" ht="12.75">
      <c r="A473" t="s">
        <v>19</v>
      </c>
      <c r="B473" t="s">
        <v>17</v>
      </c>
      <c r="C473" t="str">
        <f t="shared" si="7"/>
        <v>SabrevoisPhilipsburg</v>
      </c>
      <c r="D473">
        <v>0.06</v>
      </c>
      <c r="E473" s="8">
        <v>37226.375</v>
      </c>
      <c r="F473" s="8">
        <v>37257.375</v>
      </c>
    </row>
    <row r="474" spans="1:6" ht="12.75">
      <c r="A474" t="s">
        <v>19</v>
      </c>
      <c r="B474" t="s">
        <v>19</v>
      </c>
      <c r="C474" t="str">
        <f t="shared" si="7"/>
        <v>SabrevoisSabrevois</v>
      </c>
      <c r="D474" t="e">
        <v>#N/A</v>
      </c>
      <c r="E474" s="8">
        <v>37226.375</v>
      </c>
      <c r="F474" s="8">
        <v>37257.375</v>
      </c>
    </row>
    <row r="475" spans="1:6" ht="12.75">
      <c r="A475" t="s">
        <v>19</v>
      </c>
      <c r="B475" t="s">
        <v>21</v>
      </c>
      <c r="C475" t="str">
        <f t="shared" si="7"/>
        <v>SabrevoisSt. Clair</v>
      </c>
      <c r="D475">
        <v>1.78</v>
      </c>
      <c r="E475" s="8">
        <v>37226.375</v>
      </c>
      <c r="F475" s="8">
        <v>37257.375</v>
      </c>
    </row>
    <row r="476" spans="1:6" ht="12.75">
      <c r="A476" t="s">
        <v>19</v>
      </c>
      <c r="B476" t="s">
        <v>54</v>
      </c>
      <c r="C476" t="str">
        <f t="shared" si="7"/>
        <v>SabrevoisUnion CDA</v>
      </c>
      <c r="D476">
        <v>1.34</v>
      </c>
      <c r="E476" s="8">
        <v>37226.375</v>
      </c>
      <c r="F476" s="8">
        <v>37257.375</v>
      </c>
    </row>
    <row r="477" spans="1:6" ht="12.75">
      <c r="A477" t="s">
        <v>19</v>
      </c>
      <c r="B477" t="s">
        <v>55</v>
      </c>
      <c r="C477" t="str">
        <f t="shared" si="7"/>
        <v>SabrevoisUnion SWDA</v>
      </c>
      <c r="D477">
        <v>1.77</v>
      </c>
      <c r="E477" s="8">
        <v>37226.375</v>
      </c>
      <c r="F477" s="8">
        <v>37257.375</v>
      </c>
    </row>
    <row r="478" spans="1:6" ht="12.75">
      <c r="A478" t="s">
        <v>20</v>
      </c>
      <c r="B478" t="s">
        <v>36</v>
      </c>
      <c r="C478" t="str">
        <f t="shared" si="7"/>
        <v>SS. MarieCentrao CDA</v>
      </c>
      <c r="D478">
        <v>2.03</v>
      </c>
      <c r="E478" s="8">
        <v>37226.375</v>
      </c>
      <c r="F478" s="8">
        <v>37257.375</v>
      </c>
    </row>
    <row r="479" spans="1:6" ht="12.75">
      <c r="A479" t="s">
        <v>20</v>
      </c>
      <c r="B479" t="s">
        <v>37</v>
      </c>
      <c r="C479" t="str">
        <f t="shared" si="7"/>
        <v>SS. MarieCentrao EDA</v>
      </c>
      <c r="D479">
        <v>2.31</v>
      </c>
      <c r="E479" s="8">
        <v>37226.375</v>
      </c>
      <c r="F479" s="8">
        <v>37257.375</v>
      </c>
    </row>
    <row r="480" spans="1:6" ht="12.75">
      <c r="A480" t="s">
        <v>20</v>
      </c>
      <c r="B480" t="s">
        <v>38</v>
      </c>
      <c r="C480" t="str">
        <f t="shared" si="7"/>
        <v>SS. MarieCentrao NDA</v>
      </c>
      <c r="D480">
        <v>2.72</v>
      </c>
      <c r="E480" s="8">
        <v>37226.375</v>
      </c>
      <c r="F480" s="8">
        <v>37257.375</v>
      </c>
    </row>
    <row r="481" spans="1:6" ht="12.75">
      <c r="A481" t="s">
        <v>20</v>
      </c>
      <c r="B481" t="s">
        <v>39</v>
      </c>
      <c r="C481" t="str">
        <f t="shared" si="7"/>
        <v>SS. MarieCentrao SSMDA</v>
      </c>
      <c r="D481">
        <v>0</v>
      </c>
      <c r="E481" s="8">
        <v>37226.375</v>
      </c>
      <c r="F481" s="8">
        <v>37257.375</v>
      </c>
    </row>
    <row r="482" spans="1:6" ht="12.75">
      <c r="A482" t="s">
        <v>20</v>
      </c>
      <c r="B482" t="s">
        <v>40</v>
      </c>
      <c r="C482" t="str">
        <f t="shared" si="7"/>
        <v>SS. MarieCentrao WDA</v>
      </c>
      <c r="D482">
        <v>3.49</v>
      </c>
      <c r="E482" s="8">
        <v>37226.375</v>
      </c>
      <c r="F482" s="8">
        <v>37257.375</v>
      </c>
    </row>
    <row r="483" spans="1:6" ht="12.75">
      <c r="A483" t="s">
        <v>20</v>
      </c>
      <c r="B483" t="s">
        <v>41</v>
      </c>
      <c r="C483" t="str">
        <f t="shared" si="7"/>
        <v>SS. MarieCentrat MDA</v>
      </c>
      <c r="D483">
        <v>2.54</v>
      </c>
      <c r="E483" s="8">
        <v>37226.375</v>
      </c>
      <c r="F483" s="8">
        <v>37257.375</v>
      </c>
    </row>
    <row r="484" spans="1:6" ht="12.75">
      <c r="A484" t="s">
        <v>20</v>
      </c>
      <c r="B484" t="s">
        <v>5</v>
      </c>
      <c r="C484" t="str">
        <f t="shared" si="7"/>
        <v>SS. MarieChippawa</v>
      </c>
      <c r="D484">
        <v>2.34</v>
      </c>
      <c r="E484" s="8">
        <v>37226.375</v>
      </c>
      <c r="F484" s="8">
        <v>37257.375</v>
      </c>
    </row>
    <row r="485" spans="1:6" ht="12.75">
      <c r="A485" t="s">
        <v>20</v>
      </c>
      <c r="B485" t="s">
        <v>42</v>
      </c>
      <c r="C485" t="str">
        <f t="shared" si="7"/>
        <v>SS. MarieConsumers CDA</v>
      </c>
      <c r="D485">
        <v>1.85</v>
      </c>
      <c r="E485" s="8">
        <v>37226.375</v>
      </c>
      <c r="F485" s="8">
        <v>37257.375</v>
      </c>
    </row>
    <row r="486" spans="1:6" ht="12.75">
      <c r="A486" t="s">
        <v>20</v>
      </c>
      <c r="B486" t="s">
        <v>43</v>
      </c>
      <c r="C486" t="str">
        <f t="shared" si="7"/>
        <v>SS. MarieConsumers EDA</v>
      </c>
      <c r="D486">
        <v>2.58</v>
      </c>
      <c r="E486" s="8">
        <v>37226.375</v>
      </c>
      <c r="F486" s="8">
        <v>37257.375</v>
      </c>
    </row>
    <row r="487" spans="1:6" ht="12.75">
      <c r="A487" t="s">
        <v>20</v>
      </c>
      <c r="B487" t="s">
        <v>44</v>
      </c>
      <c r="C487" t="str">
        <f t="shared" si="7"/>
        <v>SS. MarieConsumers SWDA</v>
      </c>
      <c r="D487">
        <v>1.31</v>
      </c>
      <c r="E487" s="8">
        <v>37226.375</v>
      </c>
      <c r="F487" s="8">
        <v>37257.375</v>
      </c>
    </row>
    <row r="488" spans="1:6" ht="12.75">
      <c r="A488" t="s">
        <v>20</v>
      </c>
      <c r="B488" t="s">
        <v>6</v>
      </c>
      <c r="C488" t="str">
        <f t="shared" si="7"/>
        <v>SS. MarieCornwall</v>
      </c>
      <c r="D488">
        <v>2.56</v>
      </c>
      <c r="E488" s="8">
        <v>37226.375</v>
      </c>
      <c r="F488" s="8">
        <v>37257.375</v>
      </c>
    </row>
    <row r="489" spans="1:6" ht="12.75">
      <c r="A489" t="s">
        <v>20</v>
      </c>
      <c r="B489" t="s">
        <v>7</v>
      </c>
      <c r="C489" t="str">
        <f t="shared" si="7"/>
        <v>SS. MarieEast Hereford</v>
      </c>
      <c r="D489">
        <v>3.21</v>
      </c>
      <c r="E489" s="8">
        <v>37226.375</v>
      </c>
      <c r="F489" s="8">
        <v>37257.375</v>
      </c>
    </row>
    <row r="490" spans="1:6" ht="12.75">
      <c r="A490" t="s">
        <v>20</v>
      </c>
      <c r="B490" t="s">
        <v>46</v>
      </c>
      <c r="C490" t="str">
        <f t="shared" si="7"/>
        <v>SS. MarieGMIT EDA</v>
      </c>
      <c r="D490">
        <v>2.87</v>
      </c>
      <c r="E490" s="8">
        <v>37226.375</v>
      </c>
      <c r="F490" s="8">
        <v>37257.375</v>
      </c>
    </row>
    <row r="491" spans="1:6" ht="12.75">
      <c r="A491" t="s">
        <v>20</v>
      </c>
      <c r="B491" t="s">
        <v>47</v>
      </c>
      <c r="C491" t="str">
        <f t="shared" si="7"/>
        <v>SS. MarieGMIT NDA</v>
      </c>
      <c r="D491">
        <v>2.6</v>
      </c>
      <c r="E491" s="8">
        <v>37226.375</v>
      </c>
      <c r="F491" s="8">
        <v>37257.375</v>
      </c>
    </row>
    <row r="492" spans="1:6" ht="12.75">
      <c r="A492" t="s">
        <v>20</v>
      </c>
      <c r="B492" t="s">
        <v>12</v>
      </c>
      <c r="C492" t="str">
        <f t="shared" si="7"/>
        <v>SS. MarieIroquois</v>
      </c>
      <c r="D492">
        <v>2.99</v>
      </c>
      <c r="E492" s="8">
        <v>37226.375</v>
      </c>
      <c r="F492" s="8">
        <v>37257.375</v>
      </c>
    </row>
    <row r="493" spans="1:6" ht="12.75">
      <c r="A493" t="s">
        <v>20</v>
      </c>
      <c r="B493" t="s">
        <v>48</v>
      </c>
      <c r="C493" t="str">
        <f t="shared" si="7"/>
        <v>SS. MarieKPUC EDA</v>
      </c>
      <c r="D493">
        <v>2.27</v>
      </c>
      <c r="E493" s="8">
        <v>37226.375</v>
      </c>
      <c r="F493" s="8">
        <v>37257.375</v>
      </c>
    </row>
    <row r="494" spans="1:6" ht="12.75">
      <c r="A494" t="s">
        <v>20</v>
      </c>
      <c r="B494" t="s">
        <v>15</v>
      </c>
      <c r="C494" t="str">
        <f t="shared" si="7"/>
        <v>SS. MarieNapierville</v>
      </c>
      <c r="D494">
        <v>2.85</v>
      </c>
      <c r="E494" s="8">
        <v>37226.375</v>
      </c>
      <c r="F494" s="8">
        <v>37257.375</v>
      </c>
    </row>
    <row r="495" spans="1:6" ht="12.75">
      <c r="A495" t="s">
        <v>20</v>
      </c>
      <c r="B495" t="s">
        <v>16</v>
      </c>
      <c r="C495" t="str">
        <f t="shared" si="7"/>
        <v>SS. MarieNiagara Falls</v>
      </c>
      <c r="D495">
        <v>1.95</v>
      </c>
      <c r="E495" s="8">
        <v>37226.375</v>
      </c>
      <c r="F495" s="8">
        <v>37257.375</v>
      </c>
    </row>
    <row r="496" spans="1:6" ht="12.75">
      <c r="A496" t="s">
        <v>20</v>
      </c>
      <c r="B496" t="s">
        <v>17</v>
      </c>
      <c r="C496" t="str">
        <f t="shared" si="7"/>
        <v>SS. MariePhilipsburg</v>
      </c>
      <c r="D496">
        <v>2.88</v>
      </c>
      <c r="E496" s="8">
        <v>37226.375</v>
      </c>
      <c r="F496" s="8">
        <v>37257.375</v>
      </c>
    </row>
    <row r="497" spans="1:6" ht="12.75">
      <c r="A497" t="s">
        <v>20</v>
      </c>
      <c r="B497" t="s">
        <v>19</v>
      </c>
      <c r="C497" t="str">
        <f t="shared" si="7"/>
        <v>SS. MarieSabrevois</v>
      </c>
      <c r="D497">
        <v>2.82</v>
      </c>
      <c r="E497" s="8">
        <v>37226.375</v>
      </c>
      <c r="F497" s="8">
        <v>37257.375</v>
      </c>
    </row>
    <row r="498" spans="1:7" ht="12.75">
      <c r="A498" t="s">
        <v>20</v>
      </c>
      <c r="B498" t="s">
        <v>49</v>
      </c>
      <c r="C498" t="str">
        <f t="shared" si="7"/>
        <v>SS. MarieSpruce</v>
      </c>
      <c r="D498">
        <v>2.54</v>
      </c>
      <c r="E498" s="8">
        <v>37226.375</v>
      </c>
      <c r="F498" s="8">
        <v>37257.375</v>
      </c>
      <c r="G498" s="62"/>
    </row>
    <row r="499" spans="1:7" ht="12.75">
      <c r="A499" t="s">
        <v>20</v>
      </c>
      <c r="B499" t="s">
        <v>21</v>
      </c>
      <c r="C499" t="str">
        <f t="shared" si="7"/>
        <v>SS. MarieSt. Clair</v>
      </c>
      <c r="D499" t="e">
        <v>#N/A</v>
      </c>
      <c r="E499" s="8">
        <v>37226.375</v>
      </c>
      <c r="F499" s="8">
        <v>37257.375</v>
      </c>
      <c r="G499" s="62"/>
    </row>
    <row r="500" spans="1:7" ht="12.75">
      <c r="A500" t="s">
        <v>20</v>
      </c>
      <c r="B500" t="s">
        <v>50</v>
      </c>
      <c r="C500" t="str">
        <f t="shared" si="7"/>
        <v>SS. MarieTCPL NDA</v>
      </c>
      <c r="D500">
        <v>2.98</v>
      </c>
      <c r="E500" s="8">
        <v>37226.375</v>
      </c>
      <c r="F500" s="8">
        <v>37257.375</v>
      </c>
      <c r="G500" s="62"/>
    </row>
    <row r="501" spans="1:7" ht="12.75">
      <c r="A501" t="s">
        <v>20</v>
      </c>
      <c r="B501" t="s">
        <v>51</v>
      </c>
      <c r="C501" t="str">
        <f t="shared" si="7"/>
        <v>SS. MarieTCPL WDA</v>
      </c>
      <c r="D501">
        <v>3.72</v>
      </c>
      <c r="E501" s="8">
        <v>37226.375</v>
      </c>
      <c r="F501" s="8">
        <v>37257.375</v>
      </c>
      <c r="G501" s="62"/>
    </row>
    <row r="502" spans="1:7" ht="12.75">
      <c r="A502" t="s">
        <v>20</v>
      </c>
      <c r="B502" t="s">
        <v>52</v>
      </c>
      <c r="C502" t="str">
        <f t="shared" si="7"/>
        <v>SS. MarieTPLP NDA</v>
      </c>
      <c r="D502">
        <v>3.45</v>
      </c>
      <c r="E502" s="8">
        <v>37226.375</v>
      </c>
      <c r="F502" s="8">
        <v>37257.375</v>
      </c>
      <c r="G502" s="62"/>
    </row>
    <row r="503" spans="1:7" ht="12.75">
      <c r="A503" t="s">
        <v>20</v>
      </c>
      <c r="B503" t="s">
        <v>54</v>
      </c>
      <c r="C503" t="str">
        <f t="shared" si="7"/>
        <v>SS. MarieUnion CDA</v>
      </c>
      <c r="D503">
        <v>1.72</v>
      </c>
      <c r="E503" s="8">
        <v>37226.375</v>
      </c>
      <c r="F503" s="8">
        <v>37257.375</v>
      </c>
      <c r="G503" s="62"/>
    </row>
    <row r="504" spans="1:7" ht="12.75">
      <c r="A504" t="s">
        <v>20</v>
      </c>
      <c r="B504" t="s">
        <v>55</v>
      </c>
      <c r="C504" t="str">
        <f t="shared" si="7"/>
        <v>SS. MarieUnion SWDA</v>
      </c>
      <c r="D504">
        <v>1.29</v>
      </c>
      <c r="E504" s="8">
        <v>37226.375</v>
      </c>
      <c r="F504" s="8">
        <v>37257.375</v>
      </c>
      <c r="G504" s="62"/>
    </row>
    <row r="505" spans="1:7" ht="12.75">
      <c r="A505" t="s">
        <v>21</v>
      </c>
      <c r="B505" t="s">
        <v>36</v>
      </c>
      <c r="C505" t="str">
        <f t="shared" si="7"/>
        <v>St. ClairCentrao CDA</v>
      </c>
      <c r="D505">
        <v>1.01</v>
      </c>
      <c r="E505" s="8">
        <v>37226.375</v>
      </c>
      <c r="F505" s="8">
        <v>37257.375</v>
      </c>
      <c r="G505" s="62"/>
    </row>
    <row r="506" spans="1:7" ht="12.75">
      <c r="A506" t="s">
        <v>21</v>
      </c>
      <c r="B506" t="s">
        <v>37</v>
      </c>
      <c r="C506" t="str">
        <f t="shared" si="7"/>
        <v>St. ClairCentrao EDA</v>
      </c>
      <c r="D506">
        <v>1.27</v>
      </c>
      <c r="E506" s="8">
        <v>37226.375</v>
      </c>
      <c r="F506" s="8">
        <v>37257.375</v>
      </c>
      <c r="G506" s="62"/>
    </row>
    <row r="507" spans="1:7" ht="12.75">
      <c r="A507" t="s">
        <v>21</v>
      </c>
      <c r="B507" t="s">
        <v>38</v>
      </c>
      <c r="C507" t="str">
        <f t="shared" si="7"/>
        <v>St. ClairCentrao NDA</v>
      </c>
      <c r="D507">
        <v>1.68</v>
      </c>
      <c r="E507" s="8">
        <v>37226.375</v>
      </c>
      <c r="F507" s="8">
        <v>37257.375</v>
      </c>
      <c r="G507" s="62"/>
    </row>
    <row r="508" spans="1:7" ht="12.75">
      <c r="A508" t="s">
        <v>21</v>
      </c>
      <c r="B508" t="s">
        <v>39</v>
      </c>
      <c r="C508" t="str">
        <f t="shared" si="7"/>
        <v>St. ClairCentrao SSMDA</v>
      </c>
      <c r="D508">
        <v>1.29</v>
      </c>
      <c r="E508" s="8">
        <v>37226.375</v>
      </c>
      <c r="F508" s="8">
        <v>37257.375</v>
      </c>
      <c r="G508" s="62"/>
    </row>
    <row r="509" spans="1:7" ht="12.75">
      <c r="A509" t="s">
        <v>21</v>
      </c>
      <c r="B509" t="s">
        <v>40</v>
      </c>
      <c r="C509" t="str">
        <f t="shared" si="7"/>
        <v>St. ClairCentrao WDA</v>
      </c>
      <c r="D509">
        <v>3.32</v>
      </c>
      <c r="E509" s="8">
        <v>37226.375</v>
      </c>
      <c r="F509" s="8">
        <v>37257.375</v>
      </c>
      <c r="G509" s="62"/>
    </row>
    <row r="510" spans="1:7" ht="12.75">
      <c r="A510" t="s">
        <v>21</v>
      </c>
      <c r="B510" t="s">
        <v>41</v>
      </c>
      <c r="C510" t="str">
        <f t="shared" si="7"/>
        <v>St. ClairCentrat MDA</v>
      </c>
      <c r="D510">
        <v>3.32</v>
      </c>
      <c r="E510" s="8">
        <v>37226.375</v>
      </c>
      <c r="F510" s="8">
        <v>37257.375</v>
      </c>
      <c r="G510" s="62"/>
    </row>
    <row r="511" spans="1:7" ht="12.75">
      <c r="A511" t="s">
        <v>21</v>
      </c>
      <c r="B511" t="s">
        <v>5</v>
      </c>
      <c r="C511" t="str">
        <f t="shared" si="7"/>
        <v>St. ClairChippawa</v>
      </c>
      <c r="D511">
        <v>1.3</v>
      </c>
      <c r="E511" s="8">
        <v>37226.375</v>
      </c>
      <c r="F511" s="8">
        <v>37257.375</v>
      </c>
      <c r="G511" s="62"/>
    </row>
    <row r="512" spans="1:7" ht="12.75">
      <c r="A512" t="s">
        <v>21</v>
      </c>
      <c r="B512" t="s">
        <v>42</v>
      </c>
      <c r="C512" t="str">
        <f t="shared" si="7"/>
        <v>St. ClairConsumers CDA</v>
      </c>
      <c r="D512">
        <v>0.82</v>
      </c>
      <c r="E512" s="8">
        <v>37226.375</v>
      </c>
      <c r="F512" s="8">
        <v>37257.375</v>
      </c>
      <c r="G512" s="62"/>
    </row>
    <row r="513" spans="1:7" ht="12.75">
      <c r="A513" t="s">
        <v>21</v>
      </c>
      <c r="B513" t="s">
        <v>43</v>
      </c>
      <c r="C513" t="str">
        <f t="shared" si="7"/>
        <v>St. ClairConsumers EDA</v>
      </c>
      <c r="D513">
        <v>1.54</v>
      </c>
      <c r="E513" s="8">
        <v>37226.375</v>
      </c>
      <c r="F513" s="8">
        <v>37257.375</v>
      </c>
      <c r="G513" s="62"/>
    </row>
    <row r="514" spans="1:7" ht="12.75">
      <c r="A514" t="s">
        <v>21</v>
      </c>
      <c r="B514" t="s">
        <v>44</v>
      </c>
      <c r="C514" t="str">
        <f aca="true" t="shared" si="8" ref="C514:C577">A514&amp;B514</f>
        <v>St. ClairConsumers SWDA</v>
      </c>
      <c r="D514">
        <v>0.02</v>
      </c>
      <c r="E514" s="8">
        <v>37226.375</v>
      </c>
      <c r="F514" s="8">
        <v>37257.375</v>
      </c>
      <c r="G514" s="62"/>
    </row>
    <row r="515" spans="1:7" ht="12.75">
      <c r="A515" t="s">
        <v>21</v>
      </c>
      <c r="B515" t="s">
        <v>6</v>
      </c>
      <c r="C515" t="str">
        <f t="shared" si="8"/>
        <v>St. ClairCornwall</v>
      </c>
      <c r="D515">
        <v>1.53</v>
      </c>
      <c r="E515" s="8">
        <v>37226.375</v>
      </c>
      <c r="F515" s="8">
        <v>37257.375</v>
      </c>
      <c r="G515" s="62"/>
    </row>
    <row r="516" spans="1:7" ht="12.75">
      <c r="A516" t="s">
        <v>21</v>
      </c>
      <c r="B516" t="s">
        <v>7</v>
      </c>
      <c r="C516" t="str">
        <f t="shared" si="8"/>
        <v>St. ClairEast Hereford</v>
      </c>
      <c r="D516">
        <v>2.18</v>
      </c>
      <c r="E516" s="8">
        <v>37226.375</v>
      </c>
      <c r="F516" s="8">
        <v>37257.375</v>
      </c>
      <c r="G516" s="62"/>
    </row>
    <row r="517" spans="1:7" ht="12.75">
      <c r="A517" t="s">
        <v>21</v>
      </c>
      <c r="B517" t="s">
        <v>46</v>
      </c>
      <c r="C517" t="str">
        <f t="shared" si="8"/>
        <v>St. ClairGMIT EDA</v>
      </c>
      <c r="D517">
        <v>1.83</v>
      </c>
      <c r="E517" s="8">
        <v>37226.375</v>
      </c>
      <c r="F517" s="8">
        <v>37257.375</v>
      </c>
      <c r="G517" s="62"/>
    </row>
    <row r="518" spans="1:7" ht="12.75">
      <c r="A518" t="s">
        <v>21</v>
      </c>
      <c r="B518" t="s">
        <v>47</v>
      </c>
      <c r="C518" t="str">
        <f t="shared" si="8"/>
        <v>St. ClairGMIT NDA</v>
      </c>
      <c r="D518">
        <v>1.57</v>
      </c>
      <c r="E518" s="8">
        <v>37226.375</v>
      </c>
      <c r="F518" s="8">
        <v>37257.375</v>
      </c>
      <c r="G518" s="62"/>
    </row>
    <row r="519" spans="1:7" ht="12.75">
      <c r="A519" t="s">
        <v>21</v>
      </c>
      <c r="B519" t="s">
        <v>12</v>
      </c>
      <c r="C519" t="str">
        <f t="shared" si="8"/>
        <v>St. ClairIroquois</v>
      </c>
      <c r="D519">
        <v>1.95</v>
      </c>
      <c r="E519" s="8">
        <v>37226.375</v>
      </c>
      <c r="F519" s="8">
        <v>37257.375</v>
      </c>
      <c r="G519" s="62"/>
    </row>
    <row r="520" spans="1:7" ht="12.75">
      <c r="A520" t="s">
        <v>21</v>
      </c>
      <c r="B520" t="s">
        <v>48</v>
      </c>
      <c r="C520" t="str">
        <f t="shared" si="8"/>
        <v>St. ClairKPUC EDA</v>
      </c>
      <c r="D520">
        <v>1.23</v>
      </c>
      <c r="E520" s="8">
        <v>37226.375</v>
      </c>
      <c r="F520" s="8">
        <v>37257.375</v>
      </c>
      <c r="G520" s="62"/>
    </row>
    <row r="521" spans="1:7" ht="12.75">
      <c r="A521" t="s">
        <v>21</v>
      </c>
      <c r="B521" t="s">
        <v>15</v>
      </c>
      <c r="C521" t="str">
        <f t="shared" si="8"/>
        <v>St. ClairNapierville</v>
      </c>
      <c r="D521">
        <v>1.81</v>
      </c>
      <c r="E521" s="8">
        <v>37226.375</v>
      </c>
      <c r="F521" s="8">
        <v>37257.375</v>
      </c>
      <c r="G521" s="62"/>
    </row>
    <row r="522" spans="1:7" ht="12.75">
      <c r="A522" t="s">
        <v>21</v>
      </c>
      <c r="B522" t="s">
        <v>16</v>
      </c>
      <c r="C522" t="str">
        <f t="shared" si="8"/>
        <v>St. ClairNiagara Falls</v>
      </c>
      <c r="D522">
        <v>0.92</v>
      </c>
      <c r="E522" s="8">
        <v>37226.375</v>
      </c>
      <c r="F522" s="8">
        <v>37257.375</v>
      </c>
      <c r="G522" s="62"/>
    </row>
    <row r="523" spans="1:7" ht="12.75">
      <c r="A523" t="s">
        <v>21</v>
      </c>
      <c r="B523" t="s">
        <v>17</v>
      </c>
      <c r="C523" t="str">
        <f t="shared" si="8"/>
        <v>St. ClairPhilipsburg</v>
      </c>
      <c r="D523">
        <v>1.84</v>
      </c>
      <c r="E523" s="8">
        <v>37226.375</v>
      </c>
      <c r="F523" s="8">
        <v>37257.375</v>
      </c>
      <c r="G523" s="62"/>
    </row>
    <row r="524" spans="1:7" ht="12.75">
      <c r="A524" t="s">
        <v>21</v>
      </c>
      <c r="B524" t="s">
        <v>19</v>
      </c>
      <c r="C524" t="str">
        <f t="shared" si="8"/>
        <v>St. ClairSabrevois</v>
      </c>
      <c r="D524">
        <v>1.78</v>
      </c>
      <c r="E524" s="8">
        <v>37226.375</v>
      </c>
      <c r="F524" s="8">
        <v>37257.375</v>
      </c>
      <c r="G524" s="62"/>
    </row>
    <row r="525" spans="1:7" ht="12.75">
      <c r="A525" t="s">
        <v>21</v>
      </c>
      <c r="B525" t="s">
        <v>49</v>
      </c>
      <c r="C525" t="str">
        <f t="shared" si="8"/>
        <v>St. ClairSpruce</v>
      </c>
      <c r="D525">
        <v>3.32</v>
      </c>
      <c r="E525" s="8">
        <v>37226.375</v>
      </c>
      <c r="F525" s="8">
        <v>37257.375</v>
      </c>
      <c r="G525" s="62"/>
    </row>
    <row r="526" spans="1:7" ht="12.75">
      <c r="A526" t="s">
        <v>21</v>
      </c>
      <c r="B526" t="s">
        <v>21</v>
      </c>
      <c r="C526" t="str">
        <f t="shared" si="8"/>
        <v>St. ClairSt. Clair</v>
      </c>
      <c r="D526" t="e">
        <v>#N/A</v>
      </c>
      <c r="E526" s="8">
        <v>37226.375</v>
      </c>
      <c r="F526" s="8">
        <v>37257.375</v>
      </c>
      <c r="G526" s="62"/>
    </row>
    <row r="527" spans="1:6" ht="12.75">
      <c r="A527" t="s">
        <v>21</v>
      </c>
      <c r="B527" t="s">
        <v>50</v>
      </c>
      <c r="C527" t="str">
        <f t="shared" si="8"/>
        <v>St. ClairTCPL NDA</v>
      </c>
      <c r="D527">
        <v>1.94</v>
      </c>
      <c r="E527" s="8">
        <v>37226.375</v>
      </c>
      <c r="F527" s="8">
        <v>37257.375</v>
      </c>
    </row>
    <row r="528" spans="1:6" ht="12.75">
      <c r="A528" t="s">
        <v>21</v>
      </c>
      <c r="B528" t="s">
        <v>51</v>
      </c>
      <c r="C528" t="str">
        <f t="shared" si="8"/>
        <v>St. ClairTCPL WDA</v>
      </c>
      <c r="D528">
        <v>3.01</v>
      </c>
      <c r="E528" s="8">
        <v>37226.375</v>
      </c>
      <c r="F528" s="8">
        <v>37257.375</v>
      </c>
    </row>
    <row r="529" spans="1:6" ht="12.75">
      <c r="A529" t="s">
        <v>21</v>
      </c>
      <c r="B529" t="s">
        <v>52</v>
      </c>
      <c r="C529" t="str">
        <f t="shared" si="8"/>
        <v>St. ClairTPLP NDA</v>
      </c>
      <c r="D529">
        <v>2.41</v>
      </c>
      <c r="E529" s="8">
        <v>37226.375</v>
      </c>
      <c r="F529" s="8">
        <v>37257.375</v>
      </c>
    </row>
    <row r="530" spans="1:6" ht="12.75">
      <c r="A530" t="s">
        <v>21</v>
      </c>
      <c r="B530" t="s">
        <v>54</v>
      </c>
      <c r="C530" t="str">
        <f t="shared" si="8"/>
        <v>St. ClairUnion CDA</v>
      </c>
      <c r="D530">
        <v>0.68</v>
      </c>
      <c r="E530" s="8">
        <v>37226.375</v>
      </c>
      <c r="F530" s="8">
        <v>37257.375</v>
      </c>
    </row>
    <row r="531" spans="1:6" ht="12.75">
      <c r="A531" t="s">
        <v>21</v>
      </c>
      <c r="B531" t="s">
        <v>55</v>
      </c>
      <c r="C531" t="str">
        <f t="shared" si="8"/>
        <v>St. ClairUnion SWDA</v>
      </c>
      <c r="D531">
        <v>0</v>
      </c>
      <c r="E531" s="8">
        <v>37226.375</v>
      </c>
      <c r="F531" s="8">
        <v>37257.375</v>
      </c>
    </row>
    <row r="532" spans="1:6" ht="12.75">
      <c r="A532" t="s">
        <v>22</v>
      </c>
      <c r="B532" t="s">
        <v>34</v>
      </c>
      <c r="C532" t="str">
        <f t="shared" si="8"/>
        <v>SteelmanCentram MDA</v>
      </c>
      <c r="D532">
        <v>1.14</v>
      </c>
      <c r="E532" s="8">
        <v>37226.375</v>
      </c>
      <c r="F532" s="8">
        <v>37257.375</v>
      </c>
    </row>
    <row r="533" spans="1:6" ht="12.75">
      <c r="A533" t="s">
        <v>22</v>
      </c>
      <c r="B533" t="s">
        <v>35</v>
      </c>
      <c r="C533" t="str">
        <f t="shared" si="8"/>
        <v>SteelmanCentram SSDA</v>
      </c>
      <c r="D533">
        <v>0.36</v>
      </c>
      <c r="E533" s="8">
        <v>37226.375</v>
      </c>
      <c r="F533" s="8">
        <v>37257.375</v>
      </c>
    </row>
    <row r="534" spans="1:6" ht="12.75">
      <c r="A534" t="s">
        <v>22</v>
      </c>
      <c r="B534" t="s">
        <v>36</v>
      </c>
      <c r="C534" t="str">
        <f t="shared" si="8"/>
        <v>SteelmanCentrao CDA</v>
      </c>
      <c r="D534">
        <v>4.91</v>
      </c>
      <c r="E534" s="8">
        <v>37226.375</v>
      </c>
      <c r="F534" s="8">
        <v>37257.375</v>
      </c>
    </row>
    <row r="535" spans="1:6" ht="12.75">
      <c r="A535" t="s">
        <v>22</v>
      </c>
      <c r="B535" t="s">
        <v>37</v>
      </c>
      <c r="C535" t="str">
        <f t="shared" si="8"/>
        <v>SteelmanCentrao EDA</v>
      </c>
      <c r="D535">
        <v>4.91</v>
      </c>
      <c r="E535" s="8">
        <v>37226.375</v>
      </c>
      <c r="F535" s="8">
        <v>37257.375</v>
      </c>
    </row>
    <row r="536" spans="1:6" ht="12.75">
      <c r="A536" t="s">
        <v>22</v>
      </c>
      <c r="B536" t="s">
        <v>38</v>
      </c>
      <c r="C536" t="str">
        <f t="shared" si="8"/>
        <v>SteelmanCentrao NDA</v>
      </c>
      <c r="D536">
        <v>3.78</v>
      </c>
      <c r="E536" s="8">
        <v>37226.375</v>
      </c>
      <c r="F536" s="8">
        <v>37257.375</v>
      </c>
    </row>
    <row r="537" spans="1:6" ht="12.75">
      <c r="A537" t="s">
        <v>22</v>
      </c>
      <c r="B537" t="s">
        <v>39</v>
      </c>
      <c r="C537" t="str">
        <f t="shared" si="8"/>
        <v>SteelmanCentrao SSMDA</v>
      </c>
      <c r="D537">
        <v>3.78</v>
      </c>
      <c r="E537" s="8">
        <v>37226.375</v>
      </c>
      <c r="F537" s="8">
        <v>37257.375</v>
      </c>
    </row>
    <row r="538" spans="1:6" ht="12.75">
      <c r="A538" t="s">
        <v>22</v>
      </c>
      <c r="B538" t="s">
        <v>40</v>
      </c>
      <c r="C538" t="str">
        <f t="shared" si="8"/>
        <v>SteelmanCentrao WDA</v>
      </c>
      <c r="D538">
        <v>2.26</v>
      </c>
      <c r="E538" s="8">
        <v>37226.375</v>
      </c>
      <c r="F538" s="8">
        <v>37257.375</v>
      </c>
    </row>
    <row r="539" spans="1:6" ht="12.75">
      <c r="A539" t="s">
        <v>22</v>
      </c>
      <c r="B539" t="s">
        <v>41</v>
      </c>
      <c r="C539" t="str">
        <f t="shared" si="8"/>
        <v>SteelmanCentrat MDA</v>
      </c>
      <c r="D539">
        <v>1.14</v>
      </c>
      <c r="E539" s="8">
        <v>37226.375</v>
      </c>
      <c r="F539" s="8">
        <v>37257.375</v>
      </c>
    </row>
    <row r="540" spans="1:6" ht="12.75">
      <c r="A540" t="s">
        <v>22</v>
      </c>
      <c r="B540" t="s">
        <v>5</v>
      </c>
      <c r="C540" t="str">
        <f t="shared" si="8"/>
        <v>SteelmanChippawa</v>
      </c>
      <c r="D540">
        <v>5.47</v>
      </c>
      <c r="E540" s="8">
        <v>37226.375</v>
      </c>
      <c r="F540" s="8">
        <v>37257.375</v>
      </c>
    </row>
    <row r="541" spans="1:6" ht="12.75">
      <c r="A541" t="s">
        <v>22</v>
      </c>
      <c r="B541" t="s">
        <v>42</v>
      </c>
      <c r="C541" t="str">
        <f t="shared" si="8"/>
        <v>SteelmanConsumers CDA</v>
      </c>
      <c r="D541">
        <v>4.91</v>
      </c>
      <c r="E541" s="8">
        <v>37226.375</v>
      </c>
      <c r="F541" s="8">
        <v>37257.375</v>
      </c>
    </row>
    <row r="542" spans="1:6" ht="12.75">
      <c r="A542" t="s">
        <v>22</v>
      </c>
      <c r="B542" t="s">
        <v>43</v>
      </c>
      <c r="C542" t="str">
        <f t="shared" si="8"/>
        <v>SteelmanConsumers EDA</v>
      </c>
      <c r="D542">
        <v>4.91</v>
      </c>
      <c r="E542" s="8">
        <v>37226.375</v>
      </c>
      <c r="F542" s="8">
        <v>37257.375</v>
      </c>
    </row>
    <row r="543" spans="1:6" ht="12.75">
      <c r="A543" t="s">
        <v>22</v>
      </c>
      <c r="B543" t="s">
        <v>44</v>
      </c>
      <c r="C543" t="str">
        <f t="shared" si="8"/>
        <v>SteelmanConsumers SWDA</v>
      </c>
      <c r="D543">
        <v>4.91</v>
      </c>
      <c r="E543" s="8">
        <v>37226.375</v>
      </c>
      <c r="F543" s="8">
        <v>37257.375</v>
      </c>
    </row>
    <row r="544" spans="1:6" ht="12.75">
      <c r="A544" t="s">
        <v>22</v>
      </c>
      <c r="B544" t="s">
        <v>6</v>
      </c>
      <c r="C544" t="str">
        <f t="shared" si="8"/>
        <v>SteelmanCornwall</v>
      </c>
      <c r="D544">
        <v>5.14</v>
      </c>
      <c r="E544" s="8">
        <v>37226.375</v>
      </c>
      <c r="F544" s="8">
        <v>37257.375</v>
      </c>
    </row>
    <row r="545" spans="1:6" ht="12.75">
      <c r="A545" t="s">
        <v>22</v>
      </c>
      <c r="B545" t="s">
        <v>7</v>
      </c>
      <c r="C545" t="str">
        <f t="shared" si="8"/>
        <v>SteelmanEast Hereford</v>
      </c>
      <c r="D545">
        <v>5.79</v>
      </c>
      <c r="E545" s="8">
        <v>37226.375</v>
      </c>
      <c r="F545" s="8">
        <v>37257.375</v>
      </c>
    </row>
    <row r="546" spans="1:6" ht="12.75">
      <c r="A546" t="s">
        <v>22</v>
      </c>
      <c r="B546" t="s">
        <v>8</v>
      </c>
      <c r="C546" t="str">
        <f t="shared" si="8"/>
        <v>SteelmanEmerson 1</v>
      </c>
      <c r="D546">
        <v>1.48</v>
      </c>
      <c r="E546" s="8">
        <v>37226.375</v>
      </c>
      <c r="F546" s="8">
        <v>37257.375</v>
      </c>
    </row>
    <row r="547" spans="1:6" ht="12.75">
      <c r="A547" t="s">
        <v>22</v>
      </c>
      <c r="B547" t="s">
        <v>9</v>
      </c>
      <c r="C547" t="str">
        <f t="shared" si="8"/>
        <v>SteelmanEmerson 2</v>
      </c>
      <c r="D547">
        <v>1.48</v>
      </c>
      <c r="E547" s="8">
        <v>37226.375</v>
      </c>
      <c r="F547" s="8">
        <v>37257.375</v>
      </c>
    </row>
    <row r="548" spans="1:6" ht="12.75">
      <c r="A548" t="s">
        <v>22</v>
      </c>
      <c r="B548" t="s">
        <v>45</v>
      </c>
      <c r="C548" t="str">
        <f t="shared" si="8"/>
        <v>SteelmanGladstone MDA</v>
      </c>
      <c r="D548">
        <v>1.14</v>
      </c>
      <c r="E548" s="8">
        <v>37226.375</v>
      </c>
      <c r="F548" s="8">
        <v>37257.375</v>
      </c>
    </row>
    <row r="549" spans="1:6" ht="12.75">
      <c r="A549" t="s">
        <v>22</v>
      </c>
      <c r="B549" t="s">
        <v>46</v>
      </c>
      <c r="C549" t="str">
        <f t="shared" si="8"/>
        <v>SteelmanGMIT EDA</v>
      </c>
      <c r="D549">
        <v>4.91</v>
      </c>
      <c r="E549" s="8">
        <v>37226.375</v>
      </c>
      <c r="F549" s="8">
        <v>37257.375</v>
      </c>
    </row>
    <row r="550" spans="1:6" ht="12.75">
      <c r="A550" t="s">
        <v>22</v>
      </c>
      <c r="B550" t="s">
        <v>47</v>
      </c>
      <c r="C550" t="str">
        <f t="shared" si="8"/>
        <v>SteelmanGMIT NDA</v>
      </c>
      <c r="D550">
        <v>3.78</v>
      </c>
      <c r="E550" s="8">
        <v>37226.375</v>
      </c>
      <c r="F550" s="8">
        <v>37257.375</v>
      </c>
    </row>
    <row r="551" spans="1:6" ht="12.75">
      <c r="A551" t="s">
        <v>22</v>
      </c>
      <c r="B551" t="s">
        <v>12</v>
      </c>
      <c r="C551" t="str">
        <f t="shared" si="8"/>
        <v>SteelmanIroquois</v>
      </c>
      <c r="D551">
        <v>5.5</v>
      </c>
      <c r="E551" s="8">
        <v>37226.375</v>
      </c>
      <c r="F551" s="8">
        <v>37257.375</v>
      </c>
    </row>
    <row r="552" spans="1:6" ht="12.75">
      <c r="A552" t="s">
        <v>22</v>
      </c>
      <c r="B552" t="s">
        <v>48</v>
      </c>
      <c r="C552" t="str">
        <f t="shared" si="8"/>
        <v>SteelmanKPUC EDA</v>
      </c>
      <c r="D552">
        <v>4.91</v>
      </c>
      <c r="E552" s="8">
        <v>37226.375</v>
      </c>
      <c r="F552" s="8">
        <v>37257.375</v>
      </c>
    </row>
    <row r="553" spans="1:6" ht="12.75">
      <c r="A553" t="s">
        <v>22</v>
      </c>
      <c r="B553" t="s">
        <v>15</v>
      </c>
      <c r="C553" t="str">
        <f t="shared" si="8"/>
        <v>SteelmanNapierville</v>
      </c>
      <c r="D553">
        <v>5.42</v>
      </c>
      <c r="E553" s="8">
        <v>37226.375</v>
      </c>
      <c r="F553" s="8">
        <v>37257.375</v>
      </c>
    </row>
    <row r="554" spans="1:6" ht="12.75">
      <c r="A554" t="s">
        <v>22</v>
      </c>
      <c r="B554" t="s">
        <v>16</v>
      </c>
      <c r="C554" t="str">
        <f t="shared" si="8"/>
        <v>SteelmanNiagara Falls</v>
      </c>
      <c r="D554">
        <v>5.08</v>
      </c>
      <c r="E554" s="8">
        <v>37226.375</v>
      </c>
      <c r="F554" s="8">
        <v>37257.375</v>
      </c>
    </row>
    <row r="555" spans="1:6" ht="12.75">
      <c r="A555" t="s">
        <v>22</v>
      </c>
      <c r="B555" t="s">
        <v>17</v>
      </c>
      <c r="C555" t="str">
        <f t="shared" si="8"/>
        <v>SteelmanPhilipsburg</v>
      </c>
      <c r="D555">
        <v>5.45</v>
      </c>
      <c r="E555" s="8">
        <v>37226.375</v>
      </c>
      <c r="F555" s="8">
        <v>37257.375</v>
      </c>
    </row>
    <row r="556" spans="1:6" ht="12.75">
      <c r="A556" t="s">
        <v>22</v>
      </c>
      <c r="B556" t="s">
        <v>19</v>
      </c>
      <c r="C556" t="str">
        <f t="shared" si="8"/>
        <v>SteelmanSabrevois</v>
      </c>
      <c r="D556">
        <v>5.39</v>
      </c>
      <c r="E556" s="8">
        <v>37226.375</v>
      </c>
      <c r="F556" s="8">
        <v>37257.375</v>
      </c>
    </row>
    <row r="557" spans="1:6" ht="12.75">
      <c r="A557" t="s">
        <v>22</v>
      </c>
      <c r="B557" t="s">
        <v>49</v>
      </c>
      <c r="C557" t="str">
        <f t="shared" si="8"/>
        <v>SteelmanSpruce</v>
      </c>
      <c r="D557">
        <v>1.35</v>
      </c>
      <c r="E557" s="8">
        <v>37226.375</v>
      </c>
      <c r="F557" s="8">
        <v>37257.375</v>
      </c>
    </row>
    <row r="558" spans="1:6" ht="12.75">
      <c r="A558" t="s">
        <v>22</v>
      </c>
      <c r="B558" t="s">
        <v>21</v>
      </c>
      <c r="C558" t="str">
        <f t="shared" si="8"/>
        <v>SteelmanSt. Clair</v>
      </c>
      <c r="D558">
        <v>4.22</v>
      </c>
      <c r="E558" s="8">
        <v>37226.375</v>
      </c>
      <c r="F558" s="8">
        <v>37257.375</v>
      </c>
    </row>
    <row r="559" spans="1:6" ht="12.75">
      <c r="A559" t="s">
        <v>22</v>
      </c>
      <c r="B559" t="s">
        <v>50</v>
      </c>
      <c r="C559" t="str">
        <f t="shared" si="8"/>
        <v>SteelmanTCPL NDA</v>
      </c>
      <c r="D559">
        <v>3.78</v>
      </c>
      <c r="E559" s="8">
        <v>37226.375</v>
      </c>
      <c r="F559" s="8">
        <v>37257.375</v>
      </c>
    </row>
    <row r="560" spans="1:6" ht="12.75">
      <c r="A560" t="s">
        <v>22</v>
      </c>
      <c r="B560" t="s">
        <v>51</v>
      </c>
      <c r="C560" t="str">
        <f t="shared" si="8"/>
        <v>SteelmanTCPL WDA</v>
      </c>
      <c r="D560">
        <v>2.26</v>
      </c>
      <c r="E560" s="8">
        <v>37226.375</v>
      </c>
      <c r="F560" s="8">
        <v>37257.375</v>
      </c>
    </row>
    <row r="561" spans="1:6" ht="12.75">
      <c r="A561" t="s">
        <v>22</v>
      </c>
      <c r="B561" t="s">
        <v>52</v>
      </c>
      <c r="C561" t="str">
        <f t="shared" si="8"/>
        <v>SteelmanTPLP NDA</v>
      </c>
      <c r="D561">
        <v>3.78</v>
      </c>
      <c r="E561" s="8">
        <v>37226.375</v>
      </c>
      <c r="F561" s="8">
        <v>37257.375</v>
      </c>
    </row>
    <row r="562" spans="1:6" ht="12.75">
      <c r="A562" t="s">
        <v>22</v>
      </c>
      <c r="B562" t="s">
        <v>53</v>
      </c>
      <c r="C562" t="str">
        <f t="shared" si="8"/>
        <v>SteelmanTransgas SSDA</v>
      </c>
      <c r="D562">
        <v>0.36</v>
      </c>
      <c r="E562" s="8">
        <v>37226.375</v>
      </c>
      <c r="F562" s="8">
        <v>37257.375</v>
      </c>
    </row>
    <row r="563" spans="1:6" ht="12.75">
      <c r="A563" t="s">
        <v>22</v>
      </c>
      <c r="B563" t="s">
        <v>54</v>
      </c>
      <c r="C563" t="str">
        <f t="shared" si="8"/>
        <v>SteelmanUnion CDA</v>
      </c>
      <c r="D563">
        <v>4.91</v>
      </c>
      <c r="E563" s="8">
        <v>37226.375</v>
      </c>
      <c r="F563" s="8">
        <v>37257.375</v>
      </c>
    </row>
    <row r="564" spans="1:6" ht="12.75">
      <c r="A564" t="s">
        <v>22</v>
      </c>
      <c r="B564" t="s">
        <v>55</v>
      </c>
      <c r="C564" t="str">
        <f t="shared" si="8"/>
        <v>SteelmanUnion SWDA</v>
      </c>
      <c r="D564">
        <v>4.91</v>
      </c>
      <c r="E564" s="8">
        <v>37226.375</v>
      </c>
      <c r="F564" s="8">
        <v>37257.375</v>
      </c>
    </row>
    <row r="565" spans="1:6" ht="12.75">
      <c r="A565" t="s">
        <v>22</v>
      </c>
      <c r="B565" t="s">
        <v>31</v>
      </c>
      <c r="C565" t="str">
        <f t="shared" si="8"/>
        <v>SteelmanWelwyn</v>
      </c>
      <c r="D565">
        <v>0.36</v>
      </c>
      <c r="E565" s="8">
        <v>37226.375</v>
      </c>
      <c r="F565" s="8">
        <v>37257.375</v>
      </c>
    </row>
    <row r="566" spans="1:6" ht="12.75">
      <c r="A566" t="s">
        <v>23</v>
      </c>
      <c r="B566" t="s">
        <v>3</v>
      </c>
      <c r="C566" t="str">
        <f t="shared" si="8"/>
        <v>STS DawnBayhurst 1</v>
      </c>
      <c r="D566" t="e">
        <v>#N/A</v>
      </c>
      <c r="E566" s="8">
        <v>37226.375</v>
      </c>
      <c r="F566" s="8">
        <v>37257.375</v>
      </c>
    </row>
    <row r="567" spans="1:6" ht="12.75">
      <c r="A567" t="s">
        <v>23</v>
      </c>
      <c r="B567" t="s">
        <v>4</v>
      </c>
      <c r="C567" t="str">
        <f t="shared" si="8"/>
        <v>STS DawnBayhurst 2</v>
      </c>
      <c r="D567" t="e">
        <v>#N/A</v>
      </c>
      <c r="E567" s="8">
        <v>37226.375</v>
      </c>
      <c r="F567" s="8">
        <v>37257.375</v>
      </c>
    </row>
    <row r="568" spans="1:6" ht="12.75">
      <c r="A568" t="s">
        <v>23</v>
      </c>
      <c r="B568" t="s">
        <v>34</v>
      </c>
      <c r="C568" t="str">
        <f t="shared" si="8"/>
        <v>STS DawnCentram MDA</v>
      </c>
      <c r="D568" t="e">
        <v>#N/A</v>
      </c>
      <c r="E568" s="8">
        <v>37226.375</v>
      </c>
      <c r="F568" s="8">
        <v>37257.375</v>
      </c>
    </row>
    <row r="569" spans="1:6" ht="12.75">
      <c r="A569" t="s">
        <v>23</v>
      </c>
      <c r="B569" t="s">
        <v>35</v>
      </c>
      <c r="C569" t="str">
        <f t="shared" si="8"/>
        <v>STS DawnCentram SSDA</v>
      </c>
      <c r="D569" t="e">
        <v>#N/A</v>
      </c>
      <c r="E569" s="8">
        <v>37226.375</v>
      </c>
      <c r="F569" s="8">
        <v>37257.375</v>
      </c>
    </row>
    <row r="570" spans="1:6" ht="12.75">
      <c r="A570" t="s">
        <v>23</v>
      </c>
      <c r="B570" t="s">
        <v>36</v>
      </c>
      <c r="C570" t="str">
        <f t="shared" si="8"/>
        <v>STS DawnCentrao CDA</v>
      </c>
      <c r="D570" t="e">
        <v>#N/A</v>
      </c>
      <c r="E570" s="8">
        <v>37226.375</v>
      </c>
      <c r="F570" s="8">
        <v>37257.375</v>
      </c>
    </row>
    <row r="571" spans="1:6" ht="12.75">
      <c r="A571" t="s">
        <v>23</v>
      </c>
      <c r="B571" t="s">
        <v>37</v>
      </c>
      <c r="C571" t="str">
        <f t="shared" si="8"/>
        <v>STS DawnCentrao EDA</v>
      </c>
      <c r="D571" t="e">
        <v>#N/A</v>
      </c>
      <c r="E571" s="8">
        <v>37226.375</v>
      </c>
      <c r="F571" s="8">
        <v>37257.375</v>
      </c>
    </row>
    <row r="572" spans="1:6" ht="12.75">
      <c r="A572" t="s">
        <v>23</v>
      </c>
      <c r="B572" t="s">
        <v>38</v>
      </c>
      <c r="C572" t="str">
        <f t="shared" si="8"/>
        <v>STS DawnCentrao NDA</v>
      </c>
      <c r="D572" t="e">
        <v>#N/A</v>
      </c>
      <c r="E572" s="8">
        <v>37226.375</v>
      </c>
      <c r="F572" s="8">
        <v>37257.375</v>
      </c>
    </row>
    <row r="573" spans="1:6" ht="12.75">
      <c r="A573" t="s">
        <v>23</v>
      </c>
      <c r="B573" t="s">
        <v>39</v>
      </c>
      <c r="C573" t="str">
        <f t="shared" si="8"/>
        <v>STS DawnCentrao SSMDA</v>
      </c>
      <c r="D573">
        <v>0</v>
      </c>
      <c r="E573" s="8">
        <v>37226.375</v>
      </c>
      <c r="F573" s="8">
        <v>37257.375</v>
      </c>
    </row>
    <row r="574" spans="1:6" ht="12.75">
      <c r="A574" t="s">
        <v>23</v>
      </c>
      <c r="B574" t="s">
        <v>40</v>
      </c>
      <c r="C574" t="str">
        <f t="shared" si="8"/>
        <v>STS DawnCentrao WDA</v>
      </c>
      <c r="D574" t="e">
        <v>#N/A</v>
      </c>
      <c r="E574" s="8">
        <v>37226.375</v>
      </c>
      <c r="F574" s="8">
        <v>37257.375</v>
      </c>
    </row>
    <row r="575" spans="1:6" ht="12.75">
      <c r="A575" t="s">
        <v>23</v>
      </c>
      <c r="B575" t="s">
        <v>41</v>
      </c>
      <c r="C575" t="str">
        <f t="shared" si="8"/>
        <v>STS DawnCentrat MDA</v>
      </c>
      <c r="D575" t="e">
        <v>#N/A</v>
      </c>
      <c r="E575" s="8">
        <v>37226.375</v>
      </c>
      <c r="F575" s="8">
        <v>37257.375</v>
      </c>
    </row>
    <row r="576" spans="1:6" ht="12.75">
      <c r="A576" t="s">
        <v>23</v>
      </c>
      <c r="B576" t="s">
        <v>5</v>
      </c>
      <c r="C576" t="str">
        <f t="shared" si="8"/>
        <v>STS DawnChippawa</v>
      </c>
      <c r="D576" t="e">
        <v>#N/A</v>
      </c>
      <c r="E576" s="8">
        <v>37226.375</v>
      </c>
      <c r="F576" s="8">
        <v>37257.375</v>
      </c>
    </row>
    <row r="577" spans="1:6" ht="12.75">
      <c r="A577" t="s">
        <v>23</v>
      </c>
      <c r="B577" t="s">
        <v>42</v>
      </c>
      <c r="C577" t="str">
        <f t="shared" si="8"/>
        <v>STS DawnConsumers CDA</v>
      </c>
      <c r="D577" t="e">
        <v>#N/A</v>
      </c>
      <c r="E577" s="8">
        <v>37226.375</v>
      </c>
      <c r="F577" s="8">
        <v>37257.375</v>
      </c>
    </row>
    <row r="578" spans="1:6" ht="12.75">
      <c r="A578" t="s">
        <v>23</v>
      </c>
      <c r="B578" t="s">
        <v>43</v>
      </c>
      <c r="C578" t="str">
        <f aca="true" t="shared" si="9" ref="C578:C641">A578&amp;B578</f>
        <v>STS DawnConsumers EDA</v>
      </c>
      <c r="D578" t="e">
        <v>#N/A</v>
      </c>
      <c r="E578" s="8">
        <v>37226.375</v>
      </c>
      <c r="F578" s="8">
        <v>37257.375</v>
      </c>
    </row>
    <row r="579" spans="1:6" ht="12.75">
      <c r="A579" t="s">
        <v>23</v>
      </c>
      <c r="B579" t="s">
        <v>44</v>
      </c>
      <c r="C579" t="str">
        <f t="shared" si="9"/>
        <v>STS DawnConsumers SWDA</v>
      </c>
      <c r="D579" t="e">
        <v>#N/A</v>
      </c>
      <c r="E579" s="8">
        <v>37226.375</v>
      </c>
      <c r="F579" s="8">
        <v>37257.375</v>
      </c>
    </row>
    <row r="580" spans="1:6" ht="12.75">
      <c r="A580" t="s">
        <v>23</v>
      </c>
      <c r="B580" t="s">
        <v>6</v>
      </c>
      <c r="C580" t="str">
        <f t="shared" si="9"/>
        <v>STS DawnCornwall</v>
      </c>
      <c r="D580" t="e">
        <v>#N/A</v>
      </c>
      <c r="E580" s="8">
        <v>37226.375</v>
      </c>
      <c r="F580" s="8">
        <v>37257.375</v>
      </c>
    </row>
    <row r="581" spans="1:6" ht="12.75">
      <c r="A581" t="s">
        <v>23</v>
      </c>
      <c r="B581" t="s">
        <v>7</v>
      </c>
      <c r="C581" t="str">
        <f t="shared" si="9"/>
        <v>STS DawnEast Hereford</v>
      </c>
      <c r="D581" t="e">
        <v>#N/A</v>
      </c>
      <c r="E581" s="8">
        <v>37226.375</v>
      </c>
      <c r="F581" s="8">
        <v>37257.375</v>
      </c>
    </row>
    <row r="582" spans="1:6" ht="12.75">
      <c r="A582" t="s">
        <v>23</v>
      </c>
      <c r="B582" t="s">
        <v>8</v>
      </c>
      <c r="C582" t="str">
        <f t="shared" si="9"/>
        <v>STS DawnEmerson 1</v>
      </c>
      <c r="D582" t="e">
        <v>#N/A</v>
      </c>
      <c r="E582" s="8">
        <v>37226.375</v>
      </c>
      <c r="F582" s="8">
        <v>37257.375</v>
      </c>
    </row>
    <row r="583" spans="1:6" ht="12.75">
      <c r="A583" t="s">
        <v>23</v>
      </c>
      <c r="B583" t="s">
        <v>9</v>
      </c>
      <c r="C583" t="str">
        <f t="shared" si="9"/>
        <v>STS DawnEmerson 2</v>
      </c>
      <c r="D583" t="e">
        <v>#N/A</v>
      </c>
      <c r="E583" s="8">
        <v>37226.375</v>
      </c>
      <c r="F583" s="8">
        <v>37257.375</v>
      </c>
    </row>
    <row r="584" spans="1:6" ht="12.75">
      <c r="A584" t="s">
        <v>23</v>
      </c>
      <c r="B584" t="s">
        <v>45</v>
      </c>
      <c r="C584" t="str">
        <f t="shared" si="9"/>
        <v>STS DawnGladstone MDA</v>
      </c>
      <c r="D584" t="e">
        <v>#N/A</v>
      </c>
      <c r="E584" s="8">
        <v>37226.375</v>
      </c>
      <c r="F584" s="8">
        <v>37257.375</v>
      </c>
    </row>
    <row r="585" spans="1:7" ht="12.75">
      <c r="A585" t="s">
        <v>23</v>
      </c>
      <c r="B585" t="s">
        <v>46</v>
      </c>
      <c r="C585" t="str">
        <f t="shared" si="9"/>
        <v>STS DawnGMIT EDA</v>
      </c>
      <c r="D585" t="e">
        <v>#N/A</v>
      </c>
      <c r="E585" s="8">
        <v>37226.375</v>
      </c>
      <c r="F585" s="8">
        <v>37257.375</v>
      </c>
      <c r="G585" s="62"/>
    </row>
    <row r="586" spans="1:7" ht="12.75">
      <c r="A586" t="s">
        <v>23</v>
      </c>
      <c r="B586" t="s">
        <v>47</v>
      </c>
      <c r="C586" t="str">
        <f t="shared" si="9"/>
        <v>STS DawnGMIT NDA</v>
      </c>
      <c r="D586" t="e">
        <v>#N/A</v>
      </c>
      <c r="E586" s="8">
        <v>37226.375</v>
      </c>
      <c r="F586" s="8">
        <v>37257.375</v>
      </c>
      <c r="G586" s="62"/>
    </row>
    <row r="587" spans="1:7" ht="12.75">
      <c r="A587" t="s">
        <v>23</v>
      </c>
      <c r="B587" t="s">
        <v>11</v>
      </c>
      <c r="C587" t="str">
        <f t="shared" si="9"/>
        <v>STS DawnHerbert</v>
      </c>
      <c r="D587" t="e">
        <v>#N/A</v>
      </c>
      <c r="E587" s="8">
        <v>37226.375</v>
      </c>
      <c r="F587" s="8">
        <v>37257.375</v>
      </c>
      <c r="G587" s="62"/>
    </row>
    <row r="588" spans="1:7" ht="12.75">
      <c r="A588" t="s">
        <v>23</v>
      </c>
      <c r="B588" t="s">
        <v>12</v>
      </c>
      <c r="C588" t="str">
        <f t="shared" si="9"/>
        <v>STS DawnIroquois</v>
      </c>
      <c r="D588" t="e">
        <v>#N/A</v>
      </c>
      <c r="E588" s="8">
        <v>37226.375</v>
      </c>
      <c r="F588" s="8">
        <v>37257.375</v>
      </c>
      <c r="G588" s="62"/>
    </row>
    <row r="589" spans="1:7" ht="12.75">
      <c r="A589" t="s">
        <v>23</v>
      </c>
      <c r="B589" t="s">
        <v>48</v>
      </c>
      <c r="C589" t="str">
        <f t="shared" si="9"/>
        <v>STS DawnKPUC EDA</v>
      </c>
      <c r="D589" t="e">
        <v>#N/A</v>
      </c>
      <c r="E589" s="8">
        <v>37226.375</v>
      </c>
      <c r="F589" s="8">
        <v>37257.375</v>
      </c>
      <c r="G589" s="62"/>
    </row>
    <row r="590" spans="1:7" ht="12.75">
      <c r="A590" t="s">
        <v>23</v>
      </c>
      <c r="B590" t="s">
        <v>15</v>
      </c>
      <c r="C590" t="str">
        <f t="shared" si="9"/>
        <v>STS DawnNapierville</v>
      </c>
      <c r="D590" t="e">
        <v>#N/A</v>
      </c>
      <c r="E590" s="8">
        <v>37226.375</v>
      </c>
      <c r="F590" s="8">
        <v>37257.375</v>
      </c>
      <c r="G590" s="62"/>
    </row>
    <row r="591" spans="1:7" ht="12.75">
      <c r="A591" t="s">
        <v>23</v>
      </c>
      <c r="B591" t="s">
        <v>16</v>
      </c>
      <c r="C591" t="str">
        <f t="shared" si="9"/>
        <v>STS DawnNiagara Falls</v>
      </c>
      <c r="D591" t="e">
        <v>#N/A</v>
      </c>
      <c r="E591" s="8">
        <v>37226.375</v>
      </c>
      <c r="F591" s="8">
        <v>37257.375</v>
      </c>
      <c r="G591" s="62"/>
    </row>
    <row r="592" spans="1:7" ht="12.75">
      <c r="A592" t="s">
        <v>23</v>
      </c>
      <c r="B592" t="s">
        <v>17</v>
      </c>
      <c r="C592" t="str">
        <f t="shared" si="9"/>
        <v>STS DawnPhilipsburg</v>
      </c>
      <c r="D592" t="e">
        <v>#N/A</v>
      </c>
      <c r="E592" s="8">
        <v>37226.375</v>
      </c>
      <c r="F592" s="8">
        <v>37257.375</v>
      </c>
      <c r="G592" s="62"/>
    </row>
    <row r="593" spans="1:7" ht="12.75">
      <c r="A593" t="s">
        <v>23</v>
      </c>
      <c r="B593" t="s">
        <v>19</v>
      </c>
      <c r="C593" t="str">
        <f t="shared" si="9"/>
        <v>STS DawnSabrevois</v>
      </c>
      <c r="D593" t="e">
        <v>#N/A</v>
      </c>
      <c r="E593" s="8">
        <v>37226.375</v>
      </c>
      <c r="F593" s="8">
        <v>37257.375</v>
      </c>
      <c r="G593" s="62"/>
    </row>
    <row r="594" spans="1:7" ht="12.75">
      <c r="A594" t="s">
        <v>23</v>
      </c>
      <c r="B594" t="s">
        <v>49</v>
      </c>
      <c r="C594" t="str">
        <f t="shared" si="9"/>
        <v>STS DawnSpruce</v>
      </c>
      <c r="D594" t="e">
        <v>#N/A</v>
      </c>
      <c r="E594" s="8">
        <v>37226.375</v>
      </c>
      <c r="F594" s="8">
        <v>37257.375</v>
      </c>
      <c r="G594" s="62"/>
    </row>
    <row r="595" spans="1:7" ht="12.75">
      <c r="A595" t="s">
        <v>23</v>
      </c>
      <c r="B595" t="s">
        <v>21</v>
      </c>
      <c r="C595" t="str">
        <f t="shared" si="9"/>
        <v>STS DawnSt. Clair</v>
      </c>
      <c r="D595" t="e">
        <v>#N/A</v>
      </c>
      <c r="E595" s="8">
        <v>37226.375</v>
      </c>
      <c r="F595" s="8">
        <v>37257.375</v>
      </c>
      <c r="G595" s="62"/>
    </row>
    <row r="596" spans="1:7" ht="12.75">
      <c r="A596" t="s">
        <v>23</v>
      </c>
      <c r="B596" t="s">
        <v>50</v>
      </c>
      <c r="C596" t="str">
        <f t="shared" si="9"/>
        <v>STS DawnTCPL NDA</v>
      </c>
      <c r="D596" t="e">
        <v>#N/A</v>
      </c>
      <c r="E596" s="8">
        <v>37226.375</v>
      </c>
      <c r="F596" s="8">
        <v>37257.375</v>
      </c>
      <c r="G596" s="62"/>
    </row>
    <row r="597" spans="1:7" ht="12.75">
      <c r="A597" t="s">
        <v>23</v>
      </c>
      <c r="B597" t="s">
        <v>51</v>
      </c>
      <c r="C597" t="str">
        <f t="shared" si="9"/>
        <v>STS DawnTCPL WDA</v>
      </c>
      <c r="D597" t="e">
        <v>#N/A</v>
      </c>
      <c r="E597" s="8">
        <v>37226.375</v>
      </c>
      <c r="F597" s="8">
        <v>37257.375</v>
      </c>
      <c r="G597" s="62"/>
    </row>
    <row r="598" spans="1:7" ht="12.75">
      <c r="A598" t="s">
        <v>23</v>
      </c>
      <c r="B598" t="s">
        <v>52</v>
      </c>
      <c r="C598" t="str">
        <f t="shared" si="9"/>
        <v>STS DawnTPLP NDA</v>
      </c>
      <c r="D598" t="e">
        <v>#N/A</v>
      </c>
      <c r="E598" s="8">
        <v>37226.375</v>
      </c>
      <c r="F598" s="8">
        <v>37257.375</v>
      </c>
      <c r="G598" s="62"/>
    </row>
    <row r="599" spans="1:7" ht="12.75">
      <c r="A599" t="s">
        <v>23</v>
      </c>
      <c r="B599" t="s">
        <v>53</v>
      </c>
      <c r="C599" t="str">
        <f t="shared" si="9"/>
        <v>STS DawnTransgas SSDA</v>
      </c>
      <c r="D599" t="e">
        <v>#N/A</v>
      </c>
      <c r="E599" s="8">
        <v>37226.375</v>
      </c>
      <c r="F599" s="8">
        <v>37257.375</v>
      </c>
      <c r="G599" s="62"/>
    </row>
    <row r="600" spans="1:7" ht="12.75">
      <c r="A600" t="s">
        <v>23</v>
      </c>
      <c r="B600" t="s">
        <v>54</v>
      </c>
      <c r="C600" t="str">
        <f t="shared" si="9"/>
        <v>STS DawnUnion CDA</v>
      </c>
      <c r="D600" t="e">
        <v>#N/A</v>
      </c>
      <c r="E600" s="8">
        <v>37226.375</v>
      </c>
      <c r="F600" s="8">
        <v>37257.375</v>
      </c>
      <c r="G600" s="62"/>
    </row>
    <row r="601" spans="1:7" ht="12.75">
      <c r="A601" t="s">
        <v>23</v>
      </c>
      <c r="B601" t="s">
        <v>55</v>
      </c>
      <c r="C601" t="str">
        <f t="shared" si="9"/>
        <v>STS DawnUnion SWDA</v>
      </c>
      <c r="D601" t="e">
        <v>#N/A</v>
      </c>
      <c r="E601" s="8">
        <v>37226.375</v>
      </c>
      <c r="F601" s="8">
        <v>37257.375</v>
      </c>
      <c r="G601" s="62"/>
    </row>
    <row r="602" spans="1:7" ht="12.75">
      <c r="A602" t="s">
        <v>23</v>
      </c>
      <c r="B602" t="s">
        <v>31</v>
      </c>
      <c r="C602" t="str">
        <f t="shared" si="9"/>
        <v>STS DawnWelwyn</v>
      </c>
      <c r="D602" t="e">
        <v>#N/A</v>
      </c>
      <c r="E602" s="8">
        <v>37226.375</v>
      </c>
      <c r="F602" s="8">
        <v>37257.375</v>
      </c>
      <c r="G602" s="62"/>
    </row>
    <row r="603" spans="1:7" ht="12.75">
      <c r="A603" t="s">
        <v>24</v>
      </c>
      <c r="B603" t="s">
        <v>3</v>
      </c>
      <c r="C603" t="str">
        <f t="shared" si="9"/>
        <v>STS Emerson Bayhurst 1</v>
      </c>
      <c r="D603" t="e">
        <v>#N/A</v>
      </c>
      <c r="E603" s="8">
        <v>37226.375</v>
      </c>
      <c r="F603" s="8">
        <v>37257.375</v>
      </c>
      <c r="G603" s="62"/>
    </row>
    <row r="604" spans="1:7" ht="12.75">
      <c r="A604" t="s">
        <v>24</v>
      </c>
      <c r="B604" t="s">
        <v>4</v>
      </c>
      <c r="C604" t="str">
        <f t="shared" si="9"/>
        <v>STS Emerson Bayhurst 2</v>
      </c>
      <c r="D604" t="e">
        <v>#N/A</v>
      </c>
      <c r="E604" s="8">
        <v>37226.375</v>
      </c>
      <c r="F604" s="8">
        <v>37257.375</v>
      </c>
      <c r="G604" s="62"/>
    </row>
    <row r="605" spans="1:7" ht="12.75">
      <c r="A605" t="s">
        <v>24</v>
      </c>
      <c r="B605" t="s">
        <v>34</v>
      </c>
      <c r="C605" t="str">
        <f t="shared" si="9"/>
        <v>STS Emerson Centram MDA</v>
      </c>
      <c r="D605">
        <v>0</v>
      </c>
      <c r="E605" s="8">
        <v>37226.375</v>
      </c>
      <c r="F605" s="8">
        <v>37257.375</v>
      </c>
      <c r="G605" s="62"/>
    </row>
    <row r="606" spans="1:7" ht="12.75">
      <c r="A606" t="s">
        <v>24</v>
      </c>
      <c r="B606" t="s">
        <v>35</v>
      </c>
      <c r="C606" t="str">
        <f t="shared" si="9"/>
        <v>STS Emerson Centram SSDA</v>
      </c>
      <c r="D606" t="e">
        <v>#N/A</v>
      </c>
      <c r="E606" s="8">
        <v>37226.375</v>
      </c>
      <c r="F606" s="8">
        <v>37257.375</v>
      </c>
      <c r="G606" s="62"/>
    </row>
    <row r="607" spans="1:7" ht="12.75">
      <c r="A607" t="s">
        <v>24</v>
      </c>
      <c r="B607" t="s">
        <v>36</v>
      </c>
      <c r="C607" t="str">
        <f t="shared" si="9"/>
        <v>STS Emerson Centrao CDA</v>
      </c>
      <c r="D607" t="e">
        <v>#N/A</v>
      </c>
      <c r="E607" s="8">
        <v>37226.375</v>
      </c>
      <c r="F607" s="8">
        <v>37257.375</v>
      </c>
      <c r="G607" s="62"/>
    </row>
    <row r="608" spans="1:7" ht="12.75">
      <c r="A608" t="s">
        <v>24</v>
      </c>
      <c r="B608" t="s">
        <v>37</v>
      </c>
      <c r="C608" t="str">
        <f t="shared" si="9"/>
        <v>STS Emerson Centrao EDA</v>
      </c>
      <c r="D608" t="e">
        <v>#N/A</v>
      </c>
      <c r="E608" s="8">
        <v>37226.375</v>
      </c>
      <c r="F608" s="8">
        <v>37257.375</v>
      </c>
      <c r="G608" s="62"/>
    </row>
    <row r="609" spans="1:7" ht="12.75">
      <c r="A609" t="s">
        <v>24</v>
      </c>
      <c r="B609" t="s">
        <v>38</v>
      </c>
      <c r="C609" t="str">
        <f t="shared" si="9"/>
        <v>STS Emerson Centrao NDA</v>
      </c>
      <c r="D609" t="e">
        <v>#N/A</v>
      </c>
      <c r="E609" s="8">
        <v>37226.375</v>
      </c>
      <c r="F609" s="8">
        <v>37257.375</v>
      </c>
      <c r="G609" s="62"/>
    </row>
    <row r="610" spans="1:7" ht="12.75">
      <c r="A610" t="s">
        <v>24</v>
      </c>
      <c r="B610" t="s">
        <v>39</v>
      </c>
      <c r="C610" t="str">
        <f t="shared" si="9"/>
        <v>STS Emerson Centrao SSMDA</v>
      </c>
      <c r="D610" t="e">
        <v>#N/A</v>
      </c>
      <c r="E610" s="8">
        <v>37226.375</v>
      </c>
      <c r="F610" s="8">
        <v>37257.375</v>
      </c>
      <c r="G610" s="62"/>
    </row>
    <row r="611" spans="1:7" ht="12.75">
      <c r="A611" t="s">
        <v>24</v>
      </c>
      <c r="B611" t="s">
        <v>40</v>
      </c>
      <c r="C611" t="str">
        <f t="shared" si="9"/>
        <v>STS Emerson Centrao WDA</v>
      </c>
      <c r="D611" t="e">
        <v>#N/A</v>
      </c>
      <c r="E611" s="8">
        <v>37226.375</v>
      </c>
      <c r="F611" s="8">
        <v>37257.375</v>
      </c>
      <c r="G611" s="62"/>
    </row>
    <row r="612" spans="1:7" ht="12.75">
      <c r="A612" t="s">
        <v>24</v>
      </c>
      <c r="B612" t="s">
        <v>41</v>
      </c>
      <c r="C612" t="str">
        <f t="shared" si="9"/>
        <v>STS Emerson Centrat MDA</v>
      </c>
      <c r="D612" t="e">
        <v>#N/A</v>
      </c>
      <c r="E612" s="8">
        <v>37226.375</v>
      </c>
      <c r="F612" s="8">
        <v>37257.375</v>
      </c>
      <c r="G612" s="62"/>
    </row>
    <row r="613" spans="1:7" ht="12.75">
      <c r="A613" t="s">
        <v>24</v>
      </c>
      <c r="B613" t="s">
        <v>5</v>
      </c>
      <c r="C613" t="str">
        <f t="shared" si="9"/>
        <v>STS Emerson Chippawa</v>
      </c>
      <c r="D613" t="e">
        <v>#N/A</v>
      </c>
      <c r="E613" s="8">
        <v>37226.375</v>
      </c>
      <c r="F613" s="8">
        <v>37257.375</v>
      </c>
      <c r="G613" s="62"/>
    </row>
    <row r="614" spans="1:6" ht="12.75">
      <c r="A614" t="s">
        <v>24</v>
      </c>
      <c r="B614" t="s">
        <v>42</v>
      </c>
      <c r="C614" t="str">
        <f t="shared" si="9"/>
        <v>STS Emerson Consumers CDA</v>
      </c>
      <c r="D614" t="e">
        <v>#N/A</v>
      </c>
      <c r="E614" s="8">
        <v>37226.375</v>
      </c>
      <c r="F614" s="8">
        <v>37257.375</v>
      </c>
    </row>
    <row r="615" spans="1:6" ht="12.75">
      <c r="A615" t="s">
        <v>24</v>
      </c>
      <c r="B615" t="s">
        <v>43</v>
      </c>
      <c r="C615" t="str">
        <f t="shared" si="9"/>
        <v>STS Emerson Consumers EDA</v>
      </c>
      <c r="D615" t="e">
        <v>#N/A</v>
      </c>
      <c r="E615" s="8">
        <v>37226.375</v>
      </c>
      <c r="F615" s="8">
        <v>37257.375</v>
      </c>
    </row>
    <row r="616" spans="1:6" ht="12.75">
      <c r="A616" t="s">
        <v>24</v>
      </c>
      <c r="B616" t="s">
        <v>44</v>
      </c>
      <c r="C616" t="str">
        <f t="shared" si="9"/>
        <v>STS Emerson Consumers SWDA</v>
      </c>
      <c r="D616" t="e">
        <v>#N/A</v>
      </c>
      <c r="E616" s="8">
        <v>37226.375</v>
      </c>
      <c r="F616" s="8">
        <v>37257.375</v>
      </c>
    </row>
    <row r="617" spans="1:6" ht="12.75">
      <c r="A617" t="s">
        <v>24</v>
      </c>
      <c r="B617" t="s">
        <v>6</v>
      </c>
      <c r="C617" t="str">
        <f t="shared" si="9"/>
        <v>STS Emerson Cornwall</v>
      </c>
      <c r="D617" t="e">
        <v>#N/A</v>
      </c>
      <c r="E617" s="8">
        <v>37226.375</v>
      </c>
      <c r="F617" s="8">
        <v>37257.375</v>
      </c>
    </row>
    <row r="618" spans="1:6" ht="12.75">
      <c r="A618" t="s">
        <v>24</v>
      </c>
      <c r="B618" t="s">
        <v>7</v>
      </c>
      <c r="C618" t="str">
        <f t="shared" si="9"/>
        <v>STS Emerson East Hereford</v>
      </c>
      <c r="D618" t="e">
        <v>#N/A</v>
      </c>
      <c r="E618" s="8">
        <v>37226.375</v>
      </c>
      <c r="F618" s="8">
        <v>37257.375</v>
      </c>
    </row>
    <row r="619" spans="1:6" ht="12.75">
      <c r="A619" t="s">
        <v>24</v>
      </c>
      <c r="B619" t="s">
        <v>8</v>
      </c>
      <c r="C619" t="str">
        <f t="shared" si="9"/>
        <v>STS Emerson Emerson 1</v>
      </c>
      <c r="D619" t="e">
        <v>#N/A</v>
      </c>
      <c r="E619" s="8">
        <v>37226.375</v>
      </c>
      <c r="F619" s="8">
        <v>37257.375</v>
      </c>
    </row>
    <row r="620" spans="1:6" ht="12.75">
      <c r="A620" t="s">
        <v>24</v>
      </c>
      <c r="B620" t="s">
        <v>9</v>
      </c>
      <c r="C620" t="str">
        <f t="shared" si="9"/>
        <v>STS Emerson Emerson 2</v>
      </c>
      <c r="D620" t="e">
        <v>#N/A</v>
      </c>
      <c r="E620" s="8">
        <v>37226.375</v>
      </c>
      <c r="F620" s="8">
        <v>37257.375</v>
      </c>
    </row>
    <row r="621" spans="1:6" ht="12.75">
      <c r="A621" t="s">
        <v>24</v>
      </c>
      <c r="B621" t="s">
        <v>45</v>
      </c>
      <c r="C621" t="str">
        <f t="shared" si="9"/>
        <v>STS Emerson Gladstone MDA</v>
      </c>
      <c r="D621" t="e">
        <v>#N/A</v>
      </c>
      <c r="E621" s="8">
        <v>37226.375</v>
      </c>
      <c r="F621" s="8">
        <v>37257.375</v>
      </c>
    </row>
    <row r="622" spans="1:6" ht="12.75">
      <c r="A622" t="s">
        <v>24</v>
      </c>
      <c r="B622" t="s">
        <v>46</v>
      </c>
      <c r="C622" t="str">
        <f t="shared" si="9"/>
        <v>STS Emerson GMIT EDA</v>
      </c>
      <c r="D622" t="e">
        <v>#N/A</v>
      </c>
      <c r="E622" s="8">
        <v>37226.375</v>
      </c>
      <c r="F622" s="8">
        <v>37257.375</v>
      </c>
    </row>
    <row r="623" spans="1:6" ht="12.75">
      <c r="A623" t="s">
        <v>24</v>
      </c>
      <c r="B623" t="s">
        <v>47</v>
      </c>
      <c r="C623" t="str">
        <f t="shared" si="9"/>
        <v>STS Emerson GMIT NDA</v>
      </c>
      <c r="D623" t="e">
        <v>#N/A</v>
      </c>
      <c r="E623" s="8">
        <v>37226.375</v>
      </c>
      <c r="F623" s="8">
        <v>37257.375</v>
      </c>
    </row>
    <row r="624" spans="1:6" ht="12.75">
      <c r="A624" t="s">
        <v>24</v>
      </c>
      <c r="B624" t="s">
        <v>11</v>
      </c>
      <c r="C624" t="str">
        <f t="shared" si="9"/>
        <v>STS Emerson Herbert</v>
      </c>
      <c r="D624" t="e">
        <v>#N/A</v>
      </c>
      <c r="E624" s="8">
        <v>37226.375</v>
      </c>
      <c r="F624" s="8">
        <v>37257.375</v>
      </c>
    </row>
    <row r="625" spans="1:6" ht="12.75">
      <c r="A625" t="s">
        <v>24</v>
      </c>
      <c r="B625" t="s">
        <v>12</v>
      </c>
      <c r="C625" t="str">
        <f t="shared" si="9"/>
        <v>STS Emerson Iroquois</v>
      </c>
      <c r="D625" t="e">
        <v>#N/A</v>
      </c>
      <c r="E625" s="8">
        <v>37226.375</v>
      </c>
      <c r="F625" s="8">
        <v>37257.375</v>
      </c>
    </row>
    <row r="626" spans="1:6" ht="12.75">
      <c r="A626" t="s">
        <v>24</v>
      </c>
      <c r="B626" t="s">
        <v>48</v>
      </c>
      <c r="C626" t="str">
        <f t="shared" si="9"/>
        <v>STS Emerson KPUC EDA</v>
      </c>
      <c r="D626" t="e">
        <v>#N/A</v>
      </c>
      <c r="E626" s="8">
        <v>37226.375</v>
      </c>
      <c r="F626" s="8">
        <v>37257.375</v>
      </c>
    </row>
    <row r="627" spans="1:6" ht="12.75">
      <c r="A627" t="s">
        <v>24</v>
      </c>
      <c r="B627" t="s">
        <v>15</v>
      </c>
      <c r="C627" t="str">
        <f t="shared" si="9"/>
        <v>STS Emerson Napierville</v>
      </c>
      <c r="D627" t="e">
        <v>#N/A</v>
      </c>
      <c r="E627" s="8">
        <v>37226.375</v>
      </c>
      <c r="F627" s="8">
        <v>37257.375</v>
      </c>
    </row>
    <row r="628" spans="1:6" ht="12.75">
      <c r="A628" t="s">
        <v>24</v>
      </c>
      <c r="B628" t="s">
        <v>16</v>
      </c>
      <c r="C628" t="str">
        <f t="shared" si="9"/>
        <v>STS Emerson Niagara Falls</v>
      </c>
      <c r="D628" t="e">
        <v>#N/A</v>
      </c>
      <c r="E628" s="8">
        <v>37226.375</v>
      </c>
      <c r="F628" s="8">
        <v>37257.375</v>
      </c>
    </row>
    <row r="629" spans="1:6" ht="12.75">
      <c r="A629" t="s">
        <v>24</v>
      </c>
      <c r="B629" t="s">
        <v>17</v>
      </c>
      <c r="C629" t="str">
        <f t="shared" si="9"/>
        <v>STS Emerson Philipsburg</v>
      </c>
      <c r="D629" t="e">
        <v>#N/A</v>
      </c>
      <c r="E629" s="8">
        <v>37226.375</v>
      </c>
      <c r="F629" s="8">
        <v>37257.375</v>
      </c>
    </row>
    <row r="630" spans="1:6" ht="12.75">
      <c r="A630" t="s">
        <v>24</v>
      </c>
      <c r="B630" t="s">
        <v>19</v>
      </c>
      <c r="C630" t="str">
        <f t="shared" si="9"/>
        <v>STS Emerson Sabrevois</v>
      </c>
      <c r="D630" t="e">
        <v>#N/A</v>
      </c>
      <c r="E630" s="8">
        <v>37226.375</v>
      </c>
      <c r="F630" s="8">
        <v>37257.375</v>
      </c>
    </row>
    <row r="631" spans="1:6" ht="12.75">
      <c r="A631" t="s">
        <v>24</v>
      </c>
      <c r="B631" t="s">
        <v>49</v>
      </c>
      <c r="C631" t="str">
        <f t="shared" si="9"/>
        <v>STS Emerson Spruce</v>
      </c>
      <c r="D631" t="e">
        <v>#N/A</v>
      </c>
      <c r="E631" s="8">
        <v>37226.375</v>
      </c>
      <c r="F631" s="8">
        <v>37257.375</v>
      </c>
    </row>
    <row r="632" spans="1:6" ht="12.75">
      <c r="A632" t="s">
        <v>24</v>
      </c>
      <c r="B632" t="s">
        <v>21</v>
      </c>
      <c r="C632" t="str">
        <f t="shared" si="9"/>
        <v>STS Emerson St. Clair</v>
      </c>
      <c r="D632" t="e">
        <v>#N/A</v>
      </c>
      <c r="E632" s="8">
        <v>37226.375</v>
      </c>
      <c r="F632" s="8">
        <v>37257.375</v>
      </c>
    </row>
    <row r="633" spans="1:6" ht="12.75">
      <c r="A633" t="s">
        <v>24</v>
      </c>
      <c r="B633" t="s">
        <v>50</v>
      </c>
      <c r="C633" t="str">
        <f t="shared" si="9"/>
        <v>STS Emerson TCPL NDA</v>
      </c>
      <c r="D633" t="e">
        <v>#N/A</v>
      </c>
      <c r="E633" s="8">
        <v>37226.375</v>
      </c>
      <c r="F633" s="8">
        <v>37257.375</v>
      </c>
    </row>
    <row r="634" spans="1:6" ht="12.75">
      <c r="A634" t="s">
        <v>24</v>
      </c>
      <c r="B634" t="s">
        <v>51</v>
      </c>
      <c r="C634" t="str">
        <f t="shared" si="9"/>
        <v>STS Emerson TCPL WDA</v>
      </c>
      <c r="D634" t="e">
        <v>#N/A</v>
      </c>
      <c r="E634" s="8">
        <v>37226.375</v>
      </c>
      <c r="F634" s="8">
        <v>37257.375</v>
      </c>
    </row>
    <row r="635" spans="1:6" ht="12.75">
      <c r="A635" t="s">
        <v>24</v>
      </c>
      <c r="B635" t="s">
        <v>52</v>
      </c>
      <c r="C635" t="str">
        <f t="shared" si="9"/>
        <v>STS Emerson TPLP NDA</v>
      </c>
      <c r="D635" t="e">
        <v>#N/A</v>
      </c>
      <c r="E635" s="8">
        <v>37226.375</v>
      </c>
      <c r="F635" s="8">
        <v>37257.375</v>
      </c>
    </row>
    <row r="636" spans="1:6" ht="12.75">
      <c r="A636" t="s">
        <v>24</v>
      </c>
      <c r="B636" t="s">
        <v>53</v>
      </c>
      <c r="C636" t="str">
        <f t="shared" si="9"/>
        <v>STS Emerson Transgas SSDA</v>
      </c>
      <c r="D636" t="e">
        <v>#N/A</v>
      </c>
      <c r="E636" s="8">
        <v>37226.375</v>
      </c>
      <c r="F636" s="8">
        <v>37257.375</v>
      </c>
    </row>
    <row r="637" spans="1:6" ht="12.75">
      <c r="A637" t="s">
        <v>24</v>
      </c>
      <c r="B637" t="s">
        <v>54</v>
      </c>
      <c r="C637" t="str">
        <f t="shared" si="9"/>
        <v>STS Emerson Union CDA</v>
      </c>
      <c r="D637" t="e">
        <v>#N/A</v>
      </c>
      <c r="E637" s="8">
        <v>37226.375</v>
      </c>
      <c r="F637" s="8">
        <v>37257.375</v>
      </c>
    </row>
    <row r="638" spans="1:6" ht="12.75">
      <c r="A638" t="s">
        <v>24</v>
      </c>
      <c r="B638" t="s">
        <v>55</v>
      </c>
      <c r="C638" t="str">
        <f t="shared" si="9"/>
        <v>STS Emerson Union SWDA</v>
      </c>
      <c r="D638" t="e">
        <v>#N/A</v>
      </c>
      <c r="E638" s="8">
        <v>37226.375</v>
      </c>
      <c r="F638" s="8">
        <v>37257.375</v>
      </c>
    </row>
    <row r="639" spans="1:6" ht="12.75">
      <c r="A639" t="s">
        <v>24</v>
      </c>
      <c r="B639" t="s">
        <v>31</v>
      </c>
      <c r="C639" t="str">
        <f t="shared" si="9"/>
        <v>STS Emerson Welwyn</v>
      </c>
      <c r="D639" t="e">
        <v>#N/A</v>
      </c>
      <c r="E639" s="8">
        <v>37226.375</v>
      </c>
      <c r="F639" s="8">
        <v>37257.375</v>
      </c>
    </row>
    <row r="640" spans="1:6" ht="12.75">
      <c r="A640" t="s">
        <v>25</v>
      </c>
      <c r="B640" t="s">
        <v>3</v>
      </c>
      <c r="C640" t="str">
        <f t="shared" si="9"/>
        <v>STS KirkwallBayhurst 1</v>
      </c>
      <c r="D640" t="e">
        <v>#N/A</v>
      </c>
      <c r="E640" s="8">
        <v>37226.375</v>
      </c>
      <c r="F640" s="8">
        <v>37257.375</v>
      </c>
    </row>
    <row r="641" spans="1:6" ht="12.75">
      <c r="A641" t="s">
        <v>25</v>
      </c>
      <c r="B641" t="s">
        <v>4</v>
      </c>
      <c r="C641" t="str">
        <f t="shared" si="9"/>
        <v>STS KirkwallBayhurst 2</v>
      </c>
      <c r="D641" t="e">
        <v>#N/A</v>
      </c>
      <c r="E641" s="8">
        <v>37226.375</v>
      </c>
      <c r="F641" s="8">
        <v>37257.375</v>
      </c>
    </row>
    <row r="642" spans="1:6" ht="12.75">
      <c r="A642" t="s">
        <v>25</v>
      </c>
      <c r="B642" t="s">
        <v>34</v>
      </c>
      <c r="C642" t="str">
        <f aca="true" t="shared" si="10" ref="C642:C705">A642&amp;B642</f>
        <v>STS KirkwallCentram MDA</v>
      </c>
      <c r="D642" t="e">
        <v>#N/A</v>
      </c>
      <c r="E642" s="8">
        <v>37226.375</v>
      </c>
      <c r="F642" s="8">
        <v>37257.375</v>
      </c>
    </row>
    <row r="643" spans="1:6" ht="12.75">
      <c r="A643" t="s">
        <v>25</v>
      </c>
      <c r="B643" t="s">
        <v>35</v>
      </c>
      <c r="C643" t="str">
        <f t="shared" si="10"/>
        <v>STS KirkwallCentram SSDA</v>
      </c>
      <c r="D643" t="e">
        <v>#N/A</v>
      </c>
      <c r="E643" s="8">
        <v>37226.375</v>
      </c>
      <c r="F643" s="8">
        <v>37257.375</v>
      </c>
    </row>
    <row r="644" spans="1:6" ht="12.75">
      <c r="A644" t="s">
        <v>25</v>
      </c>
      <c r="B644" t="s">
        <v>36</v>
      </c>
      <c r="C644" t="str">
        <f t="shared" si="10"/>
        <v>STS KirkwallCentrao CDA</v>
      </c>
      <c r="D644" t="e">
        <v>#N/A</v>
      </c>
      <c r="E644" s="8">
        <v>37226.375</v>
      </c>
      <c r="F644" s="8">
        <v>37257.375</v>
      </c>
    </row>
    <row r="645" spans="1:6" ht="12.75">
      <c r="A645" t="s">
        <v>25</v>
      </c>
      <c r="B645" t="s">
        <v>37</v>
      </c>
      <c r="C645" t="str">
        <f t="shared" si="10"/>
        <v>STS KirkwallCentrao EDA</v>
      </c>
      <c r="D645" t="e">
        <v>#N/A</v>
      </c>
      <c r="E645" s="8">
        <v>37226.375</v>
      </c>
      <c r="F645" s="8">
        <v>37257.375</v>
      </c>
    </row>
    <row r="646" spans="1:6" ht="12.75">
      <c r="A646" t="s">
        <v>25</v>
      </c>
      <c r="B646" t="s">
        <v>38</v>
      </c>
      <c r="C646" t="str">
        <f t="shared" si="10"/>
        <v>STS KirkwallCentrao NDA</v>
      </c>
      <c r="D646" t="e">
        <v>#N/A</v>
      </c>
      <c r="E646" s="8">
        <v>37226.375</v>
      </c>
      <c r="F646" s="8">
        <v>37257.375</v>
      </c>
    </row>
    <row r="647" spans="1:6" ht="12.75">
      <c r="A647" t="s">
        <v>25</v>
      </c>
      <c r="B647" t="s">
        <v>39</v>
      </c>
      <c r="C647" t="str">
        <f t="shared" si="10"/>
        <v>STS KirkwallCentrao SSMDA</v>
      </c>
      <c r="D647" t="e">
        <v>#N/A</v>
      </c>
      <c r="E647" s="8">
        <v>37226.375</v>
      </c>
      <c r="F647" s="8">
        <v>37257.375</v>
      </c>
    </row>
    <row r="648" spans="1:6" ht="12.75">
      <c r="A648" t="s">
        <v>25</v>
      </c>
      <c r="B648" t="s">
        <v>40</v>
      </c>
      <c r="C648" t="str">
        <f t="shared" si="10"/>
        <v>STS KirkwallCentrao WDA</v>
      </c>
      <c r="D648" t="e">
        <v>#N/A</v>
      </c>
      <c r="E648" s="8">
        <v>37226.375</v>
      </c>
      <c r="F648" s="8">
        <v>37257.375</v>
      </c>
    </row>
    <row r="649" spans="1:6" ht="12.75">
      <c r="A649" t="s">
        <v>25</v>
      </c>
      <c r="B649" t="s">
        <v>41</v>
      </c>
      <c r="C649" t="str">
        <f t="shared" si="10"/>
        <v>STS KirkwallCentrat MDA</v>
      </c>
      <c r="D649" t="e">
        <v>#N/A</v>
      </c>
      <c r="E649" s="8">
        <v>37226.375</v>
      </c>
      <c r="F649" s="8">
        <v>37257.375</v>
      </c>
    </row>
    <row r="650" spans="1:6" ht="12.75">
      <c r="A650" t="s">
        <v>25</v>
      </c>
      <c r="B650" t="s">
        <v>5</v>
      </c>
      <c r="C650" t="str">
        <f t="shared" si="10"/>
        <v>STS KirkwallChippawa</v>
      </c>
      <c r="D650" t="e">
        <v>#N/A</v>
      </c>
      <c r="E650" s="8">
        <v>37226.375</v>
      </c>
      <c r="F650" s="8">
        <v>37257.375</v>
      </c>
    </row>
    <row r="651" spans="1:6" ht="12.75">
      <c r="A651" t="s">
        <v>25</v>
      </c>
      <c r="B651" t="s">
        <v>42</v>
      </c>
      <c r="C651" t="str">
        <f t="shared" si="10"/>
        <v>STS KirkwallConsumers CDA</v>
      </c>
      <c r="D651">
        <v>0</v>
      </c>
      <c r="E651" s="8">
        <v>37226.375</v>
      </c>
      <c r="F651" s="8">
        <v>37257.375</v>
      </c>
    </row>
    <row r="652" spans="1:6" ht="12.75">
      <c r="A652" t="s">
        <v>25</v>
      </c>
      <c r="B652" t="s">
        <v>43</v>
      </c>
      <c r="C652" t="str">
        <f t="shared" si="10"/>
        <v>STS KirkwallConsumers EDA</v>
      </c>
      <c r="D652" t="e">
        <v>#N/A</v>
      </c>
      <c r="E652" s="8">
        <v>37226.375</v>
      </c>
      <c r="F652" s="8">
        <v>37257.375</v>
      </c>
    </row>
    <row r="653" spans="1:6" ht="12.75">
      <c r="A653" t="s">
        <v>25</v>
      </c>
      <c r="B653" t="s">
        <v>44</v>
      </c>
      <c r="C653" t="str">
        <f t="shared" si="10"/>
        <v>STS KirkwallConsumers SWDA</v>
      </c>
      <c r="D653" t="e">
        <v>#N/A</v>
      </c>
      <c r="E653" s="8">
        <v>37226.375</v>
      </c>
      <c r="F653" s="8">
        <v>37257.375</v>
      </c>
    </row>
    <row r="654" spans="1:6" ht="12.75">
      <c r="A654" t="s">
        <v>25</v>
      </c>
      <c r="B654" t="s">
        <v>6</v>
      </c>
      <c r="C654" t="str">
        <f t="shared" si="10"/>
        <v>STS KirkwallCornwall</v>
      </c>
      <c r="D654" t="e">
        <v>#N/A</v>
      </c>
      <c r="E654" s="8">
        <v>37226.375</v>
      </c>
      <c r="F654" s="8">
        <v>37257.375</v>
      </c>
    </row>
    <row r="655" spans="1:6" ht="12.75">
      <c r="A655" t="s">
        <v>25</v>
      </c>
      <c r="B655" t="s">
        <v>7</v>
      </c>
      <c r="C655" t="str">
        <f t="shared" si="10"/>
        <v>STS KirkwallEast Hereford</v>
      </c>
      <c r="D655" t="e">
        <v>#N/A</v>
      </c>
      <c r="E655" s="8">
        <v>37226.375</v>
      </c>
      <c r="F655" s="8">
        <v>37257.375</v>
      </c>
    </row>
    <row r="656" spans="1:6" ht="12.75">
      <c r="A656" t="s">
        <v>25</v>
      </c>
      <c r="B656" t="s">
        <v>8</v>
      </c>
      <c r="C656" t="str">
        <f t="shared" si="10"/>
        <v>STS KirkwallEmerson 1</v>
      </c>
      <c r="D656" t="e">
        <v>#N/A</v>
      </c>
      <c r="E656" s="8">
        <v>37226.375</v>
      </c>
      <c r="F656" s="8">
        <v>37257.375</v>
      </c>
    </row>
    <row r="657" spans="1:6" ht="12.75">
      <c r="A657" t="s">
        <v>25</v>
      </c>
      <c r="B657" t="s">
        <v>9</v>
      </c>
      <c r="C657" t="str">
        <f t="shared" si="10"/>
        <v>STS KirkwallEmerson 2</v>
      </c>
      <c r="D657" t="e">
        <v>#N/A</v>
      </c>
      <c r="E657" s="8">
        <v>37226.375</v>
      </c>
      <c r="F657" s="8">
        <v>37257.375</v>
      </c>
    </row>
    <row r="658" spans="1:6" ht="12.75">
      <c r="A658" t="s">
        <v>25</v>
      </c>
      <c r="B658" t="s">
        <v>45</v>
      </c>
      <c r="C658" t="str">
        <f t="shared" si="10"/>
        <v>STS KirkwallGladstone MDA</v>
      </c>
      <c r="D658" t="e">
        <v>#N/A</v>
      </c>
      <c r="E658" s="8">
        <v>37226.375</v>
      </c>
      <c r="F658" s="8">
        <v>37257.375</v>
      </c>
    </row>
    <row r="659" spans="1:6" ht="12.75">
      <c r="A659" t="s">
        <v>25</v>
      </c>
      <c r="B659" t="s">
        <v>46</v>
      </c>
      <c r="C659" t="str">
        <f t="shared" si="10"/>
        <v>STS KirkwallGMIT EDA</v>
      </c>
      <c r="D659" t="e">
        <v>#N/A</v>
      </c>
      <c r="E659" s="8">
        <v>37226.375</v>
      </c>
      <c r="F659" s="8">
        <v>37257.375</v>
      </c>
    </row>
    <row r="660" spans="1:6" ht="12.75">
      <c r="A660" t="s">
        <v>25</v>
      </c>
      <c r="B660" t="s">
        <v>47</v>
      </c>
      <c r="C660" t="str">
        <f t="shared" si="10"/>
        <v>STS KirkwallGMIT NDA</v>
      </c>
      <c r="D660" t="e">
        <v>#N/A</v>
      </c>
      <c r="E660" s="8">
        <v>37226.375</v>
      </c>
      <c r="F660" s="8">
        <v>37257.375</v>
      </c>
    </row>
    <row r="661" spans="1:6" ht="12.75">
      <c r="A661" t="s">
        <v>25</v>
      </c>
      <c r="B661" t="s">
        <v>11</v>
      </c>
      <c r="C661" t="str">
        <f t="shared" si="10"/>
        <v>STS KirkwallHerbert</v>
      </c>
      <c r="D661" t="e">
        <v>#N/A</v>
      </c>
      <c r="E661" s="8">
        <v>37226.375</v>
      </c>
      <c r="F661" s="8">
        <v>37257.375</v>
      </c>
    </row>
    <row r="662" spans="1:6" ht="12.75">
      <c r="A662" t="s">
        <v>25</v>
      </c>
      <c r="B662" t="s">
        <v>12</v>
      </c>
      <c r="C662" t="str">
        <f t="shared" si="10"/>
        <v>STS KirkwallIroquois</v>
      </c>
      <c r="D662" t="e">
        <v>#N/A</v>
      </c>
      <c r="E662" s="8">
        <v>37226.375</v>
      </c>
      <c r="F662" s="8">
        <v>37257.375</v>
      </c>
    </row>
    <row r="663" spans="1:6" ht="12.75">
      <c r="A663" t="s">
        <v>25</v>
      </c>
      <c r="B663" t="s">
        <v>48</v>
      </c>
      <c r="C663" t="str">
        <f t="shared" si="10"/>
        <v>STS KirkwallKPUC EDA</v>
      </c>
      <c r="D663" t="e">
        <v>#N/A</v>
      </c>
      <c r="E663" s="8">
        <v>37226.375</v>
      </c>
      <c r="F663" s="8">
        <v>37257.375</v>
      </c>
    </row>
    <row r="664" spans="1:6" ht="12.75">
      <c r="A664" t="s">
        <v>25</v>
      </c>
      <c r="B664" t="s">
        <v>15</v>
      </c>
      <c r="C664" t="str">
        <f t="shared" si="10"/>
        <v>STS KirkwallNapierville</v>
      </c>
      <c r="D664" t="e">
        <v>#N/A</v>
      </c>
      <c r="E664" s="8">
        <v>37226.375</v>
      </c>
      <c r="F664" s="8">
        <v>37257.375</v>
      </c>
    </row>
    <row r="665" spans="1:6" ht="12.75">
      <c r="A665" t="s">
        <v>25</v>
      </c>
      <c r="B665" t="s">
        <v>16</v>
      </c>
      <c r="C665" t="str">
        <f t="shared" si="10"/>
        <v>STS KirkwallNiagara Falls</v>
      </c>
      <c r="D665" t="e">
        <v>#N/A</v>
      </c>
      <c r="E665" s="8">
        <v>37226.375</v>
      </c>
      <c r="F665" s="8">
        <v>37257.375</v>
      </c>
    </row>
    <row r="666" spans="1:6" ht="12.75">
      <c r="A666" t="s">
        <v>25</v>
      </c>
      <c r="B666" t="s">
        <v>17</v>
      </c>
      <c r="C666" t="str">
        <f t="shared" si="10"/>
        <v>STS KirkwallPhilipsburg</v>
      </c>
      <c r="D666" t="e">
        <v>#N/A</v>
      </c>
      <c r="E666" s="8">
        <v>37226.375</v>
      </c>
      <c r="F666" s="8">
        <v>37257.375</v>
      </c>
    </row>
    <row r="667" spans="1:6" ht="12.75">
      <c r="A667" t="s">
        <v>25</v>
      </c>
      <c r="B667" t="s">
        <v>19</v>
      </c>
      <c r="C667" t="str">
        <f t="shared" si="10"/>
        <v>STS KirkwallSabrevois</v>
      </c>
      <c r="D667" t="e">
        <v>#N/A</v>
      </c>
      <c r="E667" s="8">
        <v>37226.375</v>
      </c>
      <c r="F667" s="8">
        <v>37257.375</v>
      </c>
    </row>
    <row r="668" spans="1:6" ht="12.75">
      <c r="A668" t="s">
        <v>25</v>
      </c>
      <c r="B668" t="s">
        <v>49</v>
      </c>
      <c r="C668" t="str">
        <f t="shared" si="10"/>
        <v>STS KirkwallSpruce</v>
      </c>
      <c r="D668" t="e">
        <v>#N/A</v>
      </c>
      <c r="E668" s="8">
        <v>37226.375</v>
      </c>
      <c r="F668" s="8">
        <v>37257.375</v>
      </c>
    </row>
    <row r="669" spans="1:6" ht="12.75">
      <c r="A669" t="s">
        <v>25</v>
      </c>
      <c r="B669" t="s">
        <v>21</v>
      </c>
      <c r="C669" t="str">
        <f t="shared" si="10"/>
        <v>STS KirkwallSt. Clair</v>
      </c>
      <c r="D669" t="e">
        <v>#N/A</v>
      </c>
      <c r="E669" s="8">
        <v>37226.375</v>
      </c>
      <c r="F669" s="8">
        <v>37257.375</v>
      </c>
    </row>
    <row r="670" spans="1:6" ht="12.75">
      <c r="A670" t="s">
        <v>25</v>
      </c>
      <c r="B670" t="s">
        <v>50</v>
      </c>
      <c r="C670" t="str">
        <f t="shared" si="10"/>
        <v>STS KirkwallTCPL NDA</v>
      </c>
      <c r="D670" t="e">
        <v>#N/A</v>
      </c>
      <c r="E670" s="8">
        <v>37226.375</v>
      </c>
      <c r="F670" s="8">
        <v>37257.375</v>
      </c>
    </row>
    <row r="671" spans="1:6" ht="12.75">
      <c r="A671" t="s">
        <v>25</v>
      </c>
      <c r="B671" t="s">
        <v>51</v>
      </c>
      <c r="C671" t="str">
        <f t="shared" si="10"/>
        <v>STS KirkwallTCPL WDA</v>
      </c>
      <c r="D671" t="e">
        <v>#N/A</v>
      </c>
      <c r="E671" s="8">
        <v>37226.375</v>
      </c>
      <c r="F671" s="8">
        <v>37257.375</v>
      </c>
    </row>
    <row r="672" spans="1:6" ht="12.75">
      <c r="A672" t="s">
        <v>25</v>
      </c>
      <c r="B672" t="s">
        <v>52</v>
      </c>
      <c r="C672" t="str">
        <f t="shared" si="10"/>
        <v>STS KirkwallTPLP NDA</v>
      </c>
      <c r="D672" t="e">
        <v>#N/A</v>
      </c>
      <c r="E672" s="8">
        <v>37226.375</v>
      </c>
      <c r="F672" s="8">
        <v>37257.375</v>
      </c>
    </row>
    <row r="673" spans="1:6" ht="12.75">
      <c r="A673" t="s">
        <v>25</v>
      </c>
      <c r="B673" t="s">
        <v>53</v>
      </c>
      <c r="C673" t="str">
        <f t="shared" si="10"/>
        <v>STS KirkwallTransgas SSDA</v>
      </c>
      <c r="D673" t="e">
        <v>#N/A</v>
      </c>
      <c r="E673" s="8">
        <v>37226.375</v>
      </c>
      <c r="F673" s="8">
        <v>37257.375</v>
      </c>
    </row>
    <row r="674" spans="1:6" ht="12.75">
      <c r="A674" t="s">
        <v>25</v>
      </c>
      <c r="B674" t="s">
        <v>54</v>
      </c>
      <c r="C674" t="str">
        <f t="shared" si="10"/>
        <v>STS KirkwallUnion CDA</v>
      </c>
      <c r="D674" t="e">
        <v>#N/A</v>
      </c>
      <c r="E674" s="8">
        <v>37226.375</v>
      </c>
      <c r="F674" s="8">
        <v>37257.375</v>
      </c>
    </row>
    <row r="675" spans="1:6" ht="12.75">
      <c r="A675" t="s">
        <v>25</v>
      </c>
      <c r="B675" t="s">
        <v>55</v>
      </c>
      <c r="C675" t="str">
        <f t="shared" si="10"/>
        <v>STS KirkwallUnion SWDA</v>
      </c>
      <c r="D675" t="e">
        <v>#N/A</v>
      </c>
      <c r="E675" s="8">
        <v>37226.375</v>
      </c>
      <c r="F675" s="8">
        <v>37257.375</v>
      </c>
    </row>
    <row r="676" spans="1:6" ht="12.75">
      <c r="A676" t="s">
        <v>25</v>
      </c>
      <c r="B676" t="s">
        <v>31</v>
      </c>
      <c r="C676" t="str">
        <f t="shared" si="10"/>
        <v>STS KirkwallWelwyn</v>
      </c>
      <c r="D676" t="e">
        <v>#N/A</v>
      </c>
      <c r="E676" s="8">
        <v>37226.375</v>
      </c>
      <c r="F676" s="8">
        <v>37257.375</v>
      </c>
    </row>
    <row r="677" spans="1:6" ht="12.75">
      <c r="A677" t="s">
        <v>26</v>
      </c>
      <c r="B677" t="s">
        <v>3</v>
      </c>
      <c r="C677" t="str">
        <f t="shared" si="10"/>
        <v>STS ParkwayBayhurst 1</v>
      </c>
      <c r="D677" t="e">
        <v>#N/A</v>
      </c>
      <c r="E677" s="8">
        <v>37226.375</v>
      </c>
      <c r="F677" s="8">
        <v>37257.375</v>
      </c>
    </row>
    <row r="678" spans="1:6" ht="12.75">
      <c r="A678" t="s">
        <v>26</v>
      </c>
      <c r="B678" t="s">
        <v>4</v>
      </c>
      <c r="C678" t="str">
        <f t="shared" si="10"/>
        <v>STS ParkwayBayhurst 2</v>
      </c>
      <c r="D678" t="e">
        <v>#N/A</v>
      </c>
      <c r="E678" s="8">
        <v>37226.375</v>
      </c>
      <c r="F678" s="8">
        <v>37257.375</v>
      </c>
    </row>
    <row r="679" spans="1:6" ht="12.75">
      <c r="A679" t="s">
        <v>26</v>
      </c>
      <c r="B679" t="s">
        <v>34</v>
      </c>
      <c r="C679" t="str">
        <f t="shared" si="10"/>
        <v>STS ParkwayCentram MDA</v>
      </c>
      <c r="D679" t="e">
        <v>#N/A</v>
      </c>
      <c r="E679" s="8">
        <v>37226.375</v>
      </c>
      <c r="F679" s="8">
        <v>37257.375</v>
      </c>
    </row>
    <row r="680" spans="1:6" ht="12.75">
      <c r="A680" t="s">
        <v>26</v>
      </c>
      <c r="B680" t="s">
        <v>35</v>
      </c>
      <c r="C680" t="str">
        <f t="shared" si="10"/>
        <v>STS ParkwayCentram SSDA</v>
      </c>
      <c r="D680" t="e">
        <v>#N/A</v>
      </c>
      <c r="E680" s="8">
        <v>37226.375</v>
      </c>
      <c r="F680" s="8">
        <v>37257.375</v>
      </c>
    </row>
    <row r="681" spans="1:6" ht="12.75">
      <c r="A681" t="s">
        <v>26</v>
      </c>
      <c r="B681" t="s">
        <v>36</v>
      </c>
      <c r="C681" t="str">
        <f t="shared" si="10"/>
        <v>STS ParkwayCentrao CDA</v>
      </c>
      <c r="D681">
        <v>0</v>
      </c>
      <c r="E681" s="8">
        <v>37226.375</v>
      </c>
      <c r="F681" s="8">
        <v>37257.375</v>
      </c>
    </row>
    <row r="682" spans="1:6" ht="12.75">
      <c r="A682" t="s">
        <v>26</v>
      </c>
      <c r="B682" t="s">
        <v>37</v>
      </c>
      <c r="C682" t="str">
        <f t="shared" si="10"/>
        <v>STS ParkwayCentrao EDA</v>
      </c>
      <c r="D682">
        <v>0.81</v>
      </c>
      <c r="E682" s="8">
        <v>37226.375</v>
      </c>
      <c r="F682" s="8">
        <v>37257.375</v>
      </c>
    </row>
    <row r="683" spans="1:6" ht="12.75">
      <c r="A683" t="s">
        <v>26</v>
      </c>
      <c r="B683" t="s">
        <v>38</v>
      </c>
      <c r="C683" t="str">
        <f t="shared" si="10"/>
        <v>STS ParkwayCentrao NDA</v>
      </c>
      <c r="D683">
        <v>0</v>
      </c>
      <c r="E683" s="8">
        <v>37226.375</v>
      </c>
      <c r="F683" s="8">
        <v>37257.375</v>
      </c>
    </row>
    <row r="684" spans="1:6" ht="12.75">
      <c r="A684" t="s">
        <v>26</v>
      </c>
      <c r="B684" t="s">
        <v>39</v>
      </c>
      <c r="C684" t="str">
        <f t="shared" si="10"/>
        <v>STS ParkwayCentrao SSMDA</v>
      </c>
      <c r="D684">
        <v>0</v>
      </c>
      <c r="E684" s="8">
        <v>37226.375</v>
      </c>
      <c r="F684" s="8">
        <v>37257.375</v>
      </c>
    </row>
    <row r="685" spans="1:6" ht="12.75">
      <c r="A685" t="s">
        <v>26</v>
      </c>
      <c r="B685" t="s">
        <v>40</v>
      </c>
      <c r="C685" t="str">
        <f t="shared" si="10"/>
        <v>STS ParkwayCentrao WDA</v>
      </c>
      <c r="D685">
        <v>0</v>
      </c>
      <c r="E685" s="8">
        <v>37226.375</v>
      </c>
      <c r="F685" s="8">
        <v>37257.375</v>
      </c>
    </row>
    <row r="686" spans="1:6" ht="12.75">
      <c r="A686" t="s">
        <v>26</v>
      </c>
      <c r="B686" t="s">
        <v>41</v>
      </c>
      <c r="C686" t="str">
        <f t="shared" si="10"/>
        <v>STS ParkwayCentrat MDA</v>
      </c>
      <c r="D686" t="e">
        <v>#N/A</v>
      </c>
      <c r="E686" s="8">
        <v>37226.375</v>
      </c>
      <c r="F686" s="8">
        <v>37257.375</v>
      </c>
    </row>
    <row r="687" spans="1:6" ht="12.75">
      <c r="A687" t="s">
        <v>26</v>
      </c>
      <c r="B687" t="s">
        <v>5</v>
      </c>
      <c r="C687" t="str">
        <f t="shared" si="10"/>
        <v>STS ParkwayChippawa</v>
      </c>
      <c r="D687" t="e">
        <v>#N/A</v>
      </c>
      <c r="E687" s="8">
        <v>37226.375</v>
      </c>
      <c r="F687" s="8">
        <v>37257.375</v>
      </c>
    </row>
    <row r="688" spans="1:6" ht="12.75">
      <c r="A688" t="s">
        <v>26</v>
      </c>
      <c r="B688" t="s">
        <v>42</v>
      </c>
      <c r="C688" t="str">
        <f t="shared" si="10"/>
        <v>STS ParkwayConsumers CDA</v>
      </c>
      <c r="D688">
        <v>0</v>
      </c>
      <c r="E688" s="8">
        <v>37226.375</v>
      </c>
      <c r="F688" s="8">
        <v>37257.375</v>
      </c>
    </row>
    <row r="689" spans="1:6" ht="12.75">
      <c r="A689" t="s">
        <v>26</v>
      </c>
      <c r="B689" t="s">
        <v>43</v>
      </c>
      <c r="C689" t="str">
        <f t="shared" si="10"/>
        <v>STS ParkwayConsumers EDA</v>
      </c>
      <c r="D689">
        <v>0.52</v>
      </c>
      <c r="E689" s="8">
        <v>37226.375</v>
      </c>
      <c r="F689" s="8">
        <v>37257.375</v>
      </c>
    </row>
    <row r="690" spans="1:6" ht="12.75">
      <c r="A690" t="s">
        <v>26</v>
      </c>
      <c r="B690" t="s">
        <v>44</v>
      </c>
      <c r="C690" t="str">
        <f t="shared" si="10"/>
        <v>STS ParkwayConsumers SWDA</v>
      </c>
      <c r="D690" t="e">
        <v>#N/A</v>
      </c>
      <c r="E690" s="8">
        <v>37226.375</v>
      </c>
      <c r="F690" s="8">
        <v>37257.375</v>
      </c>
    </row>
    <row r="691" spans="1:6" ht="12.75">
      <c r="A691" t="s">
        <v>26</v>
      </c>
      <c r="B691" t="s">
        <v>6</v>
      </c>
      <c r="C691" t="str">
        <f t="shared" si="10"/>
        <v>STS ParkwayCornwall</v>
      </c>
      <c r="D691">
        <v>1.07</v>
      </c>
      <c r="E691" s="8">
        <v>37226.375</v>
      </c>
      <c r="F691" s="8">
        <v>37257.375</v>
      </c>
    </row>
    <row r="692" spans="1:6" ht="12.75">
      <c r="A692" t="s">
        <v>26</v>
      </c>
      <c r="B692" t="s">
        <v>7</v>
      </c>
      <c r="C692" t="str">
        <f t="shared" si="10"/>
        <v>STS ParkwayEast Hereford</v>
      </c>
      <c r="D692" t="e">
        <v>#N/A</v>
      </c>
      <c r="E692" s="8">
        <v>37226.375</v>
      </c>
      <c r="F692" s="8">
        <v>37257.375</v>
      </c>
    </row>
    <row r="693" spans="1:6" ht="12.75">
      <c r="A693" t="s">
        <v>26</v>
      </c>
      <c r="B693" t="s">
        <v>8</v>
      </c>
      <c r="C693" t="str">
        <f t="shared" si="10"/>
        <v>STS ParkwayEmerson 1</v>
      </c>
      <c r="D693" t="e">
        <v>#N/A</v>
      </c>
      <c r="E693" s="8">
        <v>37226.375</v>
      </c>
      <c r="F693" s="8">
        <v>37257.375</v>
      </c>
    </row>
    <row r="694" spans="1:6" ht="12.75">
      <c r="A694" t="s">
        <v>26</v>
      </c>
      <c r="B694" t="s">
        <v>9</v>
      </c>
      <c r="C694" t="str">
        <f t="shared" si="10"/>
        <v>STS ParkwayEmerson 2</v>
      </c>
      <c r="D694" t="e">
        <v>#N/A</v>
      </c>
      <c r="E694" s="8">
        <v>37226.375</v>
      </c>
      <c r="F694" s="8">
        <v>37257.375</v>
      </c>
    </row>
    <row r="695" spans="1:6" ht="12.75">
      <c r="A695" t="s">
        <v>26</v>
      </c>
      <c r="B695" t="s">
        <v>45</v>
      </c>
      <c r="C695" t="str">
        <f t="shared" si="10"/>
        <v>STS ParkwayGladstone MDA</v>
      </c>
      <c r="D695" t="e">
        <v>#N/A</v>
      </c>
      <c r="E695" s="8">
        <v>37226.375</v>
      </c>
      <c r="F695" s="8">
        <v>37257.375</v>
      </c>
    </row>
    <row r="696" spans="1:6" ht="12.75">
      <c r="A696" t="s">
        <v>26</v>
      </c>
      <c r="B696" t="s">
        <v>46</v>
      </c>
      <c r="C696" t="str">
        <f t="shared" si="10"/>
        <v>STS ParkwayGMIT EDA</v>
      </c>
      <c r="D696">
        <v>1.37</v>
      </c>
      <c r="E696" s="8">
        <v>37226.375</v>
      </c>
      <c r="F696" s="8">
        <v>37257.375</v>
      </c>
    </row>
    <row r="697" spans="1:6" ht="12.75">
      <c r="A697" t="s">
        <v>26</v>
      </c>
      <c r="B697" t="s">
        <v>47</v>
      </c>
      <c r="C697" t="str">
        <f t="shared" si="10"/>
        <v>STS ParkwayGMIT NDA</v>
      </c>
      <c r="D697">
        <v>0</v>
      </c>
      <c r="E697" s="8">
        <v>37226.375</v>
      </c>
      <c r="F697" s="8">
        <v>37257.375</v>
      </c>
    </row>
    <row r="698" spans="1:6" ht="12.75">
      <c r="A698" t="s">
        <v>26</v>
      </c>
      <c r="B698" t="s">
        <v>11</v>
      </c>
      <c r="C698" t="str">
        <f t="shared" si="10"/>
        <v>STS ParkwayHerbert</v>
      </c>
      <c r="D698" t="e">
        <v>#N/A</v>
      </c>
      <c r="E698" s="8">
        <v>37226.375</v>
      </c>
      <c r="F698" s="8">
        <v>37257.375</v>
      </c>
    </row>
    <row r="699" spans="1:6" ht="12.75">
      <c r="A699" t="s">
        <v>26</v>
      </c>
      <c r="B699" t="s">
        <v>12</v>
      </c>
      <c r="C699" t="str">
        <f t="shared" si="10"/>
        <v>STS ParkwayIroquois</v>
      </c>
      <c r="D699" t="e">
        <v>#N/A</v>
      </c>
      <c r="E699" s="8">
        <v>37226.375</v>
      </c>
      <c r="F699" s="8">
        <v>37257.375</v>
      </c>
    </row>
    <row r="700" spans="1:6" ht="12.75">
      <c r="A700" t="s">
        <v>26</v>
      </c>
      <c r="B700" t="s">
        <v>48</v>
      </c>
      <c r="C700" t="str">
        <f t="shared" si="10"/>
        <v>STS ParkwayKPUC EDA</v>
      </c>
      <c r="D700">
        <v>0.78</v>
      </c>
      <c r="E700" s="8">
        <v>37226.375</v>
      </c>
      <c r="F700" s="8">
        <v>37257.375</v>
      </c>
    </row>
    <row r="701" spans="1:6" ht="12.75">
      <c r="A701" t="s">
        <v>26</v>
      </c>
      <c r="B701" t="s">
        <v>15</v>
      </c>
      <c r="C701" t="str">
        <f t="shared" si="10"/>
        <v>STS ParkwayNapierville</v>
      </c>
      <c r="D701" t="e">
        <v>#N/A</v>
      </c>
      <c r="E701" s="8">
        <v>37226.375</v>
      </c>
      <c r="F701" s="8">
        <v>37257.375</v>
      </c>
    </row>
    <row r="702" spans="1:6" ht="12.75">
      <c r="A702" t="s">
        <v>26</v>
      </c>
      <c r="B702" t="s">
        <v>16</v>
      </c>
      <c r="C702" t="str">
        <f t="shared" si="10"/>
        <v>STS ParkwayNiagara Falls</v>
      </c>
      <c r="D702" t="e">
        <v>#N/A</v>
      </c>
      <c r="E702" s="8">
        <v>37226.375</v>
      </c>
      <c r="F702" s="8">
        <v>37257.375</v>
      </c>
    </row>
    <row r="703" spans="1:6" ht="12.75">
      <c r="A703" t="s">
        <v>26</v>
      </c>
      <c r="B703" t="s">
        <v>17</v>
      </c>
      <c r="C703" t="str">
        <f t="shared" si="10"/>
        <v>STS ParkwayPhilipsburg</v>
      </c>
      <c r="D703">
        <v>1.39</v>
      </c>
      <c r="E703" s="8">
        <v>37226.375</v>
      </c>
      <c r="F703" s="8">
        <v>37257.375</v>
      </c>
    </row>
    <row r="704" spans="1:6" ht="12.75">
      <c r="A704" t="s">
        <v>26</v>
      </c>
      <c r="B704" t="s">
        <v>19</v>
      </c>
      <c r="C704" t="str">
        <f t="shared" si="10"/>
        <v>STS ParkwaySabrevois</v>
      </c>
      <c r="D704" t="e">
        <v>#N/A</v>
      </c>
      <c r="E704" s="8">
        <v>37226.375</v>
      </c>
      <c r="F704" s="8">
        <v>37257.375</v>
      </c>
    </row>
    <row r="705" spans="1:6" ht="12.75">
      <c r="A705" t="s">
        <v>26</v>
      </c>
      <c r="B705" t="s">
        <v>49</v>
      </c>
      <c r="C705" t="str">
        <f t="shared" si="10"/>
        <v>STS ParkwaySpruce</v>
      </c>
      <c r="D705" t="e">
        <v>#N/A</v>
      </c>
      <c r="E705" s="8">
        <v>37226.375</v>
      </c>
      <c r="F705" s="8">
        <v>37257.375</v>
      </c>
    </row>
    <row r="706" spans="1:6" ht="12.75">
      <c r="A706" t="s">
        <v>26</v>
      </c>
      <c r="B706" t="s">
        <v>21</v>
      </c>
      <c r="C706" t="str">
        <f aca="true" t="shared" si="11" ref="C706:C769">A706&amp;B706</f>
        <v>STS ParkwaySt. Clair</v>
      </c>
      <c r="D706" t="e">
        <v>#N/A</v>
      </c>
      <c r="E706" s="8">
        <v>37226.375</v>
      </c>
      <c r="F706" s="8">
        <v>37257.375</v>
      </c>
    </row>
    <row r="707" spans="1:6" ht="12.75">
      <c r="A707" t="s">
        <v>26</v>
      </c>
      <c r="B707" t="s">
        <v>50</v>
      </c>
      <c r="C707" t="str">
        <f t="shared" si="11"/>
        <v>STS ParkwayTCPL NDA</v>
      </c>
      <c r="D707" t="e">
        <v>#N/A</v>
      </c>
      <c r="E707" s="8">
        <v>37226.375</v>
      </c>
      <c r="F707" s="8">
        <v>37257.375</v>
      </c>
    </row>
    <row r="708" spans="1:6" ht="12.75">
      <c r="A708" t="s">
        <v>26</v>
      </c>
      <c r="B708" t="s">
        <v>51</v>
      </c>
      <c r="C708" t="str">
        <f t="shared" si="11"/>
        <v>STS ParkwayTCPL WDA</v>
      </c>
      <c r="D708" t="e">
        <v>#N/A</v>
      </c>
      <c r="E708" s="8">
        <v>37226.375</v>
      </c>
      <c r="F708" s="8">
        <v>37257.375</v>
      </c>
    </row>
    <row r="709" spans="1:6" ht="12.75">
      <c r="A709" t="s">
        <v>26</v>
      </c>
      <c r="B709" t="s">
        <v>52</v>
      </c>
      <c r="C709" t="str">
        <f t="shared" si="11"/>
        <v>STS ParkwayTPLP NDA</v>
      </c>
      <c r="D709" t="e">
        <v>#N/A</v>
      </c>
      <c r="E709" s="8">
        <v>37226.375</v>
      </c>
      <c r="F709" s="8">
        <v>37257.375</v>
      </c>
    </row>
    <row r="710" spans="1:6" ht="12.75">
      <c r="A710" t="s">
        <v>26</v>
      </c>
      <c r="B710" t="s">
        <v>53</v>
      </c>
      <c r="C710" t="str">
        <f t="shared" si="11"/>
        <v>STS ParkwayTransgas SSDA</v>
      </c>
      <c r="D710" t="e">
        <v>#N/A</v>
      </c>
      <c r="E710" s="8">
        <v>37226.375</v>
      </c>
      <c r="F710" s="8">
        <v>37257.375</v>
      </c>
    </row>
    <row r="711" spans="1:6" ht="12.75">
      <c r="A711" t="s">
        <v>26</v>
      </c>
      <c r="B711" t="s">
        <v>54</v>
      </c>
      <c r="C711" t="str">
        <f t="shared" si="11"/>
        <v>STS ParkwayUnion CDA</v>
      </c>
      <c r="D711" t="e">
        <v>#N/A</v>
      </c>
      <c r="E711" s="8">
        <v>37226.375</v>
      </c>
      <c r="F711" s="8">
        <v>37257.375</v>
      </c>
    </row>
    <row r="712" spans="1:6" ht="12.75">
      <c r="A712" t="s">
        <v>26</v>
      </c>
      <c r="B712" t="s">
        <v>55</v>
      </c>
      <c r="C712" t="str">
        <f t="shared" si="11"/>
        <v>STS ParkwayUnion SWDA</v>
      </c>
      <c r="D712" t="e">
        <v>#N/A</v>
      </c>
      <c r="E712" s="8">
        <v>37226.375</v>
      </c>
      <c r="F712" s="8">
        <v>37257.375</v>
      </c>
    </row>
    <row r="713" spans="1:6" ht="12.75">
      <c r="A713" t="s">
        <v>26</v>
      </c>
      <c r="B713" t="s">
        <v>31</v>
      </c>
      <c r="C713" t="str">
        <f t="shared" si="11"/>
        <v>STS ParkwayWelwyn</v>
      </c>
      <c r="D713" t="e">
        <v>#N/A</v>
      </c>
      <c r="E713" s="8">
        <v>37226.375</v>
      </c>
      <c r="F713" s="8">
        <v>37257.375</v>
      </c>
    </row>
    <row r="714" spans="1:6" ht="12.75">
      <c r="A714" t="s">
        <v>27</v>
      </c>
      <c r="B714" t="s">
        <v>34</v>
      </c>
      <c r="C714" t="str">
        <f t="shared" si="11"/>
        <v>SuccessCentram MDA</v>
      </c>
      <c r="D714">
        <v>1.59</v>
      </c>
      <c r="E714" s="8">
        <v>37226.375</v>
      </c>
      <c r="F714" s="8">
        <v>37257.375</v>
      </c>
    </row>
    <row r="715" spans="1:6" ht="12.75">
      <c r="A715" t="s">
        <v>27</v>
      </c>
      <c r="B715" t="s">
        <v>35</v>
      </c>
      <c r="C715" t="str">
        <f t="shared" si="11"/>
        <v>SuccessCentram SSDA</v>
      </c>
      <c r="D715">
        <v>0.89</v>
      </c>
      <c r="E715" s="8">
        <v>37226.375</v>
      </c>
      <c r="F715" s="8">
        <v>37257.375</v>
      </c>
    </row>
    <row r="716" spans="1:6" ht="12.75">
      <c r="A716" t="s">
        <v>27</v>
      </c>
      <c r="B716" t="s">
        <v>36</v>
      </c>
      <c r="C716" t="str">
        <f t="shared" si="11"/>
        <v>SuccessCentrao CDA</v>
      </c>
      <c r="D716">
        <v>5.36</v>
      </c>
      <c r="E716" s="8">
        <v>37226.375</v>
      </c>
      <c r="F716" s="8">
        <v>37257.375</v>
      </c>
    </row>
    <row r="717" spans="1:6" ht="12.75">
      <c r="A717" t="s">
        <v>27</v>
      </c>
      <c r="B717" t="s">
        <v>37</v>
      </c>
      <c r="C717" t="str">
        <f t="shared" si="11"/>
        <v>SuccessCentrao EDA</v>
      </c>
      <c r="D717">
        <v>5.36</v>
      </c>
      <c r="E717" s="8">
        <v>37226.375</v>
      </c>
      <c r="F717" s="8">
        <v>37257.375</v>
      </c>
    </row>
    <row r="718" spans="1:6" ht="12.75">
      <c r="A718" t="s">
        <v>27</v>
      </c>
      <c r="B718" t="s">
        <v>38</v>
      </c>
      <c r="C718" t="str">
        <f t="shared" si="11"/>
        <v>SuccessCentrao NDA</v>
      </c>
      <c r="D718">
        <v>4.23</v>
      </c>
      <c r="E718" s="8">
        <v>37226.375</v>
      </c>
      <c r="F718" s="8">
        <v>37257.375</v>
      </c>
    </row>
    <row r="719" spans="1:6" ht="12.75">
      <c r="A719" t="s">
        <v>27</v>
      </c>
      <c r="B719" t="s">
        <v>39</v>
      </c>
      <c r="C719" t="str">
        <f t="shared" si="11"/>
        <v>SuccessCentrao SSMDA</v>
      </c>
      <c r="D719">
        <v>4.23</v>
      </c>
      <c r="E719" s="8">
        <v>37226.375</v>
      </c>
      <c r="F719" s="8">
        <v>37257.375</v>
      </c>
    </row>
    <row r="720" spans="1:6" ht="12.75">
      <c r="A720" t="s">
        <v>27</v>
      </c>
      <c r="B720" t="s">
        <v>40</v>
      </c>
      <c r="C720" t="str">
        <f t="shared" si="11"/>
        <v>SuccessCentrao WDA</v>
      </c>
      <c r="D720">
        <v>2.71</v>
      </c>
      <c r="E720" s="8">
        <v>37226.375</v>
      </c>
      <c r="F720" s="8">
        <v>37257.375</v>
      </c>
    </row>
    <row r="721" spans="1:6" ht="12.75">
      <c r="A721" t="s">
        <v>27</v>
      </c>
      <c r="B721" t="s">
        <v>41</v>
      </c>
      <c r="C721" t="str">
        <f t="shared" si="11"/>
        <v>SuccessCentrat MDA</v>
      </c>
      <c r="D721">
        <v>1.59</v>
      </c>
      <c r="E721" s="8">
        <v>37226.375</v>
      </c>
      <c r="F721" s="8">
        <v>37257.375</v>
      </c>
    </row>
    <row r="722" spans="1:6" ht="12.75">
      <c r="A722" t="s">
        <v>27</v>
      </c>
      <c r="B722" t="s">
        <v>5</v>
      </c>
      <c r="C722" t="str">
        <f t="shared" si="11"/>
        <v>SuccessChippawa</v>
      </c>
      <c r="D722">
        <v>5.92</v>
      </c>
      <c r="E722" s="8">
        <v>37226.375</v>
      </c>
      <c r="F722" s="8">
        <v>37257.375</v>
      </c>
    </row>
    <row r="723" spans="1:6" ht="12.75">
      <c r="A723" t="s">
        <v>27</v>
      </c>
      <c r="B723" t="s">
        <v>42</v>
      </c>
      <c r="C723" t="str">
        <f t="shared" si="11"/>
        <v>SuccessConsumers CDA</v>
      </c>
      <c r="D723">
        <v>5.36</v>
      </c>
      <c r="E723" s="8">
        <v>37226.375</v>
      </c>
      <c r="F723" s="8">
        <v>37257.375</v>
      </c>
    </row>
    <row r="724" spans="1:6" ht="12.75">
      <c r="A724" t="s">
        <v>27</v>
      </c>
      <c r="B724" t="s">
        <v>43</v>
      </c>
      <c r="C724" t="str">
        <f t="shared" si="11"/>
        <v>SuccessConsumers EDA</v>
      </c>
      <c r="D724">
        <v>5.36</v>
      </c>
      <c r="E724" s="8">
        <v>37226.375</v>
      </c>
      <c r="F724" s="8">
        <v>37257.375</v>
      </c>
    </row>
    <row r="725" spans="1:6" ht="12.75">
      <c r="A725" t="s">
        <v>27</v>
      </c>
      <c r="B725" t="s">
        <v>44</v>
      </c>
      <c r="C725" t="str">
        <f t="shared" si="11"/>
        <v>SuccessConsumers SWDA</v>
      </c>
      <c r="D725">
        <v>5.36</v>
      </c>
      <c r="E725" s="8">
        <v>37226.375</v>
      </c>
      <c r="F725" s="8">
        <v>37257.375</v>
      </c>
    </row>
    <row r="726" spans="1:6" ht="12.75">
      <c r="A726" t="s">
        <v>27</v>
      </c>
      <c r="B726" t="s">
        <v>6</v>
      </c>
      <c r="C726" t="str">
        <f t="shared" si="11"/>
        <v>SuccessCornwall</v>
      </c>
      <c r="D726">
        <v>5.59</v>
      </c>
      <c r="E726" s="8">
        <v>37226.375</v>
      </c>
      <c r="F726" s="8">
        <v>37257.375</v>
      </c>
    </row>
    <row r="727" spans="1:6" ht="12.75">
      <c r="A727" t="s">
        <v>27</v>
      </c>
      <c r="B727" t="s">
        <v>7</v>
      </c>
      <c r="C727" t="str">
        <f t="shared" si="11"/>
        <v>SuccessEast Hereford</v>
      </c>
      <c r="D727">
        <v>6.24</v>
      </c>
      <c r="E727" s="8">
        <v>37226.375</v>
      </c>
      <c r="F727" s="8">
        <v>37257.375</v>
      </c>
    </row>
    <row r="728" spans="1:6" ht="12.75">
      <c r="A728" t="s">
        <v>27</v>
      </c>
      <c r="B728" t="s">
        <v>8</v>
      </c>
      <c r="C728" t="str">
        <f t="shared" si="11"/>
        <v>SuccessEmerson 1</v>
      </c>
      <c r="D728">
        <v>1.93</v>
      </c>
      <c r="E728" s="8">
        <v>37226.375</v>
      </c>
      <c r="F728" s="8">
        <v>37257.375</v>
      </c>
    </row>
    <row r="729" spans="1:6" ht="12.75">
      <c r="A729" t="s">
        <v>27</v>
      </c>
      <c r="B729" t="s">
        <v>9</v>
      </c>
      <c r="C729" t="str">
        <f t="shared" si="11"/>
        <v>SuccessEmerson 2</v>
      </c>
      <c r="D729">
        <v>1.93</v>
      </c>
      <c r="E729" s="8">
        <v>37226.375</v>
      </c>
      <c r="F729" s="8">
        <v>37257.375</v>
      </c>
    </row>
    <row r="730" spans="1:6" ht="12.75">
      <c r="A730" t="s">
        <v>27</v>
      </c>
      <c r="B730" t="s">
        <v>45</v>
      </c>
      <c r="C730" t="str">
        <f t="shared" si="11"/>
        <v>SuccessGladstone MDA</v>
      </c>
      <c r="D730">
        <v>1.59</v>
      </c>
      <c r="E730" s="8">
        <v>37226.375</v>
      </c>
      <c r="F730" s="8">
        <v>37257.375</v>
      </c>
    </row>
    <row r="731" spans="1:6" ht="12.75">
      <c r="A731" t="s">
        <v>27</v>
      </c>
      <c r="B731" t="s">
        <v>46</v>
      </c>
      <c r="C731" t="str">
        <f t="shared" si="11"/>
        <v>SuccessGMIT EDA</v>
      </c>
      <c r="D731">
        <v>5.36</v>
      </c>
      <c r="E731" s="8">
        <v>37226.375</v>
      </c>
      <c r="F731" s="8">
        <v>37257.375</v>
      </c>
    </row>
    <row r="732" spans="1:6" ht="12.75">
      <c r="A732" t="s">
        <v>27</v>
      </c>
      <c r="B732" t="s">
        <v>47</v>
      </c>
      <c r="C732" t="str">
        <f t="shared" si="11"/>
        <v>SuccessGMIT NDA</v>
      </c>
      <c r="D732">
        <v>4.23</v>
      </c>
      <c r="E732" s="8">
        <v>37226.375</v>
      </c>
      <c r="F732" s="8">
        <v>37257.375</v>
      </c>
    </row>
    <row r="733" spans="1:6" ht="12.75">
      <c r="A733" t="s">
        <v>27</v>
      </c>
      <c r="B733" t="s">
        <v>11</v>
      </c>
      <c r="C733" t="str">
        <f t="shared" si="11"/>
        <v>SuccessHerbert</v>
      </c>
      <c r="D733">
        <v>0.14</v>
      </c>
      <c r="E733" s="8">
        <v>37226.375</v>
      </c>
      <c r="F733" s="8">
        <v>37257.375</v>
      </c>
    </row>
    <row r="734" spans="1:6" ht="12.75">
      <c r="A734" t="s">
        <v>27</v>
      </c>
      <c r="B734" t="s">
        <v>12</v>
      </c>
      <c r="C734" t="str">
        <f t="shared" si="11"/>
        <v>SuccessIroquois</v>
      </c>
      <c r="D734">
        <v>5.95</v>
      </c>
      <c r="E734" s="8">
        <v>37226.375</v>
      </c>
      <c r="F734" s="8">
        <v>37257.375</v>
      </c>
    </row>
    <row r="735" spans="1:6" ht="12.75">
      <c r="A735" t="s">
        <v>27</v>
      </c>
      <c r="B735" t="s">
        <v>48</v>
      </c>
      <c r="C735" t="str">
        <f t="shared" si="11"/>
        <v>SuccessKPUC EDA</v>
      </c>
      <c r="D735">
        <v>5.36</v>
      </c>
      <c r="E735" s="8">
        <v>37226.375</v>
      </c>
      <c r="F735" s="8">
        <v>37257.375</v>
      </c>
    </row>
    <row r="736" spans="1:6" ht="12.75">
      <c r="A736" t="s">
        <v>27</v>
      </c>
      <c r="B736" t="s">
        <v>15</v>
      </c>
      <c r="C736" t="str">
        <f t="shared" si="11"/>
        <v>SuccessNapierville</v>
      </c>
      <c r="D736">
        <v>5.87</v>
      </c>
      <c r="E736" s="8">
        <v>37226.375</v>
      </c>
      <c r="F736" s="8">
        <v>37257.375</v>
      </c>
    </row>
    <row r="737" spans="1:6" ht="12.75">
      <c r="A737" t="s">
        <v>27</v>
      </c>
      <c r="B737" t="s">
        <v>16</v>
      </c>
      <c r="C737" t="str">
        <f t="shared" si="11"/>
        <v>SuccessNiagara Falls</v>
      </c>
      <c r="D737">
        <v>5.53</v>
      </c>
      <c r="E737" s="8">
        <v>37226.375</v>
      </c>
      <c r="F737" s="8">
        <v>37257.375</v>
      </c>
    </row>
    <row r="738" spans="1:6" ht="12.75">
      <c r="A738" t="s">
        <v>27</v>
      </c>
      <c r="B738" t="s">
        <v>17</v>
      </c>
      <c r="C738" t="str">
        <f t="shared" si="11"/>
        <v>SuccessPhilipsburg</v>
      </c>
      <c r="D738">
        <v>5.9</v>
      </c>
      <c r="E738" s="8">
        <v>37226.375</v>
      </c>
      <c r="F738" s="8">
        <v>37257.375</v>
      </c>
    </row>
    <row r="739" spans="1:6" ht="12.75">
      <c r="A739" t="s">
        <v>27</v>
      </c>
      <c r="B739" t="s">
        <v>19</v>
      </c>
      <c r="C739" t="str">
        <f t="shared" si="11"/>
        <v>SuccessSabrevois</v>
      </c>
      <c r="D739">
        <v>5.84</v>
      </c>
      <c r="E739" s="8">
        <v>37226.375</v>
      </c>
      <c r="F739" s="8">
        <v>37257.375</v>
      </c>
    </row>
    <row r="740" spans="1:6" ht="12.75">
      <c r="A740" t="s">
        <v>27</v>
      </c>
      <c r="B740" t="s">
        <v>49</v>
      </c>
      <c r="C740" t="str">
        <f t="shared" si="11"/>
        <v>SuccessSpruce</v>
      </c>
      <c r="D740">
        <v>1.8</v>
      </c>
      <c r="E740" s="8">
        <v>37226.375</v>
      </c>
      <c r="F740" s="8">
        <v>37257.375</v>
      </c>
    </row>
    <row r="741" spans="1:6" ht="12.75">
      <c r="A741" t="s">
        <v>27</v>
      </c>
      <c r="B741" t="s">
        <v>21</v>
      </c>
      <c r="C741" t="str">
        <f t="shared" si="11"/>
        <v>SuccessSt. Clair</v>
      </c>
      <c r="D741">
        <v>4.67</v>
      </c>
      <c r="E741" s="8">
        <v>37226.375</v>
      </c>
      <c r="F741" s="8">
        <v>37257.375</v>
      </c>
    </row>
    <row r="742" spans="1:6" ht="12.75">
      <c r="A742" t="s">
        <v>27</v>
      </c>
      <c r="B742" t="s">
        <v>50</v>
      </c>
      <c r="C742" t="str">
        <f t="shared" si="11"/>
        <v>SuccessTCPL NDA</v>
      </c>
      <c r="D742">
        <v>4.23</v>
      </c>
      <c r="E742" s="8">
        <v>37226.375</v>
      </c>
      <c r="F742" s="8">
        <v>37257.375</v>
      </c>
    </row>
    <row r="743" spans="1:6" ht="12.75">
      <c r="A743" t="s">
        <v>27</v>
      </c>
      <c r="B743" t="s">
        <v>51</v>
      </c>
      <c r="C743" t="str">
        <f t="shared" si="11"/>
        <v>SuccessTCPL WDA</v>
      </c>
      <c r="D743">
        <v>2.71</v>
      </c>
      <c r="E743" s="8">
        <v>37226.375</v>
      </c>
      <c r="F743" s="8">
        <v>37257.375</v>
      </c>
    </row>
    <row r="744" spans="1:6" ht="12.75">
      <c r="A744" t="s">
        <v>27</v>
      </c>
      <c r="B744" t="s">
        <v>52</v>
      </c>
      <c r="C744" t="str">
        <f t="shared" si="11"/>
        <v>SuccessTPLP NDA</v>
      </c>
      <c r="D744">
        <v>4.23</v>
      </c>
      <c r="E744" s="8">
        <v>37226.375</v>
      </c>
      <c r="F744" s="8">
        <v>37257.375</v>
      </c>
    </row>
    <row r="745" spans="1:6" ht="12.75">
      <c r="A745" t="s">
        <v>27</v>
      </c>
      <c r="B745" t="s">
        <v>53</v>
      </c>
      <c r="C745" t="str">
        <f t="shared" si="11"/>
        <v>SuccessTransgas SSDA</v>
      </c>
      <c r="D745">
        <v>0.89</v>
      </c>
      <c r="E745" s="8">
        <v>37226.375</v>
      </c>
      <c r="F745" s="8">
        <v>37257.375</v>
      </c>
    </row>
    <row r="746" spans="1:6" ht="12.75">
      <c r="A746" t="s">
        <v>27</v>
      </c>
      <c r="B746" t="s">
        <v>54</v>
      </c>
      <c r="C746" t="str">
        <f t="shared" si="11"/>
        <v>SuccessUnion CDA</v>
      </c>
      <c r="D746">
        <v>5.36</v>
      </c>
      <c r="E746" s="8">
        <v>37226.375</v>
      </c>
      <c r="F746" s="8">
        <v>37257.375</v>
      </c>
    </row>
    <row r="747" spans="1:6" ht="12.75">
      <c r="A747" t="s">
        <v>27</v>
      </c>
      <c r="B747" t="s">
        <v>55</v>
      </c>
      <c r="C747" t="str">
        <f t="shared" si="11"/>
        <v>SuccessUnion SWDA</v>
      </c>
      <c r="D747">
        <v>5.36</v>
      </c>
      <c r="E747" s="8">
        <v>37226.375</v>
      </c>
      <c r="F747" s="8">
        <v>37257.375</v>
      </c>
    </row>
    <row r="748" spans="1:6" ht="12.75">
      <c r="A748" t="s">
        <v>27</v>
      </c>
      <c r="B748" t="s">
        <v>31</v>
      </c>
      <c r="C748" t="str">
        <f t="shared" si="11"/>
        <v>SuccessWelwyn</v>
      </c>
      <c r="D748">
        <v>0.89</v>
      </c>
      <c r="E748" s="8">
        <v>37226.375</v>
      </c>
      <c r="F748" s="8">
        <v>37257.375</v>
      </c>
    </row>
    <row r="749" spans="1:6" ht="12.75">
      <c r="A749" t="s">
        <v>28</v>
      </c>
      <c r="B749" t="s">
        <v>34</v>
      </c>
      <c r="C749" t="str">
        <f t="shared" si="11"/>
        <v>SuffieldCentram MDA</v>
      </c>
      <c r="D749">
        <v>1.83</v>
      </c>
      <c r="E749" s="8">
        <v>37226.375</v>
      </c>
      <c r="F749" s="8">
        <v>37257.375</v>
      </c>
    </row>
    <row r="750" spans="1:6" ht="12.75">
      <c r="A750" t="s">
        <v>28</v>
      </c>
      <c r="B750" t="s">
        <v>35</v>
      </c>
      <c r="C750" t="str">
        <f t="shared" si="11"/>
        <v>SuffieldCentram SSDA</v>
      </c>
      <c r="D750">
        <v>1.13</v>
      </c>
      <c r="E750" s="8">
        <v>37226.375</v>
      </c>
      <c r="F750" s="8">
        <v>37257.375</v>
      </c>
    </row>
    <row r="751" spans="1:6" ht="12.75">
      <c r="A751" t="s">
        <v>28</v>
      </c>
      <c r="B751" t="s">
        <v>36</v>
      </c>
      <c r="C751" t="str">
        <f t="shared" si="11"/>
        <v>SuffieldCentrao CDA</v>
      </c>
      <c r="D751">
        <v>5.6</v>
      </c>
      <c r="E751" s="8">
        <v>37226.375</v>
      </c>
      <c r="F751" s="8">
        <v>37257.375</v>
      </c>
    </row>
    <row r="752" spans="1:6" ht="12.75">
      <c r="A752" t="s">
        <v>28</v>
      </c>
      <c r="B752" t="s">
        <v>37</v>
      </c>
      <c r="C752" t="str">
        <f t="shared" si="11"/>
        <v>SuffieldCentrao EDA</v>
      </c>
      <c r="D752">
        <v>5.6</v>
      </c>
      <c r="E752" s="8">
        <v>37226.375</v>
      </c>
      <c r="F752" s="8">
        <v>37257.375</v>
      </c>
    </row>
    <row r="753" spans="1:6" ht="12.75">
      <c r="A753" t="s">
        <v>28</v>
      </c>
      <c r="B753" t="s">
        <v>38</v>
      </c>
      <c r="C753" t="str">
        <f t="shared" si="11"/>
        <v>SuffieldCentrao NDA</v>
      </c>
      <c r="D753">
        <v>4.47</v>
      </c>
      <c r="E753" s="8">
        <v>37226.375</v>
      </c>
      <c r="F753" s="8">
        <v>37257.375</v>
      </c>
    </row>
    <row r="754" spans="1:6" ht="12.75">
      <c r="A754" t="s">
        <v>28</v>
      </c>
      <c r="B754" t="s">
        <v>39</v>
      </c>
      <c r="C754" t="str">
        <f t="shared" si="11"/>
        <v>SuffieldCentrao SSMDA</v>
      </c>
      <c r="D754">
        <v>4.47</v>
      </c>
      <c r="E754" s="8">
        <v>37226.375</v>
      </c>
      <c r="F754" s="8">
        <v>37257.375</v>
      </c>
    </row>
    <row r="755" spans="1:6" ht="12.75">
      <c r="A755" t="s">
        <v>28</v>
      </c>
      <c r="B755" t="s">
        <v>40</v>
      </c>
      <c r="C755" t="str">
        <f t="shared" si="11"/>
        <v>SuffieldCentrao WDA</v>
      </c>
      <c r="D755">
        <v>2.95</v>
      </c>
      <c r="E755" s="8">
        <v>37226.375</v>
      </c>
      <c r="F755" s="8">
        <v>37257.375</v>
      </c>
    </row>
    <row r="756" spans="1:6" ht="12.75">
      <c r="A756" t="s">
        <v>28</v>
      </c>
      <c r="B756" t="s">
        <v>41</v>
      </c>
      <c r="C756" t="str">
        <f t="shared" si="11"/>
        <v>SuffieldCentrat MDA</v>
      </c>
      <c r="D756">
        <v>1.83</v>
      </c>
      <c r="E756" s="8">
        <v>37226.375</v>
      </c>
      <c r="F756" s="8">
        <v>37257.375</v>
      </c>
    </row>
    <row r="757" spans="1:6" ht="12.75">
      <c r="A757" t="s">
        <v>28</v>
      </c>
      <c r="B757" t="s">
        <v>5</v>
      </c>
      <c r="C757" t="str">
        <f t="shared" si="11"/>
        <v>SuffieldChippawa</v>
      </c>
      <c r="D757">
        <v>6.16</v>
      </c>
      <c r="E757" s="8">
        <v>37226.375</v>
      </c>
      <c r="F757" s="8">
        <v>37257.375</v>
      </c>
    </row>
    <row r="758" spans="1:6" ht="12.75">
      <c r="A758" t="s">
        <v>28</v>
      </c>
      <c r="B758" t="s">
        <v>42</v>
      </c>
      <c r="C758" t="str">
        <f t="shared" si="11"/>
        <v>SuffieldConsumers CDA</v>
      </c>
      <c r="D758">
        <v>5.6</v>
      </c>
      <c r="E758" s="8">
        <v>37226.375</v>
      </c>
      <c r="F758" s="8">
        <v>37257.375</v>
      </c>
    </row>
    <row r="759" spans="1:6" ht="12.75">
      <c r="A759" t="s">
        <v>28</v>
      </c>
      <c r="B759" t="s">
        <v>43</v>
      </c>
      <c r="C759" t="str">
        <f t="shared" si="11"/>
        <v>SuffieldConsumers EDA</v>
      </c>
      <c r="D759">
        <v>5.6</v>
      </c>
      <c r="E759" s="8">
        <v>37226.375</v>
      </c>
      <c r="F759" s="8">
        <v>37257.375</v>
      </c>
    </row>
    <row r="760" spans="1:6" ht="12.75">
      <c r="A760" t="s">
        <v>28</v>
      </c>
      <c r="B760" t="s">
        <v>44</v>
      </c>
      <c r="C760" t="str">
        <f t="shared" si="11"/>
        <v>SuffieldConsumers SWDA</v>
      </c>
      <c r="D760">
        <v>5.6</v>
      </c>
      <c r="E760" s="8">
        <v>37226.375</v>
      </c>
      <c r="F760" s="8">
        <v>37257.375</v>
      </c>
    </row>
    <row r="761" spans="1:6" ht="12.75">
      <c r="A761" t="s">
        <v>28</v>
      </c>
      <c r="B761" t="s">
        <v>6</v>
      </c>
      <c r="C761" t="str">
        <f t="shared" si="11"/>
        <v>SuffieldCornwall</v>
      </c>
      <c r="D761">
        <v>5.83</v>
      </c>
      <c r="E761" s="8">
        <v>37226.375</v>
      </c>
      <c r="F761" s="8">
        <v>37257.375</v>
      </c>
    </row>
    <row r="762" spans="1:6" ht="12.75">
      <c r="A762" t="s">
        <v>28</v>
      </c>
      <c r="B762" t="s">
        <v>7</v>
      </c>
      <c r="C762" t="str">
        <f t="shared" si="11"/>
        <v>SuffieldEast Hereford</v>
      </c>
      <c r="D762">
        <v>6.48</v>
      </c>
      <c r="E762" s="8">
        <v>37226.375</v>
      </c>
      <c r="F762" s="8">
        <v>37257.375</v>
      </c>
    </row>
    <row r="763" spans="1:6" ht="12.75">
      <c r="A763" t="s">
        <v>28</v>
      </c>
      <c r="B763" t="s">
        <v>8</v>
      </c>
      <c r="C763" t="str">
        <f t="shared" si="11"/>
        <v>SuffieldEmerson 1</v>
      </c>
      <c r="D763">
        <v>2.17</v>
      </c>
      <c r="E763" s="8">
        <v>37226.375</v>
      </c>
      <c r="F763" s="8">
        <v>37257.375</v>
      </c>
    </row>
    <row r="764" spans="1:6" ht="12.75">
      <c r="A764" t="s">
        <v>28</v>
      </c>
      <c r="B764" t="s">
        <v>9</v>
      </c>
      <c r="C764" t="str">
        <f t="shared" si="11"/>
        <v>SuffieldEmerson 2</v>
      </c>
      <c r="D764">
        <v>2.17</v>
      </c>
      <c r="E764" s="8">
        <v>37226.375</v>
      </c>
      <c r="F764" s="8">
        <v>37257.375</v>
      </c>
    </row>
    <row r="765" spans="1:6" ht="12.75">
      <c r="A765" t="s">
        <v>28</v>
      </c>
      <c r="B765" t="s">
        <v>45</v>
      </c>
      <c r="C765" t="str">
        <f t="shared" si="11"/>
        <v>SuffieldGladstone MDA</v>
      </c>
      <c r="D765">
        <v>1.83</v>
      </c>
      <c r="E765" s="8">
        <v>37226.375</v>
      </c>
      <c r="F765" s="8">
        <v>37257.375</v>
      </c>
    </row>
    <row r="766" spans="1:6" ht="12.75">
      <c r="A766" t="s">
        <v>28</v>
      </c>
      <c r="B766" t="s">
        <v>46</v>
      </c>
      <c r="C766" t="str">
        <f t="shared" si="11"/>
        <v>SuffieldGMIT EDA</v>
      </c>
      <c r="D766">
        <v>5.6</v>
      </c>
      <c r="E766" s="8">
        <v>37226.375</v>
      </c>
      <c r="F766" s="8">
        <v>37257.375</v>
      </c>
    </row>
    <row r="767" spans="1:6" ht="12.75">
      <c r="A767" t="s">
        <v>28</v>
      </c>
      <c r="B767" t="s">
        <v>47</v>
      </c>
      <c r="C767" t="str">
        <f t="shared" si="11"/>
        <v>SuffieldGMIT NDA</v>
      </c>
      <c r="D767">
        <v>4.47</v>
      </c>
      <c r="E767" s="8">
        <v>37226.375</v>
      </c>
      <c r="F767" s="8">
        <v>37257.375</v>
      </c>
    </row>
    <row r="768" spans="1:6" ht="12.75">
      <c r="A768" t="s">
        <v>28</v>
      </c>
      <c r="B768" t="s">
        <v>11</v>
      </c>
      <c r="C768" t="str">
        <f t="shared" si="11"/>
        <v>SuffieldHerbert</v>
      </c>
      <c r="D768">
        <v>1.13</v>
      </c>
      <c r="E768" s="8">
        <v>37226.375</v>
      </c>
      <c r="F768" s="8">
        <v>37257.375</v>
      </c>
    </row>
    <row r="769" spans="1:6" ht="12.75">
      <c r="A769" t="s">
        <v>28</v>
      </c>
      <c r="B769" t="s">
        <v>12</v>
      </c>
      <c r="C769" t="str">
        <f t="shared" si="11"/>
        <v>SuffieldIroquois</v>
      </c>
      <c r="D769">
        <v>6.19</v>
      </c>
      <c r="E769" s="8">
        <v>37226.375</v>
      </c>
      <c r="F769" s="8">
        <v>37257.375</v>
      </c>
    </row>
    <row r="770" spans="1:6" ht="12.75">
      <c r="A770" t="s">
        <v>28</v>
      </c>
      <c r="B770" t="s">
        <v>48</v>
      </c>
      <c r="C770" t="str">
        <f aca="true" t="shared" si="12" ref="C770:C833">A770&amp;B770</f>
        <v>SuffieldKPUC EDA</v>
      </c>
      <c r="D770">
        <v>5.6</v>
      </c>
      <c r="E770" s="8">
        <v>37226.375</v>
      </c>
      <c r="F770" s="8">
        <v>37257.375</v>
      </c>
    </row>
    <row r="771" spans="1:6" ht="12.75">
      <c r="A771" t="s">
        <v>28</v>
      </c>
      <c r="B771" t="s">
        <v>15</v>
      </c>
      <c r="C771" t="str">
        <f t="shared" si="12"/>
        <v>SuffieldNapierville</v>
      </c>
      <c r="D771">
        <v>6.11</v>
      </c>
      <c r="E771" s="8">
        <v>37226.375</v>
      </c>
      <c r="F771" s="8">
        <v>37257.375</v>
      </c>
    </row>
    <row r="772" spans="1:6" ht="12.75">
      <c r="A772" t="s">
        <v>28</v>
      </c>
      <c r="B772" t="s">
        <v>16</v>
      </c>
      <c r="C772" t="str">
        <f t="shared" si="12"/>
        <v>SuffieldNiagara Falls</v>
      </c>
      <c r="D772">
        <v>5.77</v>
      </c>
      <c r="E772" s="8">
        <v>37226.375</v>
      </c>
      <c r="F772" s="8">
        <v>37257.375</v>
      </c>
    </row>
    <row r="773" spans="1:6" ht="12.75">
      <c r="A773" t="s">
        <v>28</v>
      </c>
      <c r="B773" t="s">
        <v>17</v>
      </c>
      <c r="C773" t="str">
        <f t="shared" si="12"/>
        <v>SuffieldPhilipsburg</v>
      </c>
      <c r="D773">
        <v>6.14</v>
      </c>
      <c r="E773" s="8">
        <v>37226.375</v>
      </c>
      <c r="F773" s="8">
        <v>37257.375</v>
      </c>
    </row>
    <row r="774" spans="1:6" ht="12.75">
      <c r="A774" t="s">
        <v>28</v>
      </c>
      <c r="B774" t="s">
        <v>19</v>
      </c>
      <c r="C774" t="str">
        <f t="shared" si="12"/>
        <v>SuffieldSabrevois</v>
      </c>
      <c r="D774">
        <v>6.09</v>
      </c>
      <c r="E774" s="8">
        <v>37226.375</v>
      </c>
      <c r="F774" s="8">
        <v>37257.375</v>
      </c>
    </row>
    <row r="775" spans="1:6" ht="12.75">
      <c r="A775" t="s">
        <v>28</v>
      </c>
      <c r="B775" t="s">
        <v>49</v>
      </c>
      <c r="C775" t="str">
        <f t="shared" si="12"/>
        <v>SuffieldSpruce</v>
      </c>
      <c r="D775">
        <v>2.04</v>
      </c>
      <c r="E775" s="8">
        <v>37226.375</v>
      </c>
      <c r="F775" s="8">
        <v>37257.375</v>
      </c>
    </row>
    <row r="776" spans="1:6" ht="12.75">
      <c r="A776" t="s">
        <v>28</v>
      </c>
      <c r="B776" t="s">
        <v>21</v>
      </c>
      <c r="C776" t="str">
        <f t="shared" si="12"/>
        <v>SuffieldSt. Clair</v>
      </c>
      <c r="D776">
        <v>4.91</v>
      </c>
      <c r="E776" s="8">
        <v>37226.375</v>
      </c>
      <c r="F776" s="8">
        <v>37257.375</v>
      </c>
    </row>
    <row r="777" spans="1:6" ht="12.75">
      <c r="A777" t="s">
        <v>28</v>
      </c>
      <c r="B777" t="s">
        <v>50</v>
      </c>
      <c r="C777" t="str">
        <f t="shared" si="12"/>
        <v>SuffieldTCPL NDA</v>
      </c>
      <c r="D777">
        <v>4.47</v>
      </c>
      <c r="E777" s="8">
        <v>37226.375</v>
      </c>
      <c r="F777" s="8">
        <v>37257.375</v>
      </c>
    </row>
    <row r="778" spans="1:6" ht="12.75">
      <c r="A778" t="s">
        <v>28</v>
      </c>
      <c r="B778" t="s">
        <v>51</v>
      </c>
      <c r="C778" t="str">
        <f t="shared" si="12"/>
        <v>SuffieldTCPL WDA</v>
      </c>
      <c r="D778">
        <v>2.95</v>
      </c>
      <c r="E778" s="8">
        <v>37226.375</v>
      </c>
      <c r="F778" s="8">
        <v>37257.375</v>
      </c>
    </row>
    <row r="779" spans="1:6" ht="12.75">
      <c r="A779" t="s">
        <v>28</v>
      </c>
      <c r="B779" t="s">
        <v>52</v>
      </c>
      <c r="C779" t="str">
        <f t="shared" si="12"/>
        <v>SuffieldTPLP NDA</v>
      </c>
      <c r="D779">
        <v>4.47</v>
      </c>
      <c r="E779" s="8">
        <v>37226.375</v>
      </c>
      <c r="F779" s="8">
        <v>37257.375</v>
      </c>
    </row>
    <row r="780" spans="1:6" ht="12.75">
      <c r="A780" t="s">
        <v>28</v>
      </c>
      <c r="B780" t="s">
        <v>53</v>
      </c>
      <c r="C780" t="str">
        <f t="shared" si="12"/>
        <v>SuffieldTransgas SSDA</v>
      </c>
      <c r="D780">
        <v>1.13</v>
      </c>
      <c r="E780" s="8">
        <v>37226.375</v>
      </c>
      <c r="F780" s="8">
        <v>37257.375</v>
      </c>
    </row>
    <row r="781" spans="1:6" ht="12.75">
      <c r="A781" t="s">
        <v>28</v>
      </c>
      <c r="B781" t="s">
        <v>54</v>
      </c>
      <c r="C781" t="str">
        <f t="shared" si="12"/>
        <v>SuffieldUnion CDA</v>
      </c>
      <c r="D781">
        <v>5.6</v>
      </c>
      <c r="E781" s="8">
        <v>37226.375</v>
      </c>
      <c r="F781" s="8">
        <v>37257.375</v>
      </c>
    </row>
    <row r="782" spans="1:6" ht="12.75">
      <c r="A782" t="s">
        <v>28</v>
      </c>
      <c r="B782" t="s">
        <v>55</v>
      </c>
      <c r="C782" t="str">
        <f t="shared" si="12"/>
        <v>SuffieldUnion SWDA</v>
      </c>
      <c r="D782">
        <v>5.6</v>
      </c>
      <c r="E782" s="8">
        <v>37226.375</v>
      </c>
      <c r="F782" s="8">
        <v>37257.375</v>
      </c>
    </row>
    <row r="783" spans="1:6" ht="12.75">
      <c r="A783" t="s">
        <v>28</v>
      </c>
      <c r="B783" t="s">
        <v>31</v>
      </c>
      <c r="C783" t="str">
        <f t="shared" si="12"/>
        <v>SuffieldWelwyn</v>
      </c>
      <c r="D783">
        <v>1.13</v>
      </c>
      <c r="E783" s="8">
        <v>37226.375</v>
      </c>
      <c r="F783" s="8">
        <v>37257.375</v>
      </c>
    </row>
    <row r="784" spans="1:6" ht="12.75">
      <c r="A784" t="s">
        <v>29</v>
      </c>
      <c r="B784" t="s">
        <v>36</v>
      </c>
      <c r="C784" t="str">
        <f t="shared" si="12"/>
        <v>Union DawnCentrao CDA</v>
      </c>
      <c r="D784">
        <v>0.97</v>
      </c>
      <c r="E784" s="8">
        <v>37226.375</v>
      </c>
      <c r="F784" s="8">
        <v>37257.375</v>
      </c>
    </row>
    <row r="785" spans="1:6" ht="12.75">
      <c r="A785" t="s">
        <v>29</v>
      </c>
      <c r="B785" t="s">
        <v>37</v>
      </c>
      <c r="C785" t="str">
        <f t="shared" si="12"/>
        <v>Union DawnCentrao EDA</v>
      </c>
      <c r="D785">
        <v>1.23</v>
      </c>
      <c r="E785" s="8">
        <v>37226.375</v>
      </c>
      <c r="F785" s="8">
        <v>37257.375</v>
      </c>
    </row>
    <row r="786" spans="1:6" ht="12.75">
      <c r="A786" t="s">
        <v>29</v>
      </c>
      <c r="B786" t="s">
        <v>38</v>
      </c>
      <c r="C786" t="str">
        <f t="shared" si="12"/>
        <v>Union DawnCentrao NDA</v>
      </c>
      <c r="D786">
        <v>1.64</v>
      </c>
      <c r="E786" s="8">
        <v>37226.375</v>
      </c>
      <c r="F786" s="8">
        <v>37257.375</v>
      </c>
    </row>
    <row r="787" spans="1:6" ht="12.75">
      <c r="A787" t="s">
        <v>29</v>
      </c>
      <c r="B787" t="s">
        <v>39</v>
      </c>
      <c r="C787" t="str">
        <f t="shared" si="12"/>
        <v>Union DawnCentrao SSMDA</v>
      </c>
      <c r="D787">
        <v>1.33</v>
      </c>
      <c r="E787" s="8">
        <v>37226.375</v>
      </c>
      <c r="F787" s="8">
        <v>37257.375</v>
      </c>
    </row>
    <row r="788" spans="1:6" ht="12.75">
      <c r="A788" t="s">
        <v>29</v>
      </c>
      <c r="B788" t="s">
        <v>40</v>
      </c>
      <c r="C788" t="str">
        <f t="shared" si="12"/>
        <v>Union DawnCentrao WDA</v>
      </c>
      <c r="D788">
        <v>3.29</v>
      </c>
      <c r="E788" s="8">
        <v>37226.375</v>
      </c>
      <c r="F788" s="8">
        <v>37257.375</v>
      </c>
    </row>
    <row r="789" spans="1:6" ht="12.75">
      <c r="A789" t="s">
        <v>29</v>
      </c>
      <c r="B789" t="s">
        <v>41</v>
      </c>
      <c r="C789" t="str">
        <f t="shared" si="12"/>
        <v>Union DawnCentrat MDA</v>
      </c>
      <c r="D789">
        <v>3.36</v>
      </c>
      <c r="E789" s="8">
        <v>37226.375</v>
      </c>
      <c r="F789" s="8">
        <v>37257.375</v>
      </c>
    </row>
    <row r="790" spans="1:6" ht="12.75">
      <c r="A790" t="s">
        <v>29</v>
      </c>
      <c r="B790" t="s">
        <v>5</v>
      </c>
      <c r="C790" t="str">
        <f t="shared" si="12"/>
        <v>Union DawnChippawa</v>
      </c>
      <c r="D790">
        <v>1.26</v>
      </c>
      <c r="E790" s="8">
        <v>37226.375</v>
      </c>
      <c r="F790" s="8">
        <v>37257.375</v>
      </c>
    </row>
    <row r="791" spans="1:6" ht="12.75">
      <c r="A791" t="s">
        <v>29</v>
      </c>
      <c r="B791" t="s">
        <v>42</v>
      </c>
      <c r="C791" t="str">
        <f t="shared" si="12"/>
        <v>Union DawnConsumers CDA</v>
      </c>
      <c r="D791">
        <v>0.77</v>
      </c>
      <c r="E791" s="8">
        <v>37226.375</v>
      </c>
      <c r="F791" s="8">
        <v>37257.375</v>
      </c>
    </row>
    <row r="792" spans="1:6" ht="12.75">
      <c r="A792" t="s">
        <v>29</v>
      </c>
      <c r="B792" t="s">
        <v>43</v>
      </c>
      <c r="C792" t="str">
        <f t="shared" si="12"/>
        <v>Union DawnConsumers EDA</v>
      </c>
      <c r="D792">
        <v>1.5</v>
      </c>
      <c r="E792" s="8">
        <v>37226.375</v>
      </c>
      <c r="F792" s="8">
        <v>37257.375</v>
      </c>
    </row>
    <row r="793" spans="1:6" ht="12.75">
      <c r="A793" t="s">
        <v>29</v>
      </c>
      <c r="B793" t="s">
        <v>6</v>
      </c>
      <c r="C793" t="str">
        <f t="shared" si="12"/>
        <v>Union DawnCornwall</v>
      </c>
      <c r="D793">
        <v>1.48</v>
      </c>
      <c r="E793" s="8">
        <v>37226.375</v>
      </c>
      <c r="F793" s="8">
        <v>37257.375</v>
      </c>
    </row>
    <row r="794" spans="1:6" ht="12.75">
      <c r="A794" t="s">
        <v>29</v>
      </c>
      <c r="B794" t="s">
        <v>7</v>
      </c>
      <c r="C794" t="str">
        <f t="shared" si="12"/>
        <v>Union DawnEast Hereford</v>
      </c>
      <c r="D794">
        <v>2.13</v>
      </c>
      <c r="E794" s="8">
        <v>37226.375</v>
      </c>
      <c r="F794" s="8">
        <v>37257.375</v>
      </c>
    </row>
    <row r="795" spans="1:6" ht="12.75">
      <c r="A795" t="s">
        <v>29</v>
      </c>
      <c r="B795" t="s">
        <v>46</v>
      </c>
      <c r="C795" t="str">
        <f t="shared" si="12"/>
        <v>Union DawnGMIT EDA</v>
      </c>
      <c r="D795">
        <v>1.78</v>
      </c>
      <c r="E795" s="8">
        <v>37226.375</v>
      </c>
      <c r="F795" s="8">
        <v>37257.375</v>
      </c>
    </row>
    <row r="796" spans="1:6" ht="12.75">
      <c r="A796" t="s">
        <v>29</v>
      </c>
      <c r="B796" t="s">
        <v>47</v>
      </c>
      <c r="C796" t="str">
        <f t="shared" si="12"/>
        <v>Union DawnGMIT NDA</v>
      </c>
      <c r="D796">
        <v>1.52</v>
      </c>
      <c r="E796" s="8">
        <v>37226.375</v>
      </c>
      <c r="F796" s="8">
        <v>37257.375</v>
      </c>
    </row>
    <row r="797" spans="1:6" ht="12.75">
      <c r="A797" t="s">
        <v>29</v>
      </c>
      <c r="B797" t="s">
        <v>12</v>
      </c>
      <c r="C797" t="str">
        <f t="shared" si="12"/>
        <v>Union DawnIroquois</v>
      </c>
      <c r="D797">
        <v>1.91</v>
      </c>
      <c r="E797" s="8">
        <v>37226.375</v>
      </c>
      <c r="F797" s="8">
        <v>37257.375</v>
      </c>
    </row>
    <row r="798" spans="1:6" ht="12.75">
      <c r="A798" t="s">
        <v>29</v>
      </c>
      <c r="B798" t="s">
        <v>48</v>
      </c>
      <c r="C798" t="str">
        <f t="shared" si="12"/>
        <v>Union DawnKPUC EDA</v>
      </c>
      <c r="D798">
        <v>1.19</v>
      </c>
      <c r="E798" s="8">
        <v>37226.375</v>
      </c>
      <c r="F798" s="8">
        <v>37257.375</v>
      </c>
    </row>
    <row r="799" spans="1:6" ht="12.75">
      <c r="A799" t="s">
        <v>29</v>
      </c>
      <c r="B799" t="s">
        <v>15</v>
      </c>
      <c r="C799" t="str">
        <f t="shared" si="12"/>
        <v>Union DawnNapierville</v>
      </c>
      <c r="D799">
        <v>1.77</v>
      </c>
      <c r="E799" s="8">
        <v>37226.375</v>
      </c>
      <c r="F799" s="8">
        <v>37257.375</v>
      </c>
    </row>
    <row r="800" spans="1:6" ht="12.75">
      <c r="A800" t="s">
        <v>29</v>
      </c>
      <c r="B800" t="s">
        <v>16</v>
      </c>
      <c r="C800" t="str">
        <f t="shared" si="12"/>
        <v>Union DawnNiagara Falls</v>
      </c>
      <c r="D800">
        <v>0.87</v>
      </c>
      <c r="E800" s="8">
        <v>37226.375</v>
      </c>
      <c r="F800" s="8">
        <v>37257.375</v>
      </c>
    </row>
    <row r="801" spans="1:6" ht="12.75">
      <c r="A801" t="s">
        <v>29</v>
      </c>
      <c r="B801" t="s">
        <v>17</v>
      </c>
      <c r="C801" t="str">
        <f t="shared" si="12"/>
        <v>Union DawnPhilipsburg</v>
      </c>
      <c r="D801">
        <v>1.8</v>
      </c>
      <c r="E801" s="8">
        <v>37226.375</v>
      </c>
      <c r="F801" s="8">
        <v>37257.375</v>
      </c>
    </row>
    <row r="802" spans="1:6" ht="12.75">
      <c r="A802" t="s">
        <v>29</v>
      </c>
      <c r="B802" t="s">
        <v>19</v>
      </c>
      <c r="C802" t="str">
        <f t="shared" si="12"/>
        <v>Union DawnSabrevois</v>
      </c>
      <c r="D802">
        <v>1.74</v>
      </c>
      <c r="E802" s="8">
        <v>37226.375</v>
      </c>
      <c r="F802" s="8">
        <v>37257.375</v>
      </c>
    </row>
    <row r="803" spans="1:6" ht="12.75">
      <c r="A803" t="s">
        <v>29</v>
      </c>
      <c r="B803" t="s">
        <v>49</v>
      </c>
      <c r="C803" t="str">
        <f t="shared" si="12"/>
        <v>Union DawnSpruce</v>
      </c>
      <c r="D803">
        <v>3.36</v>
      </c>
      <c r="E803" s="8">
        <v>37226.375</v>
      </c>
      <c r="F803" s="8">
        <v>37257.375</v>
      </c>
    </row>
    <row r="804" spans="1:6" ht="12.75">
      <c r="A804" t="s">
        <v>29</v>
      </c>
      <c r="B804" t="s">
        <v>50</v>
      </c>
      <c r="C804" t="str">
        <f t="shared" si="12"/>
        <v>Union DawnTCPL NDA</v>
      </c>
      <c r="D804">
        <v>1.9</v>
      </c>
      <c r="E804" s="8">
        <v>37226.375</v>
      </c>
      <c r="F804" s="8">
        <v>37257.375</v>
      </c>
    </row>
    <row r="805" spans="1:6" ht="12.75">
      <c r="A805" t="s">
        <v>29</v>
      </c>
      <c r="B805" t="s">
        <v>51</v>
      </c>
      <c r="C805" t="str">
        <f t="shared" si="12"/>
        <v>Union DawnTCPL WDA</v>
      </c>
      <c r="D805">
        <v>2.96</v>
      </c>
      <c r="E805" s="8">
        <v>37226.375</v>
      </c>
      <c r="F805" s="8">
        <v>37257.375</v>
      </c>
    </row>
    <row r="806" spans="1:6" ht="12.75">
      <c r="A806" t="s">
        <v>29</v>
      </c>
      <c r="B806" t="s">
        <v>52</v>
      </c>
      <c r="C806" t="str">
        <f t="shared" si="12"/>
        <v>Union DawnTPLP NDA</v>
      </c>
      <c r="D806">
        <v>2.37</v>
      </c>
      <c r="E806" s="8">
        <v>37226.375</v>
      </c>
      <c r="F806" s="8">
        <v>37257.375</v>
      </c>
    </row>
    <row r="807" spans="1:6" ht="12.75">
      <c r="A807" t="s">
        <v>29</v>
      </c>
      <c r="B807" t="s">
        <v>54</v>
      </c>
      <c r="C807" t="str">
        <f t="shared" si="12"/>
        <v>Union DawnUnion CDA</v>
      </c>
      <c r="D807">
        <v>0.64</v>
      </c>
      <c r="E807" s="8">
        <v>37226.375</v>
      </c>
      <c r="F807" s="8">
        <v>37257.375</v>
      </c>
    </row>
    <row r="808" spans="1:6" ht="12.75">
      <c r="A808" t="s">
        <v>30</v>
      </c>
      <c r="B808" t="s">
        <v>36</v>
      </c>
      <c r="C808" t="str">
        <f t="shared" si="12"/>
        <v>Union Parkway BeltCentrao CDA</v>
      </c>
      <c r="D808">
        <v>0.56</v>
      </c>
      <c r="E808" s="8">
        <v>37226.375</v>
      </c>
      <c r="F808" s="8">
        <v>37257.375</v>
      </c>
    </row>
    <row r="809" spans="1:6" ht="12.75">
      <c r="A809" t="s">
        <v>30</v>
      </c>
      <c r="B809" t="s">
        <v>37</v>
      </c>
      <c r="C809" t="str">
        <f t="shared" si="12"/>
        <v>Union Parkway BeltCentrao EDA</v>
      </c>
      <c r="D809">
        <v>0.82</v>
      </c>
      <c r="E809" s="8">
        <v>37226.375</v>
      </c>
      <c r="F809" s="8">
        <v>37257.375</v>
      </c>
    </row>
    <row r="810" spans="1:6" ht="12.75">
      <c r="A810" t="s">
        <v>30</v>
      </c>
      <c r="B810" t="s">
        <v>38</v>
      </c>
      <c r="C810" t="str">
        <f t="shared" si="12"/>
        <v>Union Parkway BeltCentrao NDA</v>
      </c>
      <c r="D810">
        <v>1.23</v>
      </c>
      <c r="E810" s="8">
        <v>37226.375</v>
      </c>
      <c r="F810" s="8">
        <v>37257.375</v>
      </c>
    </row>
    <row r="811" spans="1:6" ht="12.75">
      <c r="A811" t="s">
        <v>30</v>
      </c>
      <c r="B811" t="s">
        <v>39</v>
      </c>
      <c r="C811" t="str">
        <f t="shared" si="12"/>
        <v>Union Parkway BeltCentrao SSMDA</v>
      </c>
      <c r="D811">
        <v>1.74</v>
      </c>
      <c r="E811" s="8">
        <v>37226.375</v>
      </c>
      <c r="F811" s="8">
        <v>37257.375</v>
      </c>
    </row>
    <row r="812" spans="1:6" ht="12.75">
      <c r="A812" t="s">
        <v>30</v>
      </c>
      <c r="B812" t="s">
        <v>40</v>
      </c>
      <c r="C812" t="str">
        <f t="shared" si="12"/>
        <v>Union Parkway BeltCentrao WDA</v>
      </c>
      <c r="D812">
        <v>2.92</v>
      </c>
      <c r="E812" s="8">
        <v>37226.375</v>
      </c>
      <c r="F812" s="8">
        <v>37257.375</v>
      </c>
    </row>
    <row r="813" spans="1:6" ht="12.75">
      <c r="A813" t="s">
        <v>30</v>
      </c>
      <c r="B813" t="s">
        <v>41</v>
      </c>
      <c r="C813" t="str">
        <f t="shared" si="12"/>
        <v>Union Parkway BeltCentrat MDA</v>
      </c>
      <c r="D813">
        <v>3.77</v>
      </c>
      <c r="E813" s="8">
        <v>37226.375</v>
      </c>
      <c r="F813" s="8">
        <v>37257.375</v>
      </c>
    </row>
    <row r="814" spans="1:6" ht="12.75">
      <c r="A814" t="s">
        <v>30</v>
      </c>
      <c r="B814" t="s">
        <v>5</v>
      </c>
      <c r="C814" t="str">
        <f t="shared" si="12"/>
        <v>Union Parkway BeltChippawa</v>
      </c>
      <c r="D814">
        <v>0.9</v>
      </c>
      <c r="E814" s="8">
        <v>37226.375</v>
      </c>
      <c r="F814" s="8">
        <v>37257.375</v>
      </c>
    </row>
    <row r="815" spans="1:6" ht="12.75">
      <c r="A815" t="s">
        <v>30</v>
      </c>
      <c r="B815" t="s">
        <v>42</v>
      </c>
      <c r="C815" t="str">
        <f t="shared" si="12"/>
        <v>Union Parkway BeltConsumers CDA</v>
      </c>
      <c r="D815">
        <v>0.2</v>
      </c>
      <c r="E815" s="8">
        <v>37226.375</v>
      </c>
      <c r="F815" s="8">
        <v>37257.375</v>
      </c>
    </row>
    <row r="816" spans="1:6" ht="12.75">
      <c r="A816" t="s">
        <v>30</v>
      </c>
      <c r="B816" t="s">
        <v>43</v>
      </c>
      <c r="C816" t="str">
        <f t="shared" si="12"/>
        <v>Union Parkway BeltConsumers EDA</v>
      </c>
      <c r="D816">
        <v>1.09</v>
      </c>
      <c r="E816" s="8">
        <v>37226.375</v>
      </c>
      <c r="F816" s="8">
        <v>37257.375</v>
      </c>
    </row>
    <row r="817" spans="1:6" ht="12.75">
      <c r="A817" t="s">
        <v>30</v>
      </c>
      <c r="B817" t="s">
        <v>44</v>
      </c>
      <c r="C817" t="str">
        <f t="shared" si="12"/>
        <v>Union Parkway BeltConsumers SWDA</v>
      </c>
      <c r="D817">
        <v>0.64</v>
      </c>
      <c r="E817" s="8">
        <v>37226.375</v>
      </c>
      <c r="F817" s="8">
        <v>37257.375</v>
      </c>
    </row>
    <row r="818" spans="1:6" ht="12.75">
      <c r="A818" t="s">
        <v>30</v>
      </c>
      <c r="B818" t="s">
        <v>6</v>
      </c>
      <c r="C818" t="str">
        <f t="shared" si="12"/>
        <v>Union Parkway BeltCornwall</v>
      </c>
      <c r="D818">
        <v>1.07</v>
      </c>
      <c r="E818" s="8">
        <v>37226.375</v>
      </c>
      <c r="F818" s="8">
        <v>37257.375</v>
      </c>
    </row>
    <row r="819" spans="1:6" ht="12.75">
      <c r="A819" t="s">
        <v>30</v>
      </c>
      <c r="B819" t="s">
        <v>7</v>
      </c>
      <c r="C819" t="str">
        <f t="shared" si="12"/>
        <v>Union Parkway BeltEast Hereford</v>
      </c>
      <c r="D819">
        <v>1.72</v>
      </c>
      <c r="E819" s="8">
        <v>37226.375</v>
      </c>
      <c r="F819" s="8">
        <v>37257.375</v>
      </c>
    </row>
    <row r="820" spans="1:6" ht="12.75">
      <c r="A820" t="s">
        <v>30</v>
      </c>
      <c r="B820" t="s">
        <v>8</v>
      </c>
      <c r="C820" t="str">
        <f t="shared" si="12"/>
        <v>Union Parkway BeltEmerson 1</v>
      </c>
      <c r="D820">
        <v>3.61</v>
      </c>
      <c r="E820" s="8">
        <v>37226.375</v>
      </c>
      <c r="F820" s="8">
        <v>37257.375</v>
      </c>
    </row>
    <row r="821" spans="1:6" ht="12.75">
      <c r="A821" t="s">
        <v>30</v>
      </c>
      <c r="B821" t="s">
        <v>9</v>
      </c>
      <c r="C821" t="str">
        <f t="shared" si="12"/>
        <v>Union Parkway BeltEmerson 2</v>
      </c>
      <c r="D821">
        <v>3.61</v>
      </c>
      <c r="E821" s="8">
        <v>37226.375</v>
      </c>
      <c r="F821" s="8">
        <v>37257.375</v>
      </c>
    </row>
    <row r="822" spans="1:6" ht="12.75">
      <c r="A822" t="s">
        <v>30</v>
      </c>
      <c r="B822" t="s">
        <v>46</v>
      </c>
      <c r="C822" t="str">
        <f t="shared" si="12"/>
        <v>Union Parkway BeltGMIT EDA</v>
      </c>
      <c r="D822">
        <v>1.37</v>
      </c>
      <c r="E822" s="8">
        <v>37226.375</v>
      </c>
      <c r="F822" s="8">
        <v>37257.375</v>
      </c>
    </row>
    <row r="823" spans="1:6" ht="12.75">
      <c r="A823" t="s">
        <v>30</v>
      </c>
      <c r="B823" t="s">
        <v>47</v>
      </c>
      <c r="C823" t="str">
        <f t="shared" si="12"/>
        <v>Union Parkway BeltGMIT NDA</v>
      </c>
      <c r="D823">
        <v>1.11</v>
      </c>
      <c r="E823" s="8">
        <v>37226.375</v>
      </c>
      <c r="F823" s="8">
        <v>37257.375</v>
      </c>
    </row>
    <row r="824" spans="1:6" ht="12.75">
      <c r="A824" t="s">
        <v>30</v>
      </c>
      <c r="B824" t="s">
        <v>12</v>
      </c>
      <c r="C824" t="str">
        <f t="shared" si="12"/>
        <v>Union Parkway BeltIroquois</v>
      </c>
      <c r="D824">
        <v>1.5</v>
      </c>
      <c r="E824" s="8">
        <v>37226.375</v>
      </c>
      <c r="F824" s="8">
        <v>37257.375</v>
      </c>
    </row>
    <row r="825" spans="1:6" ht="12.75">
      <c r="A825" t="s">
        <v>30</v>
      </c>
      <c r="B825" t="s">
        <v>48</v>
      </c>
      <c r="C825" t="str">
        <f t="shared" si="12"/>
        <v>Union Parkway BeltKPUC EDA</v>
      </c>
      <c r="D825">
        <v>0.78</v>
      </c>
      <c r="E825" s="8">
        <v>37226.375</v>
      </c>
      <c r="F825" s="8">
        <v>37257.375</v>
      </c>
    </row>
    <row r="826" spans="1:6" ht="12.75">
      <c r="A826" t="s">
        <v>30</v>
      </c>
      <c r="B826" t="s">
        <v>15</v>
      </c>
      <c r="C826" t="str">
        <f t="shared" si="12"/>
        <v>Union Parkway BeltNapierville</v>
      </c>
      <c r="D826">
        <v>1.36</v>
      </c>
      <c r="E826" s="8">
        <v>37226.375</v>
      </c>
      <c r="F826" s="8">
        <v>37257.375</v>
      </c>
    </row>
    <row r="827" spans="1:6" ht="12.75">
      <c r="A827" t="s">
        <v>30</v>
      </c>
      <c r="B827" t="s">
        <v>16</v>
      </c>
      <c r="C827" t="str">
        <f t="shared" si="12"/>
        <v>Union Parkway BeltNiagara Falls</v>
      </c>
      <c r="D827">
        <v>0.52</v>
      </c>
      <c r="E827" s="8">
        <v>37226.375</v>
      </c>
      <c r="F827" s="8">
        <v>37257.375</v>
      </c>
    </row>
    <row r="828" spans="1:6" ht="12.75">
      <c r="A828" t="s">
        <v>30</v>
      </c>
      <c r="B828" t="s">
        <v>17</v>
      </c>
      <c r="C828" t="str">
        <f t="shared" si="12"/>
        <v>Union Parkway BeltPhilipsburg</v>
      </c>
      <c r="D828">
        <v>1.39</v>
      </c>
      <c r="E828" s="8">
        <v>37226.375</v>
      </c>
      <c r="F828" s="8">
        <v>37257.375</v>
      </c>
    </row>
    <row r="829" spans="1:6" ht="12.75">
      <c r="A829" t="s">
        <v>30</v>
      </c>
      <c r="B829" t="s">
        <v>19</v>
      </c>
      <c r="C829" t="str">
        <f t="shared" si="12"/>
        <v>Union Parkway BeltSabrevois</v>
      </c>
      <c r="D829">
        <v>1.33</v>
      </c>
      <c r="E829" s="8">
        <v>37226.375</v>
      </c>
      <c r="F829" s="8">
        <v>37257.375</v>
      </c>
    </row>
    <row r="830" spans="1:6" ht="12.75">
      <c r="A830" t="s">
        <v>30</v>
      </c>
      <c r="B830" t="s">
        <v>49</v>
      </c>
      <c r="C830" t="str">
        <f t="shared" si="12"/>
        <v>Union Parkway BeltSpruce</v>
      </c>
      <c r="D830">
        <v>3.77</v>
      </c>
      <c r="E830" s="8">
        <v>37226.375</v>
      </c>
      <c r="F830" s="8">
        <v>37257.375</v>
      </c>
    </row>
    <row r="831" spans="1:6" ht="12.75">
      <c r="A831" t="s">
        <v>30</v>
      </c>
      <c r="B831" t="s">
        <v>21</v>
      </c>
      <c r="C831" t="str">
        <f t="shared" si="12"/>
        <v>Union Parkway BeltSt. Clair</v>
      </c>
      <c r="D831">
        <v>0.68</v>
      </c>
      <c r="E831" s="8">
        <v>37226.375</v>
      </c>
      <c r="F831" s="8">
        <v>37257.375</v>
      </c>
    </row>
    <row r="832" spans="1:6" ht="12.75">
      <c r="A832" t="s">
        <v>30</v>
      </c>
      <c r="B832" t="s">
        <v>50</v>
      </c>
      <c r="C832" t="str">
        <f t="shared" si="12"/>
        <v>Union Parkway BeltTCPL NDA</v>
      </c>
      <c r="D832">
        <v>1.48</v>
      </c>
      <c r="E832" s="8">
        <v>37226.375</v>
      </c>
      <c r="F832" s="8">
        <v>37257.375</v>
      </c>
    </row>
    <row r="833" spans="1:6" ht="12.75">
      <c r="A833" t="s">
        <v>30</v>
      </c>
      <c r="B833" t="s">
        <v>51</v>
      </c>
      <c r="C833" t="str">
        <f t="shared" si="12"/>
        <v>Union Parkway BeltTCPL WDA</v>
      </c>
      <c r="D833">
        <v>2.55</v>
      </c>
      <c r="E833" s="8">
        <v>37226.375</v>
      </c>
      <c r="F833" s="8">
        <v>37257.375</v>
      </c>
    </row>
    <row r="834" spans="1:6" ht="12.75">
      <c r="A834" t="s">
        <v>30</v>
      </c>
      <c r="B834" t="s">
        <v>52</v>
      </c>
      <c r="C834" t="str">
        <f aca="true" t="shared" si="13" ref="C834:C868">A834&amp;B834</f>
        <v>Union Parkway BeltTPLP NDA</v>
      </c>
      <c r="D834">
        <v>1.96</v>
      </c>
      <c r="E834" s="8">
        <v>37226.375</v>
      </c>
      <c r="F834" s="8">
        <v>37257.375</v>
      </c>
    </row>
    <row r="835" spans="1:6" ht="12.75">
      <c r="A835" t="s">
        <v>30</v>
      </c>
      <c r="B835" t="s">
        <v>54</v>
      </c>
      <c r="C835" t="str">
        <f t="shared" si="13"/>
        <v>Union Parkway BeltUnion CDA</v>
      </c>
      <c r="D835">
        <v>0</v>
      </c>
      <c r="E835" s="8">
        <v>37226.375</v>
      </c>
      <c r="F835" s="8">
        <v>37257.375</v>
      </c>
    </row>
    <row r="836" spans="1:6" ht="12.75">
      <c r="A836" t="s">
        <v>30</v>
      </c>
      <c r="B836" t="s">
        <v>55</v>
      </c>
      <c r="C836" t="str">
        <f t="shared" si="13"/>
        <v>Union Parkway BeltUnion SWDA</v>
      </c>
      <c r="D836">
        <v>0.67</v>
      </c>
      <c r="E836" s="8">
        <v>37226.375</v>
      </c>
      <c r="F836" s="8">
        <v>37257.375</v>
      </c>
    </row>
    <row r="837" spans="1:6" ht="12.75">
      <c r="A837" t="s">
        <v>31</v>
      </c>
      <c r="B837" t="s">
        <v>34</v>
      </c>
      <c r="C837" t="str">
        <f t="shared" si="13"/>
        <v>WelwynCentram MDA</v>
      </c>
      <c r="D837">
        <v>0.73</v>
      </c>
      <c r="E837" s="8">
        <v>37226.375</v>
      </c>
      <c r="F837" s="8">
        <v>37257.375</v>
      </c>
    </row>
    <row r="838" spans="1:6" ht="12.75">
      <c r="A838" t="s">
        <v>31</v>
      </c>
      <c r="B838" t="s">
        <v>36</v>
      </c>
      <c r="C838" t="str">
        <f t="shared" si="13"/>
        <v>WelwynCentrao CDA</v>
      </c>
      <c r="D838">
        <v>4.5</v>
      </c>
      <c r="E838" s="8">
        <v>37226.375</v>
      </c>
      <c r="F838" s="8">
        <v>37257.375</v>
      </c>
    </row>
    <row r="839" spans="1:6" ht="12.75">
      <c r="A839" t="s">
        <v>31</v>
      </c>
      <c r="B839" t="s">
        <v>37</v>
      </c>
      <c r="C839" t="str">
        <f t="shared" si="13"/>
        <v>WelwynCentrao EDA</v>
      </c>
      <c r="D839">
        <v>4.5</v>
      </c>
      <c r="E839" s="8">
        <v>37226.375</v>
      </c>
      <c r="F839" s="8">
        <v>37257.375</v>
      </c>
    </row>
    <row r="840" spans="1:6" ht="12.75">
      <c r="A840" t="s">
        <v>31</v>
      </c>
      <c r="B840" t="s">
        <v>38</v>
      </c>
      <c r="C840" t="str">
        <f t="shared" si="13"/>
        <v>WelwynCentrao NDA</v>
      </c>
      <c r="D840">
        <v>3.37</v>
      </c>
      <c r="E840" s="8">
        <v>37226.375</v>
      </c>
      <c r="F840" s="8">
        <v>37257.375</v>
      </c>
    </row>
    <row r="841" spans="1:6" ht="12.75">
      <c r="A841" t="s">
        <v>31</v>
      </c>
      <c r="B841" t="s">
        <v>39</v>
      </c>
      <c r="C841" t="str">
        <f t="shared" si="13"/>
        <v>WelwynCentrao SSMDA</v>
      </c>
      <c r="D841">
        <v>3.37</v>
      </c>
      <c r="E841" s="8">
        <v>37226.375</v>
      </c>
      <c r="F841" s="8">
        <v>37257.375</v>
      </c>
    </row>
    <row r="842" spans="1:6" ht="12.75">
      <c r="A842" t="s">
        <v>31</v>
      </c>
      <c r="B842" t="s">
        <v>40</v>
      </c>
      <c r="C842" t="str">
        <f t="shared" si="13"/>
        <v>WelwynCentrao WDA</v>
      </c>
      <c r="D842">
        <v>1.85</v>
      </c>
      <c r="E842" s="8">
        <v>37226.375</v>
      </c>
      <c r="F842" s="8">
        <v>37257.375</v>
      </c>
    </row>
    <row r="843" spans="1:6" ht="12.75">
      <c r="A843" t="s">
        <v>31</v>
      </c>
      <c r="B843" t="s">
        <v>41</v>
      </c>
      <c r="C843" t="str">
        <f t="shared" si="13"/>
        <v>WelwynCentrat MDA</v>
      </c>
      <c r="D843">
        <v>0.73</v>
      </c>
      <c r="E843" s="8">
        <v>37226.375</v>
      </c>
      <c r="F843" s="8">
        <v>37257.375</v>
      </c>
    </row>
    <row r="844" spans="1:6" ht="12.75">
      <c r="A844" t="s">
        <v>31</v>
      </c>
      <c r="B844" t="s">
        <v>5</v>
      </c>
      <c r="C844" t="str">
        <f t="shared" si="13"/>
        <v>WelwynChippawa</v>
      </c>
      <c r="D844">
        <v>5.06</v>
      </c>
      <c r="E844" s="8">
        <v>37226.375</v>
      </c>
      <c r="F844" s="8">
        <v>37257.375</v>
      </c>
    </row>
    <row r="845" spans="1:6" ht="12.75">
      <c r="A845" t="s">
        <v>31</v>
      </c>
      <c r="B845" t="s">
        <v>42</v>
      </c>
      <c r="C845" t="str">
        <f t="shared" si="13"/>
        <v>WelwynConsumers CDA</v>
      </c>
      <c r="D845">
        <v>4.5</v>
      </c>
      <c r="E845" s="8">
        <v>37226.375</v>
      </c>
      <c r="F845" s="8">
        <v>37257.375</v>
      </c>
    </row>
    <row r="846" spans="1:6" ht="12.75">
      <c r="A846" t="s">
        <v>31</v>
      </c>
      <c r="B846" t="s">
        <v>43</v>
      </c>
      <c r="C846" t="str">
        <f t="shared" si="13"/>
        <v>WelwynConsumers EDA</v>
      </c>
      <c r="D846">
        <v>4.5</v>
      </c>
      <c r="E846" s="8">
        <v>37226.375</v>
      </c>
      <c r="F846" s="8">
        <v>37257.375</v>
      </c>
    </row>
    <row r="847" spans="1:6" ht="12.75">
      <c r="A847" t="s">
        <v>31</v>
      </c>
      <c r="B847" t="s">
        <v>44</v>
      </c>
      <c r="C847" t="str">
        <f t="shared" si="13"/>
        <v>WelwynConsumers SWDA</v>
      </c>
      <c r="D847">
        <v>4.5</v>
      </c>
      <c r="E847" s="8">
        <v>37226.375</v>
      </c>
      <c r="F847" s="8">
        <v>37257.375</v>
      </c>
    </row>
    <row r="848" spans="1:6" ht="12.75">
      <c r="A848" t="s">
        <v>31</v>
      </c>
      <c r="B848" t="s">
        <v>6</v>
      </c>
      <c r="C848" t="str">
        <f t="shared" si="13"/>
        <v>WelwynCornwall</v>
      </c>
      <c r="D848">
        <v>4.73</v>
      </c>
      <c r="E848" s="8">
        <v>37226.375</v>
      </c>
      <c r="F848" s="8">
        <v>37257.375</v>
      </c>
    </row>
    <row r="849" spans="1:6" ht="12.75">
      <c r="A849" t="s">
        <v>31</v>
      </c>
      <c r="B849" t="s">
        <v>7</v>
      </c>
      <c r="C849" t="str">
        <f t="shared" si="13"/>
        <v>WelwynEast Hereford</v>
      </c>
      <c r="D849">
        <v>5.37</v>
      </c>
      <c r="E849" s="8">
        <v>37226.375</v>
      </c>
      <c r="F849" s="8">
        <v>37257.375</v>
      </c>
    </row>
    <row r="850" spans="1:6" ht="12.75">
      <c r="A850" t="s">
        <v>31</v>
      </c>
      <c r="B850" t="s">
        <v>8</v>
      </c>
      <c r="C850" t="str">
        <f t="shared" si="13"/>
        <v>WelwynEmerson 1</v>
      </c>
      <c r="D850">
        <v>1.06</v>
      </c>
      <c r="E850" s="8">
        <v>37226.375</v>
      </c>
      <c r="F850" s="8">
        <v>37257.375</v>
      </c>
    </row>
    <row r="851" spans="1:6" ht="12.75">
      <c r="A851" t="s">
        <v>31</v>
      </c>
      <c r="B851" t="s">
        <v>9</v>
      </c>
      <c r="C851" t="str">
        <f t="shared" si="13"/>
        <v>WelwynEmerson 2</v>
      </c>
      <c r="D851">
        <v>1.06</v>
      </c>
      <c r="E851" s="8">
        <v>37226.375</v>
      </c>
      <c r="F851" s="8">
        <v>37257.375</v>
      </c>
    </row>
    <row r="852" spans="1:6" ht="12.75">
      <c r="A852" t="s">
        <v>31</v>
      </c>
      <c r="B852" t="s">
        <v>45</v>
      </c>
      <c r="C852" t="str">
        <f t="shared" si="13"/>
        <v>WelwynGladstone MDA</v>
      </c>
      <c r="D852">
        <v>0.73</v>
      </c>
      <c r="E852" s="8">
        <v>37226.375</v>
      </c>
      <c r="F852" s="8">
        <v>37257.375</v>
      </c>
    </row>
    <row r="853" spans="1:6" ht="12.75">
      <c r="A853" t="s">
        <v>31</v>
      </c>
      <c r="B853" t="s">
        <v>46</v>
      </c>
      <c r="C853" t="str">
        <f t="shared" si="13"/>
        <v>WelwynGMIT EDA</v>
      </c>
      <c r="D853">
        <v>4.5</v>
      </c>
      <c r="E853" s="8">
        <v>37226.375</v>
      </c>
      <c r="F853" s="8">
        <v>37257.375</v>
      </c>
    </row>
    <row r="854" spans="1:6" ht="12.75">
      <c r="A854" t="s">
        <v>31</v>
      </c>
      <c r="B854" t="s">
        <v>47</v>
      </c>
      <c r="C854" t="str">
        <f t="shared" si="13"/>
        <v>WelwynGMIT NDA</v>
      </c>
      <c r="D854">
        <v>3.37</v>
      </c>
      <c r="E854" s="8">
        <v>37226.375</v>
      </c>
      <c r="F854" s="8">
        <v>37257.375</v>
      </c>
    </row>
    <row r="855" spans="1:6" ht="12.75">
      <c r="A855" t="s">
        <v>31</v>
      </c>
      <c r="B855" t="s">
        <v>12</v>
      </c>
      <c r="C855" t="str">
        <f t="shared" si="13"/>
        <v>WelwynIroquois</v>
      </c>
      <c r="D855">
        <v>5.09</v>
      </c>
      <c r="E855" s="8">
        <v>37226.375</v>
      </c>
      <c r="F855" s="8">
        <v>37257.375</v>
      </c>
    </row>
    <row r="856" spans="1:6" ht="12.75">
      <c r="A856" t="s">
        <v>31</v>
      </c>
      <c r="B856" t="s">
        <v>48</v>
      </c>
      <c r="C856" t="str">
        <f t="shared" si="13"/>
        <v>WelwynKPUC EDA</v>
      </c>
      <c r="D856">
        <v>4.5</v>
      </c>
      <c r="E856" s="8">
        <v>37226.375</v>
      </c>
      <c r="F856" s="8">
        <v>37257.375</v>
      </c>
    </row>
    <row r="857" spans="1:6" ht="12.75">
      <c r="A857" t="s">
        <v>31</v>
      </c>
      <c r="B857" t="s">
        <v>15</v>
      </c>
      <c r="C857" t="str">
        <f t="shared" si="13"/>
        <v>WelwynNapierville</v>
      </c>
      <c r="D857">
        <v>5.01</v>
      </c>
      <c r="E857" s="8">
        <v>37226.375</v>
      </c>
      <c r="F857" s="8">
        <v>37257.375</v>
      </c>
    </row>
    <row r="858" spans="1:6" ht="12.75">
      <c r="A858" t="s">
        <v>31</v>
      </c>
      <c r="B858" t="s">
        <v>16</v>
      </c>
      <c r="C858" t="str">
        <f t="shared" si="13"/>
        <v>WelwynNiagara Falls</v>
      </c>
      <c r="D858">
        <v>4.67</v>
      </c>
      <c r="E858" s="8">
        <v>37226.375</v>
      </c>
      <c r="F858" s="8">
        <v>37257.375</v>
      </c>
    </row>
    <row r="859" spans="1:6" ht="12.75">
      <c r="A859" t="s">
        <v>31</v>
      </c>
      <c r="B859" t="s">
        <v>17</v>
      </c>
      <c r="C859" t="str">
        <f t="shared" si="13"/>
        <v>WelwynPhilipsburg</v>
      </c>
      <c r="D859">
        <v>5.04</v>
      </c>
      <c r="E859" s="8">
        <v>37226.375</v>
      </c>
      <c r="F859" s="8">
        <v>37257.375</v>
      </c>
    </row>
    <row r="860" spans="1:6" ht="12.75">
      <c r="A860" t="s">
        <v>31</v>
      </c>
      <c r="B860" t="s">
        <v>19</v>
      </c>
      <c r="C860" t="str">
        <f t="shared" si="13"/>
        <v>WelwynSabrevois</v>
      </c>
      <c r="D860">
        <v>4.98</v>
      </c>
      <c r="E860" s="8">
        <v>37226.375</v>
      </c>
      <c r="F860" s="8">
        <v>37257.375</v>
      </c>
    </row>
    <row r="861" spans="1:6" ht="12.75">
      <c r="A861" t="s">
        <v>31</v>
      </c>
      <c r="B861" t="s">
        <v>49</v>
      </c>
      <c r="C861" t="str">
        <f t="shared" si="13"/>
        <v>WelwynSpruce</v>
      </c>
      <c r="D861">
        <v>0.94</v>
      </c>
      <c r="E861" s="8">
        <v>37226.375</v>
      </c>
      <c r="F861" s="8">
        <v>37257.375</v>
      </c>
    </row>
    <row r="862" spans="1:6" ht="12.75">
      <c r="A862" t="s">
        <v>31</v>
      </c>
      <c r="B862" t="s">
        <v>21</v>
      </c>
      <c r="C862" t="str">
        <f t="shared" si="13"/>
        <v>WelwynSt. Clair</v>
      </c>
      <c r="D862">
        <v>3.81</v>
      </c>
      <c r="E862" s="8">
        <v>37226.375</v>
      </c>
      <c r="F862" s="8">
        <v>37257.375</v>
      </c>
    </row>
    <row r="863" spans="1:6" ht="12.75">
      <c r="A863" t="s">
        <v>31</v>
      </c>
      <c r="B863" t="s">
        <v>50</v>
      </c>
      <c r="C863" t="str">
        <f t="shared" si="13"/>
        <v>WelwynTCPL NDA</v>
      </c>
      <c r="D863">
        <v>3.37</v>
      </c>
      <c r="E863" s="8">
        <v>37226.375</v>
      </c>
      <c r="F863" s="8">
        <v>37257.375</v>
      </c>
    </row>
    <row r="864" spans="1:6" ht="12.75">
      <c r="A864" t="s">
        <v>31</v>
      </c>
      <c r="B864" t="s">
        <v>51</v>
      </c>
      <c r="C864" t="str">
        <f t="shared" si="13"/>
        <v>WelwynTCPL WDA</v>
      </c>
      <c r="D864">
        <v>1.85</v>
      </c>
      <c r="E864" s="8">
        <v>37226.375</v>
      </c>
      <c r="F864" s="8">
        <v>37257.375</v>
      </c>
    </row>
    <row r="865" spans="1:6" ht="12.75">
      <c r="A865" t="s">
        <v>31</v>
      </c>
      <c r="B865" t="s">
        <v>52</v>
      </c>
      <c r="C865" t="str">
        <f t="shared" si="13"/>
        <v>WelwynTPLP NDA</v>
      </c>
      <c r="D865">
        <v>3.37</v>
      </c>
      <c r="E865" s="8">
        <v>37226.375</v>
      </c>
      <c r="F865" s="8">
        <v>37257.375</v>
      </c>
    </row>
    <row r="866" spans="1:6" ht="12.75">
      <c r="A866" t="s">
        <v>31</v>
      </c>
      <c r="B866" t="s">
        <v>54</v>
      </c>
      <c r="C866" t="str">
        <f t="shared" si="13"/>
        <v>WelwynUnion CDA</v>
      </c>
      <c r="D866">
        <v>4.5</v>
      </c>
      <c r="E866" s="8">
        <v>37226.375</v>
      </c>
      <c r="F866" s="8">
        <v>37257.375</v>
      </c>
    </row>
    <row r="867" spans="1:6" ht="12.75">
      <c r="A867" t="s">
        <v>31</v>
      </c>
      <c r="B867" t="s">
        <v>55</v>
      </c>
      <c r="C867" t="str">
        <f t="shared" si="13"/>
        <v>WelwynUnion SWDA</v>
      </c>
      <c r="D867">
        <v>4.5</v>
      </c>
      <c r="E867" s="8">
        <v>37226.375</v>
      </c>
      <c r="F867" s="8">
        <v>37257.375</v>
      </c>
    </row>
    <row r="868" spans="1:6" ht="12.75">
      <c r="A868" t="s">
        <v>31</v>
      </c>
      <c r="B868" t="s">
        <v>31</v>
      </c>
      <c r="C868" t="str">
        <f t="shared" si="13"/>
        <v>WelwynWelwyn</v>
      </c>
      <c r="D868" t="e">
        <v>#N/A</v>
      </c>
      <c r="E868" s="8">
        <v>37226.375</v>
      </c>
      <c r="F868" s="8">
        <v>37257.375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Billie_Jeffs</cp:lastModifiedBy>
  <cp:lastPrinted>2001-11-22T17:12:35Z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