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Password="E03A" lockStructure="1"/>
  <bookViews>
    <workbookView xWindow="3090" yWindow="4035" windowWidth="20730" windowHeight="7020" tabRatio="796"/>
  </bookViews>
  <sheets>
    <sheet name="Title Page" sheetId="1" r:id="rId1"/>
    <sheet name="Update " sheetId="2" r:id="rId2"/>
    <sheet name="NGTL MAP" sheetId="3" r:id="rId3"/>
    <sheet name="Areas MAP" sheetId="6" r:id="rId4"/>
    <sheet name="Long Term BORDER" sheetId="7" state="hidden" r:id="rId5"/>
    <sheet name="EGAT" sheetId="8" r:id="rId6"/>
    <sheet name="ABC" sheetId="9" r:id="rId7"/>
    <sheet name="Kingsgate" sheetId="10" r:id="rId8"/>
    <sheet name="USJR" sheetId="11" r:id="rId9"/>
    <sheet name="OSDA" sheetId="12" r:id="rId10"/>
    <sheet name="Outage Data" sheetId="22" r:id="rId11"/>
  </sheets>
  <externalReferences>
    <externalReference r:id="rId12"/>
    <externalReference r:id="rId13"/>
    <externalReference r:id="rId14"/>
    <externalReference r:id="rId15"/>
    <externalReference r:id="rId16"/>
  </externalReferences>
  <definedNames>
    <definedName name="_xlnm._FilterDatabase" localSheetId="10" hidden="1">'Outage Data'!$A$10:$H$35</definedName>
    <definedName name="_xlnm.Criteria" localSheetId="3">#REF!</definedName>
    <definedName name="_xlnm.Criteria" localSheetId="2">'[1]Long Term BORDER'!#REF!</definedName>
    <definedName name="_xlnm.Criteria" localSheetId="0">'[2]Long Term BORDER'!#REF!</definedName>
    <definedName name="_xlnm.Criteria" localSheetId="1">'[3]Long Term BORDER'!#REF!</definedName>
    <definedName name="_xlnm.Criteria">'Long Term BORDER'!#REF!</definedName>
    <definedName name="FTD1PivotData" localSheetId="2">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OFFSET([4]FTD2FTPData!$A$4,0,0,COUNTA([4]FTD2FTPData!$A:$A),COUNTA([4]FTD2FTPData!$4:$4))</definedName>
    <definedName name="_xlnm.Print_Area" localSheetId="4">'Long Term BORDER'!#REF!</definedName>
    <definedName name="_xlnm.Print_Area" localSheetId="10">'Outage Data'!$A$1:$H$35</definedName>
    <definedName name="_xlnm.Print_Titles" localSheetId="10">'Outage Data'!$1:$10</definedName>
    <definedName name="Ttt" localSheetId="3">'[5]Long Term BORDER'!#REF!</definedName>
    <definedName name="Ttt" localSheetId="2">'[5]Long Term BORDER'!#REF!</definedName>
    <definedName name="Ttt">'[5]Long Term BORDER'!#REF!</definedName>
    <definedName name="update2" localSheetId="2">OFFSET(#REF!,0,0,COUNTA(#REF!),COUNTA(#REF!))</definedName>
    <definedName name="update2">OFFSET(#REF!,0,0,COUNTA(#REF!),COUNTA(#REF!))</definedName>
    <definedName name="Z_05EDD4FC_82FE_4D2B_9436_AA32131D3C78_.wvu.FilterData" localSheetId="10" hidden="1">'Outage Data'!$A$10:$H$32</definedName>
    <definedName name="Z_122AE4FD_AACA_4F0F_89A2_DA4920982770_.wvu.FilterData" localSheetId="10" hidden="1">'Outage Data'!$A$10:$H$33</definedName>
    <definedName name="Z_122AE4FD_AACA_4F0F_89A2_DA4920982770_.wvu.PrintArea" localSheetId="10" hidden="1">'Outage Data'!$A$1:$H$33</definedName>
    <definedName name="Z_122AE4FD_AACA_4F0F_89A2_DA4920982770_.wvu.PrintTitles" localSheetId="10" hidden="1">'Outage Data'!$1:$10</definedName>
    <definedName name="Z_45E401E6_3A6C_4CF0_95BE_206331F0F130_.wvu.FilterData" localSheetId="10" hidden="1">'Outage Data'!$A$10:$H$10</definedName>
    <definedName name="Z_45E401E6_3A6C_4CF0_95BE_206331F0F130_.wvu.PrintArea" localSheetId="10" hidden="1">'Outage Data'!$A$9:$H$10</definedName>
    <definedName name="Z_45E401E6_3A6C_4CF0_95BE_206331F0F130_.wvu.PrintTitles" localSheetId="10" hidden="1">'Outage Data'!$9:$10</definedName>
    <definedName name="Z_71500265_2911_418E_80D7_51C3A7A45B54_.wvu.FilterData" localSheetId="10" hidden="1">'Outage Data'!$A$10:$H$33</definedName>
    <definedName name="Z_71500265_2911_418E_80D7_51C3A7A45B54_.wvu.PrintArea" localSheetId="10" hidden="1">'Outage Data'!$A$9:$H$10</definedName>
    <definedName name="Z_71500265_2911_418E_80D7_51C3A7A45B54_.wvu.PrintTitles" localSheetId="10" hidden="1">'Outage Data'!$9:$10</definedName>
    <definedName name="Z_7C51C773_73B8_4D01_BB9A_D63783717D62_.wvu.FilterData" localSheetId="10" hidden="1">'Outage Data'!$A$10:$H$10</definedName>
    <definedName name="Z_7C51C773_73B8_4D01_BB9A_D63783717D62_.wvu.PrintArea" localSheetId="10" hidden="1">'Outage Data'!$A$9:$H$10</definedName>
    <definedName name="Z_7C51C773_73B8_4D01_BB9A_D63783717D62_.wvu.PrintTitles" localSheetId="10" hidden="1">'Outage Data'!$9:$10</definedName>
    <definedName name="Z_8FD7FB40_9B6D_4075_82E3_AE45B86E9C01_.wvu.FilterData" localSheetId="10" hidden="1">'Outage Data'!$A$10:$H$33</definedName>
    <definedName name="Z_8FD7FB40_9B6D_4075_82E3_AE45B86E9C01_.wvu.PrintArea" localSheetId="10" hidden="1">'Outage Data'!$A$9:$H$10</definedName>
    <definedName name="Z_8FD7FB40_9B6D_4075_82E3_AE45B86E9C01_.wvu.PrintTitles" localSheetId="10" hidden="1">'Outage Data'!$9:$10</definedName>
    <definedName name="Z_9D96E4C9_90C3_4FF5_88D9_AFB9DA6E8537_.wvu.FilterData" localSheetId="10" hidden="1">'Outage Data'!$A$10:$H$10</definedName>
    <definedName name="Z_9D96E4C9_90C3_4FF5_88D9_AFB9DA6E8537_.wvu.PrintArea" localSheetId="10" hidden="1">'Outage Data'!$A$9:$H$10</definedName>
    <definedName name="Z_9D96E4C9_90C3_4FF5_88D9_AFB9DA6E8537_.wvu.PrintTitles" localSheetId="10" hidden="1">'Outage Data'!$9:$10</definedName>
    <definedName name="Z_AA1A5384_AFA0_48DB_A49F_B0CEB9D31DA5_.wvu.FilterData" localSheetId="10" hidden="1">'Outage Data'!$A$10:$H$10</definedName>
    <definedName name="Z_AA1A5384_AFA0_48DB_A49F_B0CEB9D31DA5_.wvu.PrintArea" localSheetId="10" hidden="1">'Outage Data'!$A$9:$H$10</definedName>
    <definedName name="Z_AA1A5384_AFA0_48DB_A49F_B0CEB9D31DA5_.wvu.PrintTitles" localSheetId="10" hidden="1">'Outage Data'!$9:$10</definedName>
    <definedName name="Z_DEA60CA0_50A7_48BE_AF21_E56B0E4409AE_.wvu.FilterData" localSheetId="10" hidden="1">'Outage Data'!$A$10:$H$33</definedName>
    <definedName name="Z_DEA60CA0_50A7_48BE_AF21_E56B0E4409AE_.wvu.PrintArea" localSheetId="10" hidden="1">'Outage Data'!$A$9:$H$10</definedName>
    <definedName name="Z_DEA60CA0_50A7_48BE_AF21_E56B0E4409AE_.wvu.PrintTitles" localSheetId="10" hidden="1">'Outage Data'!$9:$10</definedName>
    <definedName name="Z_DF030A5B_1121_407A_A140_68E9E0BECC46_.wvu.FilterData" localSheetId="10" hidden="1">'Outage Data'!$A$10:$H$10</definedName>
    <definedName name="Z_DF030A5B_1121_407A_A140_68E9E0BECC46_.wvu.PrintArea" localSheetId="10" hidden="1">'Outage Data'!$A$9:$H$10</definedName>
    <definedName name="Z_DF030A5B_1121_407A_A140_68E9E0BECC46_.wvu.PrintTitles" localSheetId="10" hidden="1">'Outage Data'!$9:$10</definedName>
    <definedName name="Z_E355D6A9_480A_48D6_B116_0D8A5759C6C9_.wvu.FilterData" localSheetId="10" hidden="1">'Outage Data'!$A$10:$H$10</definedName>
    <definedName name="Z_F5CDBFDE_0EC6_45AC_BBBC_92FE0F790D68_.wvu.FilterData" localSheetId="10" hidden="1">'Outage Data'!$A$10:$H$10</definedName>
    <definedName name="Z_FD8A2BF6_73A1_4F25_A428_D30540081DC4_.wvu.FilterData" localSheetId="10" hidden="1">'Outage Data'!$A$10:$H$10</definedName>
    <definedName name="Z_FD8A2BF6_73A1_4F25_A428_D30540081DC4_.wvu.PrintArea" localSheetId="10" hidden="1">'Outage Data'!$A$9:$H$10</definedName>
    <definedName name="Z_FD8A2BF6_73A1_4F25_A428_D30540081DC4_.wvu.PrintTitles" localSheetId="10" hidden="1">'Outage Data'!$9:$10</definedName>
  </definedNames>
  <calcPr calcId="145621"/>
  <customWorkbookViews>
    <customWorkbookView name="CHAU Johnston - Personal View" guid="{DDD1C400-76C0-46F0-ABC3-88EB49D0BE7B}" mergeInterval="0" personalView="1" maximized="1" windowWidth="1920" windowHeight="855" tabRatio="796" activeSheetId="7"/>
    <customWorkbookView name="Brooke Dillabough - Personal View" guid="{D6D9019E-569C-427D-9A2B-FFB620FC5158}" mergeInterval="0" personalView="1" maximized="1" windowWidth="1920" windowHeight="855" tabRatio="796" activeSheetId="12"/>
    <customWorkbookView name="Andrea Watters - Personal View" guid="{DE4DC399-6816-4799-BA90-CCE9C8E4C44A}" mergeInterval="0" personalView="1" maximized="1" windowWidth="1920" windowHeight="855" tabRatio="796" activeSheetId="7"/>
    <customWorkbookView name="Damola Daramola - Personal View" guid="{9D011381-964C-4CFB-89A0-F430D33DC77C}" mergeInterval="0" personalView="1" maximized="1" windowWidth="1920" windowHeight="874" tabRatio="796" activeSheetId="7"/>
    <customWorkbookView name="Rahim Ruda - Personal View" guid="{D1563F4E-E143-49F9-BC33-F9F7F570AF09}" mergeInterval="0" personalView="1" maximized="1" windowWidth="1362" windowHeight="543" tabRatio="796" activeSheetId="7"/>
  </customWorkbookViews>
</workbook>
</file>

<file path=xl/calcChain.xml><?xml version="1.0" encoding="utf-8"?>
<calcChain xmlns="http://schemas.openxmlformats.org/spreadsheetml/2006/main">
  <c r="AE858" i="7" l="1"/>
  <c r="AE859" i="7"/>
  <c r="AE860" i="7"/>
  <c r="AE861" i="7"/>
  <c r="AE862" i="7"/>
  <c r="AE863" i="7"/>
  <c r="AE864" i="7"/>
  <c r="AE865" i="7"/>
  <c r="AE866" i="7"/>
  <c r="AE867" i="7"/>
  <c r="AE868" i="7"/>
  <c r="AE869" i="7"/>
  <c r="AE870" i="7"/>
  <c r="AE871" i="7"/>
  <c r="AE872" i="7"/>
  <c r="AE873" i="7"/>
  <c r="AE874" i="7"/>
  <c r="AE875" i="7"/>
  <c r="AE876" i="7"/>
  <c r="AE877" i="7"/>
  <c r="AE878" i="7"/>
  <c r="AE879" i="7"/>
  <c r="AE880" i="7"/>
  <c r="AE881" i="7"/>
  <c r="AE882" i="7"/>
  <c r="AE883" i="7"/>
  <c r="AE884" i="7"/>
  <c r="AE885" i="7"/>
  <c r="AE886" i="7"/>
  <c r="AE887" i="7"/>
  <c r="AE888" i="7"/>
  <c r="AE857" i="7"/>
  <c r="X651" i="7" l="1"/>
  <c r="X652" i="7"/>
  <c r="X653" i="7"/>
  <c r="X654" i="7"/>
  <c r="X655" i="7"/>
  <c r="X656" i="7"/>
  <c r="X657" i="7"/>
  <c r="X658" i="7"/>
  <c r="X659" i="7"/>
  <c r="X660" i="7"/>
  <c r="X661" i="7"/>
  <c r="X662" i="7"/>
  <c r="X663" i="7"/>
  <c r="X664" i="7"/>
  <c r="X665" i="7"/>
  <c r="X666" i="7"/>
  <c r="X667" i="7"/>
  <c r="X668" i="7"/>
  <c r="X669" i="7"/>
  <c r="X670" i="7"/>
  <c r="X671" i="7"/>
  <c r="X672" i="7"/>
  <c r="X673" i="7"/>
  <c r="X674" i="7"/>
  <c r="X675" i="7"/>
  <c r="X676" i="7"/>
  <c r="X677" i="7"/>
  <c r="X678" i="7"/>
  <c r="X679" i="7"/>
  <c r="X680" i="7"/>
  <c r="X681" i="7"/>
  <c r="X682" i="7"/>
  <c r="X683" i="7"/>
  <c r="X684" i="7"/>
  <c r="X647" i="7"/>
  <c r="AT590" i="7" l="1"/>
  <c r="AT651" i="7"/>
  <c r="AT652" i="7"/>
  <c r="AT653" i="7"/>
  <c r="AT654" i="7"/>
  <c r="AT655" i="7"/>
  <c r="AT656" i="7"/>
  <c r="AT657" i="7"/>
  <c r="AT658" i="7"/>
  <c r="AT659" i="7"/>
  <c r="AT660" i="7"/>
  <c r="AT661" i="7"/>
  <c r="AT662" i="7"/>
  <c r="AT663" i="7"/>
  <c r="AT664" i="7"/>
  <c r="AT665" i="7"/>
  <c r="AT666" i="7"/>
  <c r="AT667" i="7"/>
  <c r="AT668" i="7"/>
  <c r="AT669" i="7"/>
  <c r="AT670" i="7"/>
  <c r="AT671" i="7"/>
  <c r="AT672" i="7"/>
  <c r="AT673" i="7"/>
  <c r="AT674" i="7"/>
  <c r="AT675" i="7"/>
  <c r="AT676" i="7"/>
  <c r="AT677" i="7"/>
  <c r="AT678" i="7"/>
  <c r="AT679" i="7"/>
  <c r="AT680" i="7"/>
  <c r="AT681" i="7"/>
  <c r="AT682" i="7"/>
  <c r="AT582" i="7"/>
  <c r="AT583" i="7"/>
  <c r="AT584" i="7"/>
  <c r="AT585" i="7"/>
  <c r="AT586" i="7"/>
  <c r="AT587" i="7"/>
  <c r="AT588" i="7"/>
  <c r="AT589" i="7"/>
  <c r="AT591" i="7"/>
  <c r="AT592" i="7"/>
  <c r="AT593" i="7"/>
  <c r="AT594" i="7"/>
  <c r="AT595" i="7"/>
  <c r="AT596" i="7"/>
  <c r="AT597" i="7"/>
  <c r="AT598" i="7"/>
  <c r="AT599" i="7"/>
  <c r="AT600" i="7"/>
  <c r="AT601" i="7"/>
  <c r="AT602" i="7"/>
  <c r="AT603" i="7"/>
  <c r="AT604" i="7"/>
  <c r="AT605" i="7"/>
  <c r="AT606" i="7"/>
  <c r="AT607" i="7"/>
  <c r="AT608" i="7"/>
  <c r="AT609" i="7"/>
  <c r="AT610" i="7"/>
  <c r="AT611" i="7"/>
  <c r="AT612" i="7"/>
  <c r="AT613" i="7"/>
  <c r="AT614" i="7"/>
  <c r="AT615" i="7"/>
  <c r="AT616" i="7"/>
  <c r="AT617" i="7"/>
  <c r="AT618" i="7"/>
  <c r="AT619" i="7"/>
  <c r="AT620" i="7"/>
  <c r="AT621" i="7"/>
  <c r="AT622" i="7"/>
  <c r="AT623" i="7"/>
  <c r="AT624" i="7"/>
  <c r="AT625" i="7"/>
  <c r="AT626" i="7"/>
  <c r="AT627" i="7"/>
  <c r="AT628" i="7"/>
  <c r="AT629" i="7"/>
  <c r="AT630" i="7"/>
  <c r="AT631" i="7"/>
  <c r="AT632" i="7"/>
  <c r="AT633" i="7"/>
  <c r="AT634" i="7"/>
  <c r="AT635" i="7"/>
  <c r="AT636" i="7"/>
  <c r="AT637" i="7"/>
  <c r="AT638" i="7"/>
  <c r="AT639" i="7"/>
  <c r="AT640" i="7"/>
  <c r="AT641" i="7"/>
  <c r="AT642" i="7"/>
  <c r="AT643" i="7"/>
  <c r="AT644" i="7"/>
  <c r="AT645" i="7"/>
  <c r="AT646" i="7"/>
  <c r="AT647" i="7"/>
  <c r="AT648" i="7"/>
  <c r="AT649" i="7"/>
  <c r="AT650" i="7"/>
  <c r="B858" i="7" l="1"/>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AF652" i="7" l="1"/>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51" i="7"/>
  <c r="AE756" i="7" l="1"/>
  <c r="AE696" i="7" l="1"/>
  <c r="AE695" i="7"/>
  <c r="AE694" i="7"/>
  <c r="AE693" i="7"/>
  <c r="AE692" i="7"/>
  <c r="AE691" i="7"/>
  <c r="AE690" i="7"/>
  <c r="AE689" i="7"/>
  <c r="AE796" i="7" l="1"/>
  <c r="AE797" i="7" l="1"/>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621" i="7"/>
  <c r="AE622" i="7"/>
  <c r="AE623" i="7"/>
  <c r="AE624" i="7"/>
  <c r="AE625" i="7"/>
  <c r="AE626" i="7"/>
  <c r="AE627" i="7"/>
  <c r="AE628" i="7"/>
  <c r="AE629" i="7"/>
  <c r="AE630" i="7"/>
  <c r="AE631" i="7"/>
  <c r="AE632" i="7"/>
  <c r="AE633" i="7"/>
  <c r="AE634" i="7"/>
  <c r="AE635" i="7"/>
  <c r="AE636" i="7"/>
  <c r="AE637" i="7"/>
  <c r="AE638" i="7"/>
  <c r="AE639" i="7"/>
  <c r="AE640" i="7"/>
  <c r="AE641" i="7"/>
  <c r="AE642" i="7"/>
  <c r="AE612" i="7"/>
  <c r="AE607" i="7"/>
  <c r="AE608" i="7"/>
  <c r="AE609" i="7"/>
  <c r="AE610" i="7"/>
  <c r="AE611" i="7"/>
  <c r="AE613" i="7"/>
  <c r="AE614" i="7"/>
  <c r="AE615" i="7"/>
  <c r="AE616" i="7"/>
  <c r="AE617" i="7"/>
  <c r="AE767" i="7"/>
  <c r="AE768" i="7"/>
  <c r="AE769" i="7"/>
  <c r="AE770" i="7"/>
  <c r="AE771" i="7"/>
  <c r="AE795" i="7"/>
  <c r="AE752" i="7"/>
  <c r="AE746" i="7"/>
  <c r="AE747" i="7"/>
  <c r="AE748" i="7"/>
  <c r="AE749" i="7"/>
  <c r="AE750" i="7"/>
  <c r="AE751" i="7"/>
  <c r="AE743" i="7"/>
  <c r="AE744" i="7"/>
  <c r="AE745" i="7"/>
  <c r="AE735" i="7"/>
  <c r="AE736" i="7"/>
  <c r="AE737" i="7"/>
  <c r="AE738" i="7"/>
  <c r="AE739" i="7"/>
  <c r="AE740" i="7"/>
  <c r="AE718" i="7"/>
  <c r="AE719" i="7"/>
  <c r="AE720" i="7"/>
  <c r="AE721" i="7"/>
  <c r="AE722" i="7"/>
  <c r="AE723" i="7"/>
  <c r="AE673" i="7"/>
  <c r="AE674" i="7"/>
  <c r="AE675" i="7"/>
  <c r="AE676" i="7"/>
  <c r="AE677" i="7"/>
  <c r="AE678" i="7"/>
  <c r="AE679" i="7"/>
  <c r="AE680" i="7"/>
  <c r="AE681" i="7"/>
  <c r="AE682" i="7"/>
  <c r="AE683" i="7"/>
  <c r="AE684" i="7"/>
  <c r="AE685" i="7"/>
  <c r="AE686" i="7"/>
  <c r="AE687" i="7"/>
  <c r="AE688" i="7"/>
  <c r="AE697" i="7"/>
  <c r="AE698" i="7"/>
  <c r="AE699" i="7"/>
  <c r="AE700" i="7"/>
  <c r="AE701" i="7"/>
  <c r="AE702" i="7"/>
  <c r="AE662" i="7"/>
  <c r="AE663" i="7"/>
  <c r="AE664" i="7"/>
  <c r="AE665" i="7"/>
  <c r="AE666" i="7"/>
  <c r="AE667" i="7"/>
  <c r="AE668" i="7"/>
  <c r="AE669" i="7"/>
  <c r="AE670" i="7"/>
  <c r="AE671" i="7"/>
  <c r="AE672" i="7"/>
  <c r="AE794" i="7" l="1"/>
  <c r="AE793" i="7"/>
  <c r="AE792" i="7"/>
  <c r="AE791" i="7"/>
  <c r="AE790" i="7"/>
  <c r="AE789" i="7"/>
  <c r="AE788" i="7"/>
  <c r="AE787" i="7"/>
  <c r="AE786" i="7"/>
  <c r="AE785" i="7"/>
  <c r="AE784" i="7"/>
  <c r="AE783" i="7"/>
  <c r="AE782" i="7"/>
  <c r="AE781" i="7"/>
  <c r="AE780" i="7"/>
  <c r="AE779" i="7"/>
  <c r="AE778" i="7"/>
  <c r="AE777" i="7"/>
  <c r="AE776" i="7"/>
  <c r="AE775" i="7"/>
  <c r="AE774" i="7"/>
  <c r="AE773" i="7"/>
  <c r="AE772" i="7"/>
  <c r="AE766" i="7"/>
  <c r="AE765" i="7"/>
  <c r="AE764" i="7"/>
  <c r="AE763" i="7"/>
  <c r="AE762" i="7"/>
  <c r="AE761" i="7"/>
  <c r="AE760" i="7"/>
  <c r="AE759" i="7"/>
  <c r="AE758" i="7"/>
  <c r="AE757" i="7"/>
  <c r="AE755" i="7"/>
  <c r="AE754" i="7"/>
  <c r="AE753" i="7"/>
  <c r="AE742" i="7"/>
  <c r="AE741" i="7"/>
  <c r="AE734" i="7"/>
  <c r="AE733" i="7"/>
  <c r="AE732" i="7"/>
  <c r="AE731" i="7"/>
  <c r="AE730" i="7"/>
  <c r="AE729" i="7"/>
  <c r="AE728" i="7"/>
  <c r="AE727" i="7"/>
  <c r="AE726" i="7"/>
  <c r="AE725" i="7"/>
  <c r="AE724" i="7"/>
  <c r="AE717" i="7"/>
  <c r="AE716" i="7"/>
  <c r="AE715" i="7"/>
  <c r="AE714" i="7"/>
  <c r="AE713" i="7"/>
  <c r="AE712" i="7"/>
  <c r="AE711" i="7"/>
  <c r="AE710" i="7"/>
  <c r="AE709" i="7"/>
  <c r="AE708" i="7"/>
  <c r="AE707" i="7"/>
  <c r="AE706" i="7"/>
  <c r="AE705" i="7"/>
  <c r="AE704" i="7"/>
  <c r="AE703" i="7"/>
  <c r="AE661" i="7"/>
  <c r="AE660" i="7"/>
  <c r="AE659" i="7"/>
  <c r="AE658" i="7"/>
  <c r="AE657" i="7"/>
  <c r="AE656" i="7"/>
  <c r="AE655" i="7"/>
  <c r="AE654" i="7"/>
  <c r="AE653" i="7"/>
  <c r="AE652" i="7"/>
  <c r="AE651" i="7"/>
  <c r="AE650" i="7"/>
  <c r="AE649" i="7"/>
  <c r="AE648" i="7"/>
  <c r="AE647" i="7"/>
  <c r="AE646" i="7"/>
  <c r="AE645" i="7"/>
  <c r="AE644" i="7"/>
  <c r="AE643" i="7"/>
  <c r="X648" i="7"/>
  <c r="X649" i="7"/>
  <c r="X650" i="7"/>
  <c r="B857" i="7" l="1"/>
  <c r="B827" i="7" l="1"/>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AT22" i="7"/>
  <c r="X399" i="7" l="1"/>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AF629" i="7" l="1"/>
  <c r="AF630" i="7"/>
  <c r="AF631" i="7"/>
  <c r="AF632" i="7"/>
  <c r="AF633" i="7"/>
  <c r="AF634" i="7"/>
  <c r="AF635" i="7"/>
  <c r="AF636" i="7"/>
  <c r="AF637" i="7"/>
  <c r="AF638" i="7"/>
  <c r="AF639" i="7"/>
  <c r="AF640" i="7"/>
  <c r="AF641" i="7"/>
  <c r="AF642" i="7"/>
  <c r="AF643" i="7"/>
  <c r="AF644" i="7"/>
  <c r="AF645" i="7"/>
  <c r="AF646" i="7"/>
  <c r="AF647" i="7"/>
  <c r="AF648" i="7"/>
  <c r="AF649" i="7"/>
  <c r="AF650" i="7"/>
  <c r="X620" i="7" l="1"/>
  <c r="X621" i="7"/>
  <c r="X622" i="7"/>
  <c r="X623" i="7"/>
  <c r="X624" i="7"/>
  <c r="X625" i="7"/>
  <c r="X626" i="7"/>
  <c r="X627" i="7"/>
  <c r="X628" i="7"/>
  <c r="X629" i="7"/>
  <c r="X630" i="7"/>
  <c r="X631" i="7"/>
  <c r="X632" i="7"/>
  <c r="X633" i="7"/>
  <c r="X634" i="7"/>
  <c r="X635" i="7"/>
  <c r="X636" i="7"/>
  <c r="X637" i="7"/>
  <c r="X638" i="7"/>
  <c r="X639" i="7"/>
  <c r="X640" i="7"/>
  <c r="X641" i="7"/>
  <c r="X642" i="7"/>
  <c r="X643" i="7"/>
  <c r="X644" i="7"/>
  <c r="X645" i="7"/>
  <c r="X646" i="7"/>
  <c r="AF624" i="7" l="1"/>
  <c r="AF625" i="7"/>
  <c r="AF626" i="7"/>
  <c r="AF627" i="7"/>
  <c r="AF628" i="7"/>
  <c r="AF618" i="7" l="1"/>
  <c r="AF619" i="7"/>
  <c r="AF620" i="7"/>
  <c r="AF621" i="7"/>
  <c r="AF622" i="7"/>
  <c r="AF623" i="7"/>
  <c r="X594" i="7" l="1"/>
  <c r="X595" i="7"/>
  <c r="X596" i="7"/>
  <c r="X597" i="7"/>
  <c r="X598" i="7"/>
  <c r="X599" i="7"/>
  <c r="X600" i="7"/>
  <c r="X601" i="7"/>
  <c r="X602" i="7"/>
  <c r="X603" i="7"/>
  <c r="X604" i="7"/>
  <c r="X605" i="7"/>
  <c r="X606" i="7"/>
  <c r="X607" i="7"/>
  <c r="X608" i="7"/>
  <c r="X609" i="7"/>
  <c r="X610" i="7"/>
  <c r="X611" i="7"/>
  <c r="X612" i="7"/>
  <c r="X613" i="7"/>
  <c r="X614" i="7"/>
  <c r="X615" i="7"/>
  <c r="X616" i="7"/>
  <c r="X617" i="7"/>
  <c r="X618" i="7"/>
  <c r="X619" i="7"/>
  <c r="X128" i="7" l="1"/>
  <c r="AF418" i="7"/>
  <c r="AF307"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AF617" i="7" l="1"/>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B593" i="7" l="1"/>
  <c r="I593" i="7"/>
  <c r="P593" i="7"/>
  <c r="X593" i="7"/>
  <c r="AE593" i="7"/>
  <c r="X583" i="7"/>
  <c r="X584" i="7"/>
  <c r="X585" i="7"/>
  <c r="X586" i="7"/>
  <c r="X587" i="7"/>
  <c r="X588" i="7"/>
  <c r="X589" i="7"/>
  <c r="X590" i="7"/>
  <c r="X591" i="7"/>
  <c r="X592" i="7"/>
  <c r="B796" i="7" l="1"/>
  <c r="B774" i="7" l="1"/>
  <c r="B775" i="7"/>
  <c r="B776" i="7"/>
  <c r="B777" i="7"/>
  <c r="B778" i="7"/>
  <c r="B779" i="7"/>
  <c r="B780" i="7"/>
  <c r="B781" i="7"/>
  <c r="B782" i="7"/>
  <c r="B783" i="7"/>
  <c r="B784" i="7"/>
  <c r="B785" i="7"/>
  <c r="B786" i="7"/>
  <c r="B787" i="7"/>
  <c r="B788" i="7"/>
  <c r="B789" i="7"/>
  <c r="B790" i="7"/>
  <c r="B791" i="7"/>
  <c r="B792" i="7"/>
  <c r="B793" i="7"/>
  <c r="B794" i="7"/>
  <c r="B795" i="7"/>
  <c r="AT563" i="7"/>
  <c r="AT564" i="7"/>
  <c r="AT565" i="7"/>
  <c r="AT566" i="7"/>
  <c r="AT567" i="7"/>
  <c r="AT568" i="7"/>
  <c r="AT569" i="7"/>
  <c r="AT570" i="7"/>
  <c r="AT571" i="7"/>
  <c r="AT572" i="7"/>
  <c r="AT573" i="7"/>
  <c r="AT574" i="7"/>
  <c r="AT575" i="7"/>
  <c r="AT576" i="7"/>
  <c r="AT577" i="7"/>
  <c r="AT578" i="7"/>
  <c r="AT579" i="7"/>
  <c r="AT580" i="7"/>
  <c r="AT581" i="7"/>
  <c r="AE596" i="7" l="1"/>
  <c r="AE597" i="7"/>
  <c r="AE598" i="7"/>
  <c r="AE599" i="7"/>
  <c r="AE600" i="7"/>
  <c r="AE601" i="7"/>
  <c r="AE602" i="7"/>
  <c r="AE603" i="7"/>
  <c r="AE604" i="7"/>
  <c r="AE605" i="7"/>
  <c r="AE606" i="7"/>
  <c r="AE618" i="7"/>
  <c r="AE619" i="7"/>
  <c r="AE620" i="7"/>
  <c r="B701" i="7" l="1"/>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126" i="7"/>
  <c r="AI126" i="7"/>
  <c r="AT126" i="7"/>
  <c r="AF560" i="7" l="1"/>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B760" i="7" l="1"/>
  <c r="B761" i="7"/>
  <c r="B762" i="7"/>
  <c r="B763" i="7"/>
  <c r="B764" i="7"/>
  <c r="B765" i="7"/>
  <c r="B766" i="7"/>
  <c r="B767" i="7"/>
  <c r="B768" i="7"/>
  <c r="B769" i="7"/>
  <c r="B770" i="7"/>
  <c r="B771" i="7"/>
  <c r="B772" i="7"/>
  <c r="B773"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AJ704" i="7" l="1"/>
  <c r="AJ705" i="7"/>
  <c r="AJ706" i="7"/>
  <c r="AJ707" i="7"/>
  <c r="AJ708" i="7"/>
  <c r="AJ709" i="7"/>
  <c r="AJ710" i="7"/>
  <c r="AJ711" i="7"/>
  <c r="AJ712" i="7"/>
  <c r="AJ713" i="7"/>
  <c r="AJ714" i="7"/>
  <c r="AJ715" i="7"/>
  <c r="AJ716" i="7"/>
  <c r="AJ717" i="7"/>
  <c r="AJ718" i="7"/>
  <c r="AJ719" i="7"/>
  <c r="AJ720" i="7"/>
  <c r="AJ721" i="7"/>
  <c r="AJ722" i="7"/>
  <c r="AJ723" i="7"/>
  <c r="AJ724" i="7"/>
  <c r="AJ725" i="7"/>
  <c r="AJ726" i="7"/>
  <c r="AJ727" i="7"/>
  <c r="AJ728" i="7"/>
  <c r="AJ729" i="7"/>
  <c r="AJ730" i="7"/>
  <c r="AJ731" i="7"/>
  <c r="AJ732" i="7"/>
  <c r="AJ733" i="7"/>
  <c r="AJ734" i="7"/>
  <c r="AJ735" i="7"/>
  <c r="AJ736" i="7"/>
  <c r="AJ737" i="7"/>
  <c r="AJ738" i="7"/>
  <c r="AJ739" i="7"/>
  <c r="AJ740" i="7"/>
  <c r="AJ741" i="7"/>
  <c r="AJ742" i="7"/>
  <c r="AJ743" i="7"/>
  <c r="AJ744" i="7"/>
  <c r="AJ745" i="7"/>
  <c r="AJ746" i="7"/>
  <c r="AJ747" i="7"/>
  <c r="AJ748" i="7"/>
  <c r="AJ749" i="7"/>
  <c r="AJ750" i="7"/>
  <c r="AJ751" i="7"/>
  <c r="AJ752" i="7"/>
  <c r="AJ753" i="7"/>
  <c r="AJ754" i="7"/>
  <c r="AJ755" i="7"/>
  <c r="AJ756" i="7"/>
  <c r="AJ757" i="7"/>
  <c r="AJ758" i="7"/>
  <c r="AJ759" i="7"/>
  <c r="AJ760" i="7"/>
  <c r="AJ761" i="7"/>
  <c r="AJ762" i="7"/>
  <c r="AJ763" i="7"/>
  <c r="AJ764"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AT531" i="7" l="1"/>
  <c r="AT532" i="7"/>
  <c r="AT533" i="7"/>
  <c r="AT534" i="7"/>
  <c r="AT535" i="7"/>
  <c r="AT536" i="7"/>
  <c r="AT537" i="7"/>
  <c r="AT538" i="7"/>
  <c r="AT539" i="7"/>
  <c r="AT540" i="7"/>
  <c r="AT541" i="7"/>
  <c r="AT542" i="7"/>
  <c r="AT543" i="7"/>
  <c r="AT544" i="7"/>
  <c r="AT545" i="7"/>
  <c r="AT546" i="7"/>
  <c r="AT547" i="7"/>
  <c r="AT548" i="7"/>
  <c r="AT549" i="7"/>
  <c r="AT550" i="7"/>
  <c r="AT551" i="7"/>
  <c r="AT552" i="7"/>
  <c r="AT553" i="7"/>
  <c r="AT554" i="7"/>
  <c r="AT555" i="7"/>
  <c r="AT556" i="7"/>
  <c r="AT557" i="7"/>
  <c r="AT558" i="7"/>
  <c r="AT559" i="7"/>
  <c r="AT560" i="7"/>
  <c r="AT561" i="7"/>
  <c r="AT562" i="7"/>
  <c r="B715" i="7" l="1"/>
  <c r="B716" i="7"/>
  <c r="B717" i="7"/>
  <c r="B718" i="7"/>
  <c r="B719" i="7"/>
  <c r="B720" i="7"/>
  <c r="B721" i="7"/>
  <c r="B722" i="7"/>
  <c r="B723" i="7"/>
  <c r="B724" i="7"/>
  <c r="B725" i="7"/>
  <c r="B726" i="7"/>
  <c r="B727" i="7"/>
  <c r="B728" i="7"/>
  <c r="B729" i="7"/>
  <c r="B730" i="7"/>
  <c r="B731" i="7"/>
  <c r="B732" i="7"/>
  <c r="B733" i="7"/>
  <c r="B734" i="7"/>
  <c r="B704" i="7"/>
  <c r="B705" i="7"/>
  <c r="B706" i="7"/>
  <c r="B707" i="7"/>
  <c r="B708" i="7"/>
  <c r="B709" i="7"/>
  <c r="B710" i="7"/>
  <c r="B711" i="7"/>
  <c r="B712" i="7"/>
  <c r="B713" i="7"/>
  <c r="B714" i="7"/>
  <c r="AE551" i="7"/>
  <c r="AE552" i="7"/>
  <c r="AE553" i="7"/>
  <c r="AE554" i="7"/>
  <c r="AE555" i="7"/>
  <c r="AF426" i="7"/>
  <c r="AE574" i="7"/>
  <c r="AE575" i="7"/>
  <c r="AE568" i="7"/>
  <c r="AE569" i="7"/>
  <c r="AE583" i="7"/>
  <c r="AE584" i="7"/>
  <c r="AE585" i="7"/>
  <c r="AE586" i="7"/>
  <c r="AE587" i="7"/>
  <c r="AE588" i="7"/>
  <c r="AE589" i="7"/>
  <c r="AE590" i="7"/>
  <c r="AE591" i="7"/>
  <c r="AE592" i="7"/>
  <c r="AE594" i="7"/>
  <c r="AE595" i="7"/>
  <c r="AE582" i="7"/>
  <c r="AE577" i="7"/>
  <c r="AE578" i="7"/>
  <c r="AE579" i="7"/>
  <c r="AE580" i="7"/>
  <c r="AE581" i="7"/>
  <c r="AE576" i="7"/>
  <c r="AE571" i="7"/>
  <c r="AE572" i="7"/>
  <c r="AE573" i="7"/>
  <c r="AE570" i="7"/>
  <c r="AE565" i="7"/>
  <c r="AE566" i="7"/>
  <c r="AE567" i="7"/>
  <c r="AF55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29" i="7"/>
  <c r="X553" i="7" l="1"/>
  <c r="X554" i="7"/>
  <c r="X555" i="7"/>
  <c r="X556" i="7"/>
  <c r="X557" i="7"/>
  <c r="X552" i="7" l="1"/>
  <c r="X531" i="7"/>
  <c r="X532" i="7"/>
  <c r="X533" i="7"/>
  <c r="X534" i="7"/>
  <c r="X535" i="7"/>
  <c r="X536" i="7"/>
  <c r="X537" i="7"/>
  <c r="X538" i="7"/>
  <c r="X539" i="7"/>
  <c r="X540" i="7"/>
  <c r="X541" i="7"/>
  <c r="X542" i="7"/>
  <c r="X543" i="7"/>
  <c r="X544" i="7"/>
  <c r="X545" i="7"/>
  <c r="X546" i="7"/>
  <c r="X547" i="7"/>
  <c r="X548" i="7"/>
  <c r="X549" i="7"/>
  <c r="X550" i="7"/>
  <c r="X551" i="7"/>
  <c r="X504" i="7" l="1"/>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AT502" i="7" l="1"/>
  <c r="AT503" i="7"/>
  <c r="AT504" i="7"/>
  <c r="AT505" i="7"/>
  <c r="AT506" i="7"/>
  <c r="AT507" i="7"/>
  <c r="AT508" i="7"/>
  <c r="AT509" i="7"/>
  <c r="AT510" i="7"/>
  <c r="AT511" i="7"/>
  <c r="AT512" i="7"/>
  <c r="AT513" i="7"/>
  <c r="AT514" i="7"/>
  <c r="AT515" i="7"/>
  <c r="AT516" i="7"/>
  <c r="AT517" i="7"/>
  <c r="AT518" i="7"/>
  <c r="AT519" i="7"/>
  <c r="AT520" i="7"/>
  <c r="AT521" i="7"/>
  <c r="AT522" i="7"/>
  <c r="AT523" i="7"/>
  <c r="AT524" i="7"/>
  <c r="AT525" i="7"/>
  <c r="AT526" i="7"/>
  <c r="AT527" i="7"/>
  <c r="AT528" i="7"/>
  <c r="AT529" i="7"/>
  <c r="AT530" i="7"/>
  <c r="AF504" i="7" l="1"/>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E556" i="7" l="1"/>
  <c r="AE557" i="7"/>
  <c r="AE558" i="7"/>
  <c r="AE559" i="7"/>
  <c r="AE560" i="7"/>
  <c r="AE561" i="7"/>
  <c r="AE562" i="7"/>
  <c r="AE563" i="7"/>
  <c r="AE564" i="7"/>
  <c r="AE535" i="7"/>
  <c r="AE536" i="7"/>
  <c r="AE537" i="7"/>
  <c r="AE538" i="7"/>
  <c r="AE539" i="7"/>
  <c r="AE540" i="7"/>
  <c r="AE541" i="7"/>
  <c r="AE542" i="7"/>
  <c r="AE543" i="7"/>
  <c r="AE544" i="7"/>
  <c r="AE545" i="7"/>
  <c r="AE546" i="7"/>
  <c r="AE547" i="7"/>
  <c r="AE548" i="7"/>
  <c r="AE549" i="7"/>
  <c r="AE550" i="7"/>
  <c r="AE531" i="7" l="1"/>
  <c r="AE532" i="7"/>
  <c r="AE533" i="7"/>
  <c r="AE534" i="7"/>
  <c r="AE524" i="7"/>
  <c r="AE525" i="7"/>
  <c r="AE526" i="7"/>
  <c r="AE527" i="7"/>
  <c r="AE528" i="7"/>
  <c r="AE513" i="7"/>
  <c r="AE514" i="7"/>
  <c r="AE515" i="7"/>
  <c r="AE517" i="7"/>
  <c r="AE518" i="7"/>
  <c r="AE519" i="7"/>
  <c r="AE520" i="7"/>
  <c r="AE521" i="7"/>
  <c r="AE516" i="7"/>
  <c r="X336" i="7" l="1"/>
  <c r="X491" i="7" l="1"/>
  <c r="AF491" i="7"/>
  <c r="X492" i="7" l="1"/>
  <c r="X493" i="7"/>
  <c r="X494" i="7"/>
  <c r="X495" i="7"/>
  <c r="X496" i="7"/>
  <c r="X497" i="7"/>
  <c r="X498" i="7"/>
  <c r="X499" i="7"/>
  <c r="X500" i="7"/>
  <c r="X501" i="7"/>
  <c r="X502" i="7"/>
  <c r="X503" i="7"/>
  <c r="AF499" i="7" l="1"/>
  <c r="AF500" i="7"/>
  <c r="AF501" i="7"/>
  <c r="AF502" i="7"/>
  <c r="AF503" i="7"/>
  <c r="AF498" i="7"/>
  <c r="AJ674" i="7" l="1"/>
  <c r="AJ675" i="7"/>
  <c r="AJ676" i="7"/>
  <c r="AJ677" i="7"/>
  <c r="AJ678" i="7"/>
  <c r="AJ679" i="7"/>
  <c r="AJ680" i="7"/>
  <c r="AJ681" i="7"/>
  <c r="AJ682" i="7"/>
  <c r="AJ683" i="7"/>
  <c r="AJ684" i="7"/>
  <c r="AJ685" i="7"/>
  <c r="AJ686" i="7"/>
  <c r="AJ687" i="7"/>
  <c r="AJ688" i="7"/>
  <c r="AJ689" i="7"/>
  <c r="AJ690" i="7"/>
  <c r="AJ691" i="7"/>
  <c r="AJ692" i="7"/>
  <c r="AJ693" i="7"/>
  <c r="AJ694" i="7"/>
  <c r="AJ695" i="7"/>
  <c r="AJ696" i="7"/>
  <c r="AJ697" i="7"/>
  <c r="AJ698" i="7"/>
  <c r="AJ699" i="7"/>
  <c r="AJ700" i="7"/>
  <c r="AJ701" i="7"/>
  <c r="AJ702" i="7"/>
  <c r="AJ703" i="7"/>
  <c r="AJ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673" i="7"/>
  <c r="AT472" i="7" l="1"/>
  <c r="AT473" i="7"/>
  <c r="AT474" i="7"/>
  <c r="AT475" i="7"/>
  <c r="AT476" i="7"/>
  <c r="AT477" i="7"/>
  <c r="AT478" i="7"/>
  <c r="AT479" i="7"/>
  <c r="AT480" i="7"/>
  <c r="AT481" i="7"/>
  <c r="AT482" i="7"/>
  <c r="AT483" i="7"/>
  <c r="AT484" i="7"/>
  <c r="AT485" i="7"/>
  <c r="AT486" i="7"/>
  <c r="AT487" i="7"/>
  <c r="AT488" i="7"/>
  <c r="AT489" i="7"/>
  <c r="AT490" i="7"/>
  <c r="AT491" i="7"/>
  <c r="AT492" i="7"/>
  <c r="AT493" i="7"/>
  <c r="AT494" i="7"/>
  <c r="AT495" i="7"/>
  <c r="AT496" i="7"/>
  <c r="AT497" i="7"/>
  <c r="AT498" i="7"/>
  <c r="AT499" i="7"/>
  <c r="AT500" i="7"/>
  <c r="AT501" i="7"/>
  <c r="B673" i="7" l="1"/>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2" i="7"/>
  <c r="B703" i="7"/>
  <c r="AE530" i="7" l="1"/>
  <c r="AE529" i="7"/>
  <c r="AE523" i="7"/>
  <c r="AE522" i="7"/>
  <c r="AE506" i="7"/>
  <c r="AE507" i="7"/>
  <c r="AE508" i="7"/>
  <c r="AE509" i="7"/>
  <c r="AE510" i="7"/>
  <c r="AE511" i="7"/>
  <c r="AE512" i="7"/>
  <c r="AE505" i="7"/>
  <c r="AF488" i="7" l="1"/>
  <c r="AF485" i="7"/>
  <c r="AF486" i="7"/>
  <c r="AF487" i="7"/>
  <c r="AF489" i="7"/>
  <c r="AF490" i="7"/>
  <c r="AF492" i="7"/>
  <c r="AF493" i="7"/>
  <c r="AF494" i="7"/>
  <c r="AF495" i="7"/>
  <c r="AF496" i="7"/>
  <c r="AF497" i="7"/>
  <c r="AF484" i="7"/>
  <c r="AF483" i="7"/>
  <c r="AF482" i="7"/>
  <c r="AF467" i="7"/>
  <c r="AF481" i="7"/>
  <c r="AF461" i="7"/>
  <c r="AF462" i="7"/>
  <c r="AF463" i="7"/>
  <c r="AF464" i="7"/>
  <c r="AF465" i="7"/>
  <c r="AF466" i="7"/>
  <c r="AF468" i="7"/>
  <c r="AF469" i="7"/>
  <c r="AF470" i="7"/>
  <c r="AF471" i="7"/>
  <c r="AF472" i="7"/>
  <c r="AF473" i="7"/>
  <c r="AF474" i="7"/>
  <c r="AF475" i="7"/>
  <c r="AF476" i="7"/>
  <c r="AF477" i="7"/>
  <c r="AF478" i="7"/>
  <c r="AF479" i="7"/>
  <c r="AF480" i="7"/>
  <c r="AF460" i="7"/>
  <c r="AF406" i="7" l="1"/>
  <c r="AF407" i="7"/>
  <c r="AF408" i="7"/>
  <c r="AF409" i="7"/>
  <c r="AF410" i="7"/>
  <c r="AF411" i="7"/>
  <c r="AF412" i="7"/>
  <c r="AF413" i="7"/>
  <c r="AF414" i="7"/>
  <c r="AF415" i="7"/>
  <c r="AF416" i="7"/>
  <c r="AF417" i="7"/>
  <c r="AF419" i="7"/>
  <c r="AF420" i="7"/>
  <c r="AF421" i="7"/>
  <c r="AF422" i="7"/>
  <c r="AF423" i="7"/>
  <c r="AF424" i="7"/>
  <c r="AF425"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X279" i="7" l="1"/>
  <c r="AT446" i="7" l="1"/>
  <c r="AT447" i="7"/>
  <c r="AT448" i="7"/>
  <c r="AT449" i="7"/>
  <c r="AT450" i="7"/>
  <c r="AT451" i="7"/>
  <c r="AT452" i="7"/>
  <c r="AT453" i="7"/>
  <c r="AT454" i="7"/>
  <c r="AT455" i="7"/>
  <c r="AT456" i="7"/>
  <c r="AT457" i="7"/>
  <c r="AT458" i="7"/>
  <c r="AT459" i="7"/>
  <c r="AT460" i="7"/>
  <c r="AT461" i="7"/>
  <c r="AT462" i="7"/>
  <c r="AT463" i="7"/>
  <c r="AT464" i="7"/>
  <c r="AT465" i="7"/>
  <c r="AT466" i="7"/>
  <c r="AT467" i="7"/>
  <c r="AT468" i="7"/>
  <c r="AT469" i="7"/>
  <c r="AT470" i="7"/>
  <c r="AT471" i="7"/>
  <c r="P584" i="7" l="1"/>
  <c r="P585" i="7"/>
  <c r="P586" i="7"/>
  <c r="P587" i="7"/>
  <c r="P588" i="7"/>
  <c r="P589" i="7"/>
  <c r="P590" i="7"/>
  <c r="P591" i="7"/>
  <c r="P592"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583"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431" i="7"/>
  <c r="I584" i="7"/>
  <c r="I585" i="7"/>
  <c r="I586" i="7"/>
  <c r="I587" i="7"/>
  <c r="I588" i="7"/>
  <c r="I589" i="7"/>
  <c r="I590" i="7"/>
  <c r="I591" i="7"/>
  <c r="I592"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583"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431" i="7"/>
  <c r="AT426" i="7" l="1"/>
  <c r="AT427" i="7"/>
  <c r="AT428" i="7"/>
  <c r="AT429" i="7"/>
  <c r="AT430" i="7"/>
  <c r="AT431" i="7"/>
  <c r="AT432" i="7"/>
  <c r="AT433" i="7"/>
  <c r="AT434" i="7"/>
  <c r="AT435" i="7"/>
  <c r="AT436" i="7"/>
  <c r="AT437" i="7"/>
  <c r="AT438" i="7"/>
  <c r="AT439" i="7"/>
  <c r="AT440" i="7"/>
  <c r="AT441" i="7"/>
  <c r="AT442" i="7"/>
  <c r="AT443" i="7"/>
  <c r="AT444" i="7"/>
  <c r="AT445" i="7"/>
  <c r="AI5" i="7" l="1"/>
  <c r="AI6" i="7"/>
  <c r="AI7" i="7"/>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359" i="7"/>
  <c r="AI360" i="7"/>
  <c r="AI361" i="7"/>
  <c r="AI362" i="7"/>
  <c r="AI363" i="7"/>
  <c r="AI364" i="7"/>
  <c r="AI365" i="7"/>
  <c r="AI366" i="7"/>
  <c r="AI367" i="7"/>
  <c r="AI368" i="7"/>
  <c r="AI369" i="7"/>
  <c r="AI370" i="7"/>
  <c r="AI371" i="7"/>
  <c r="AI372" i="7"/>
  <c r="AI373" i="7"/>
  <c r="AI374" i="7"/>
  <c r="AI375" i="7"/>
  <c r="AI376" i="7"/>
  <c r="AI377" i="7"/>
  <c r="AI378" i="7"/>
  <c r="AI379" i="7"/>
  <c r="AI380" i="7"/>
  <c r="AI381" i="7"/>
  <c r="AI382" i="7"/>
  <c r="AI383" i="7"/>
  <c r="AI384" i="7"/>
  <c r="AI385" i="7"/>
  <c r="AI386" i="7"/>
  <c r="AI387" i="7"/>
  <c r="AI388" i="7"/>
  <c r="AI389" i="7"/>
  <c r="AI390" i="7"/>
  <c r="AI391" i="7"/>
  <c r="AI392" i="7"/>
  <c r="AI393" i="7"/>
  <c r="AI394" i="7"/>
  <c r="AI395" i="7"/>
  <c r="AI396" i="7"/>
  <c r="AI397" i="7"/>
  <c r="AI398" i="7"/>
  <c r="AI399" i="7"/>
  <c r="AI400" i="7"/>
  <c r="AI401" i="7"/>
  <c r="AI402" i="7"/>
  <c r="AI403" i="7"/>
  <c r="AI404" i="7"/>
  <c r="AI405" i="7"/>
  <c r="AI406" i="7"/>
  <c r="AI407" i="7"/>
  <c r="AI408" i="7"/>
  <c r="AI409" i="7"/>
  <c r="AI410" i="7"/>
  <c r="AI411" i="7"/>
  <c r="AI412" i="7"/>
  <c r="AI413" i="7"/>
  <c r="AI414" i="7"/>
  <c r="AI415" i="7"/>
  <c r="AI416" i="7"/>
  <c r="AI417" i="7"/>
  <c r="AI418" i="7"/>
  <c r="AI419" i="7"/>
  <c r="AI420" i="7"/>
  <c r="AI421" i="7"/>
  <c r="AI422" i="7"/>
  <c r="AI423" i="7"/>
  <c r="AI424" i="7"/>
  <c r="AI425" i="7"/>
  <c r="AI426" i="7"/>
  <c r="AI427" i="7"/>
  <c r="AI428" i="7"/>
  <c r="AI429" i="7"/>
  <c r="AI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 i="7"/>
  <c r="X127" i="7" l="1"/>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AF308" i="7"/>
  <c r="AF309" i="7" l="1"/>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T398" i="7" l="1"/>
  <c r="J764" i="7" s="1"/>
  <c r="AT399" i="7"/>
  <c r="AT400" i="7"/>
  <c r="AT401" i="7"/>
  <c r="AT402" i="7"/>
  <c r="AT403" i="7"/>
  <c r="AT404" i="7"/>
  <c r="AT405" i="7"/>
  <c r="AT406" i="7"/>
  <c r="AT407" i="7"/>
  <c r="AT408" i="7"/>
  <c r="AT409" i="7"/>
  <c r="AT410" i="7"/>
  <c r="AT411" i="7"/>
  <c r="AT412" i="7"/>
  <c r="AT413" i="7"/>
  <c r="AT414" i="7"/>
  <c r="AT415" i="7"/>
  <c r="AT416" i="7"/>
  <c r="AT417" i="7"/>
  <c r="AT418" i="7"/>
  <c r="AT419" i="7"/>
  <c r="AT420" i="7"/>
  <c r="AT421" i="7"/>
  <c r="AT422" i="7"/>
  <c r="AT423" i="7"/>
  <c r="AT424" i="7"/>
  <c r="AT425" i="7"/>
  <c r="B582" i="7" l="1"/>
  <c r="B583" i="7"/>
  <c r="B584" i="7"/>
  <c r="B585" i="7"/>
  <c r="B586" i="7"/>
  <c r="B587" i="7"/>
  <c r="B588" i="7"/>
  <c r="B589" i="7"/>
  <c r="B590" i="7"/>
  <c r="B591" i="7"/>
  <c r="B592"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AT383" i="7" l="1"/>
  <c r="J749" i="7" s="1"/>
  <c r="AT384" i="7"/>
  <c r="J750" i="7" s="1"/>
  <c r="AT385" i="7"/>
  <c r="J751" i="7" s="1"/>
  <c r="AT386" i="7"/>
  <c r="J752" i="7" s="1"/>
  <c r="AT387" i="7"/>
  <c r="J753" i="7" s="1"/>
  <c r="AT388" i="7"/>
  <c r="J754" i="7" s="1"/>
  <c r="AT389" i="7"/>
  <c r="J755" i="7" s="1"/>
  <c r="AT390" i="7"/>
  <c r="J756" i="7" s="1"/>
  <c r="AT391" i="7"/>
  <c r="J757" i="7" s="1"/>
  <c r="AT392" i="7"/>
  <c r="J758" i="7" s="1"/>
  <c r="AT393" i="7"/>
  <c r="J759" i="7" s="1"/>
  <c r="AT394" i="7"/>
  <c r="J760" i="7" s="1"/>
  <c r="AT395" i="7"/>
  <c r="J761" i="7" s="1"/>
  <c r="AT396" i="7"/>
  <c r="J762" i="7" s="1"/>
  <c r="AT397" i="7"/>
  <c r="J763" i="7" s="1"/>
  <c r="AT363" i="7" l="1"/>
  <c r="J729" i="7" s="1"/>
  <c r="AT364" i="7"/>
  <c r="J730" i="7" s="1"/>
  <c r="AT365" i="7"/>
  <c r="J731" i="7" s="1"/>
  <c r="AT366" i="7"/>
  <c r="J732" i="7" s="1"/>
  <c r="AT367" i="7"/>
  <c r="J733" i="7" s="1"/>
  <c r="AT368" i="7"/>
  <c r="J734" i="7" s="1"/>
  <c r="AT369" i="7"/>
  <c r="J735" i="7" s="1"/>
  <c r="AT370" i="7"/>
  <c r="J736" i="7" s="1"/>
  <c r="AT371" i="7"/>
  <c r="J737" i="7" s="1"/>
  <c r="AT372" i="7"/>
  <c r="J738" i="7" s="1"/>
  <c r="AT373" i="7"/>
  <c r="J739" i="7" s="1"/>
  <c r="AT374" i="7"/>
  <c r="J740" i="7" s="1"/>
  <c r="AT375" i="7"/>
  <c r="J741" i="7" s="1"/>
  <c r="AT376" i="7"/>
  <c r="J742" i="7" s="1"/>
  <c r="AT377" i="7"/>
  <c r="J743" i="7" s="1"/>
  <c r="AT378" i="7"/>
  <c r="J744" i="7" s="1"/>
  <c r="AT379" i="7"/>
  <c r="J745" i="7" s="1"/>
  <c r="AT380" i="7"/>
  <c r="J746" i="7" s="1"/>
  <c r="AT381" i="7"/>
  <c r="J747" i="7" s="1"/>
  <c r="AT382" i="7"/>
  <c r="J748" i="7" s="1"/>
  <c r="AT306" i="7" l="1"/>
  <c r="AT307" i="7"/>
  <c r="J673" i="7" s="1"/>
  <c r="AT308" i="7"/>
  <c r="J674" i="7" s="1"/>
  <c r="AT309" i="7"/>
  <c r="J675" i="7" s="1"/>
  <c r="AT310" i="7"/>
  <c r="J676" i="7" s="1"/>
  <c r="AT311" i="7"/>
  <c r="J677" i="7" s="1"/>
  <c r="AT312" i="7"/>
  <c r="J678" i="7" s="1"/>
  <c r="AT313" i="7"/>
  <c r="J679" i="7" s="1"/>
  <c r="AT314" i="7"/>
  <c r="J680" i="7" s="1"/>
  <c r="AT315" i="7"/>
  <c r="J681" i="7" s="1"/>
  <c r="AT316" i="7"/>
  <c r="J682" i="7" s="1"/>
  <c r="AT317" i="7"/>
  <c r="J683" i="7" s="1"/>
  <c r="AT318" i="7"/>
  <c r="J684" i="7" s="1"/>
  <c r="AT319" i="7"/>
  <c r="J685" i="7" s="1"/>
  <c r="AT320" i="7"/>
  <c r="J686" i="7" s="1"/>
  <c r="AT321" i="7"/>
  <c r="J687" i="7" s="1"/>
  <c r="AT322" i="7"/>
  <c r="J688" i="7" s="1"/>
  <c r="AT323" i="7"/>
  <c r="J689" i="7" s="1"/>
  <c r="AT324" i="7"/>
  <c r="J690" i="7" s="1"/>
  <c r="AT325" i="7"/>
  <c r="J691" i="7" s="1"/>
  <c r="AT326" i="7"/>
  <c r="J692" i="7" s="1"/>
  <c r="AT327" i="7"/>
  <c r="J693" i="7" s="1"/>
  <c r="AT328" i="7"/>
  <c r="J694" i="7" s="1"/>
  <c r="AT329" i="7"/>
  <c r="J695" i="7" s="1"/>
  <c r="AT330" i="7"/>
  <c r="J696" i="7" s="1"/>
  <c r="AT331" i="7"/>
  <c r="J697" i="7" s="1"/>
  <c r="AT332" i="7"/>
  <c r="J698" i="7" s="1"/>
  <c r="AT333" i="7"/>
  <c r="J699" i="7" s="1"/>
  <c r="AT334" i="7"/>
  <c r="J700" i="7" s="1"/>
  <c r="AT335" i="7"/>
  <c r="J701" i="7" s="1"/>
  <c r="AT336" i="7"/>
  <c r="J702" i="7" s="1"/>
  <c r="AT337" i="7"/>
  <c r="J703" i="7" s="1"/>
  <c r="AT338" i="7"/>
  <c r="J704" i="7" s="1"/>
  <c r="AT339" i="7"/>
  <c r="J705" i="7" s="1"/>
  <c r="AT340" i="7"/>
  <c r="J706" i="7" s="1"/>
  <c r="AT341" i="7"/>
  <c r="J707" i="7" s="1"/>
  <c r="AT342" i="7"/>
  <c r="J708" i="7" s="1"/>
  <c r="AT343" i="7"/>
  <c r="J709" i="7" s="1"/>
  <c r="AT344" i="7"/>
  <c r="J710" i="7" s="1"/>
  <c r="AT345" i="7"/>
  <c r="J711" i="7" s="1"/>
  <c r="AT346" i="7"/>
  <c r="J712" i="7" s="1"/>
  <c r="AT347" i="7"/>
  <c r="J713" i="7" s="1"/>
  <c r="AT348" i="7"/>
  <c r="J714" i="7" s="1"/>
  <c r="AT349" i="7"/>
  <c r="J715" i="7" s="1"/>
  <c r="AT350" i="7"/>
  <c r="J716" i="7" s="1"/>
  <c r="AT351" i="7"/>
  <c r="J717" i="7" s="1"/>
  <c r="AT352" i="7"/>
  <c r="J718" i="7" s="1"/>
  <c r="AT353" i="7"/>
  <c r="J719" i="7" s="1"/>
  <c r="AT354" i="7"/>
  <c r="J720" i="7" s="1"/>
  <c r="AT355" i="7"/>
  <c r="J721" i="7" s="1"/>
  <c r="AT356" i="7"/>
  <c r="J722" i="7" s="1"/>
  <c r="AT357" i="7"/>
  <c r="J723" i="7" s="1"/>
  <c r="AT358" i="7"/>
  <c r="J724" i="7" s="1"/>
  <c r="AT359" i="7"/>
  <c r="J725" i="7" s="1"/>
  <c r="AT360" i="7"/>
  <c r="J726" i="7" s="1"/>
  <c r="AT361" i="7"/>
  <c r="J727" i="7" s="1"/>
  <c r="AT362" i="7"/>
  <c r="J728" i="7" s="1"/>
  <c r="AT305" i="7"/>
  <c r="AT304" i="7"/>
  <c r="AT303" i="7"/>
  <c r="B497" i="7" l="1"/>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491" i="7"/>
  <c r="B492" i="7"/>
  <c r="B493" i="7"/>
  <c r="B494" i="7"/>
  <c r="B495" i="7"/>
  <c r="B496" i="7"/>
  <c r="AT271" i="7" l="1"/>
  <c r="AT272" i="7"/>
  <c r="AT273" i="7"/>
  <c r="AT274" i="7"/>
  <c r="AT275" i="7"/>
  <c r="AT276" i="7"/>
  <c r="AT277" i="7"/>
  <c r="AT278" i="7"/>
  <c r="AT279" i="7"/>
  <c r="AT280" i="7"/>
  <c r="AT281" i="7"/>
  <c r="AT282" i="7"/>
  <c r="AT283" i="7"/>
  <c r="AT284" i="7"/>
  <c r="AT285" i="7"/>
  <c r="AT286" i="7"/>
  <c r="AT287" i="7"/>
  <c r="AT288" i="7"/>
  <c r="AT289" i="7"/>
  <c r="AT290" i="7"/>
  <c r="AT291" i="7"/>
  <c r="AT292" i="7"/>
  <c r="AT293" i="7"/>
  <c r="AT294" i="7"/>
  <c r="AT295" i="7"/>
  <c r="AT296" i="7"/>
  <c r="AT297" i="7"/>
  <c r="AT298" i="7"/>
  <c r="AT299" i="7"/>
  <c r="AT300" i="7"/>
  <c r="AT301" i="7"/>
  <c r="AT302" i="7"/>
  <c r="AT5" i="7" l="1"/>
  <c r="AT6" i="7"/>
  <c r="AT7" i="7"/>
  <c r="AT8" i="7"/>
  <c r="AT9" i="7"/>
  <c r="AT10" i="7"/>
  <c r="AT11" i="7"/>
  <c r="AT12" i="7"/>
  <c r="AT13" i="7"/>
  <c r="AT14" i="7"/>
  <c r="AT15" i="7"/>
  <c r="AT16" i="7"/>
  <c r="AT17" i="7"/>
  <c r="AT18" i="7"/>
  <c r="AT19" i="7"/>
  <c r="AT20" i="7"/>
  <c r="AT21"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0" i="7"/>
  <c r="AT111" i="7"/>
  <c r="AT112" i="7"/>
  <c r="AT113" i="7"/>
  <c r="AT114" i="7"/>
  <c r="AT115" i="7"/>
  <c r="AT116" i="7"/>
  <c r="AT117" i="7"/>
  <c r="AT118" i="7"/>
  <c r="AT119" i="7"/>
  <c r="AT120" i="7"/>
  <c r="AT121" i="7"/>
  <c r="AT122" i="7"/>
  <c r="AT123" i="7"/>
  <c r="AT124" i="7"/>
  <c r="AT125" i="7"/>
  <c r="AT127" i="7"/>
  <c r="AT128" i="7"/>
  <c r="AT129" i="7"/>
  <c r="AT130" i="7"/>
  <c r="AT131" i="7"/>
  <c r="AT132" i="7"/>
  <c r="AT133" i="7"/>
  <c r="AT134" i="7"/>
  <c r="AT135" i="7"/>
  <c r="AT136" i="7"/>
  <c r="AT137" i="7"/>
  <c r="AT138" i="7"/>
  <c r="AT139" i="7"/>
  <c r="AT140" i="7"/>
  <c r="AT141" i="7"/>
  <c r="AT142" i="7"/>
  <c r="AT143" i="7"/>
  <c r="AT144" i="7"/>
  <c r="AT145" i="7"/>
  <c r="AT146" i="7"/>
  <c r="AT147" i="7"/>
  <c r="AT148" i="7"/>
  <c r="AT149" i="7"/>
  <c r="AT150" i="7"/>
  <c r="AT151" i="7"/>
  <c r="AT152" i="7"/>
  <c r="AT153" i="7"/>
  <c r="AT154" i="7"/>
  <c r="AT155" i="7"/>
  <c r="AT156" i="7"/>
  <c r="AT157" i="7"/>
  <c r="AT158" i="7"/>
  <c r="AT159" i="7"/>
  <c r="AT160" i="7"/>
  <c r="AT161" i="7"/>
  <c r="AT162" i="7"/>
  <c r="AT163" i="7"/>
  <c r="AT164" i="7"/>
  <c r="AT165" i="7"/>
  <c r="AT166" i="7"/>
  <c r="AT167" i="7"/>
  <c r="AT168" i="7"/>
  <c r="AT169" i="7"/>
  <c r="AT170" i="7"/>
  <c r="AT171" i="7"/>
  <c r="AT172" i="7"/>
  <c r="AT173" i="7"/>
  <c r="AT174" i="7"/>
  <c r="AT175" i="7"/>
  <c r="AT176" i="7"/>
  <c r="AT177" i="7"/>
  <c r="AT178" i="7"/>
  <c r="AT179" i="7"/>
  <c r="AT180" i="7"/>
  <c r="AT181" i="7"/>
  <c r="AT182" i="7"/>
  <c r="AT183" i="7"/>
  <c r="AT184" i="7"/>
  <c r="AT185" i="7"/>
  <c r="AT186" i="7"/>
  <c r="AT187" i="7"/>
  <c r="AT188" i="7"/>
  <c r="AT189" i="7"/>
  <c r="AT190" i="7"/>
  <c r="AT191" i="7"/>
  <c r="AT192" i="7"/>
  <c r="AT193" i="7"/>
  <c r="AT194" i="7"/>
  <c r="AT195" i="7"/>
  <c r="AT196" i="7"/>
  <c r="AT197" i="7"/>
  <c r="AT198" i="7"/>
  <c r="AT199" i="7"/>
  <c r="AT200" i="7"/>
  <c r="AT201" i="7"/>
  <c r="AT202" i="7"/>
  <c r="AT203" i="7"/>
  <c r="AT204" i="7"/>
  <c r="AT205" i="7"/>
  <c r="AT206" i="7"/>
  <c r="AT207" i="7"/>
  <c r="AT208" i="7"/>
  <c r="AT209" i="7"/>
  <c r="AT210" i="7"/>
  <c r="AT211" i="7"/>
  <c r="AT212" i="7"/>
  <c r="AT213" i="7"/>
  <c r="AT214" i="7"/>
  <c r="AT215" i="7"/>
  <c r="AT216" i="7"/>
  <c r="AT217" i="7"/>
  <c r="AT218" i="7"/>
  <c r="AT219" i="7"/>
  <c r="AT220" i="7"/>
  <c r="AT221" i="7"/>
  <c r="AT222" i="7"/>
  <c r="AT223" i="7"/>
  <c r="AT224" i="7"/>
  <c r="AT225" i="7"/>
  <c r="AT226" i="7"/>
  <c r="AT227" i="7"/>
  <c r="AT228" i="7"/>
  <c r="AT229" i="7"/>
  <c r="AT230" i="7"/>
  <c r="AT231" i="7"/>
  <c r="AT232" i="7"/>
  <c r="AT233" i="7"/>
  <c r="AT234" i="7"/>
  <c r="AT235" i="7"/>
  <c r="AT236" i="7"/>
  <c r="AT237" i="7"/>
  <c r="AT238" i="7"/>
  <c r="AT239" i="7"/>
  <c r="AT240" i="7"/>
  <c r="AT241" i="7"/>
  <c r="AT242" i="7"/>
  <c r="AT243" i="7"/>
  <c r="AT244" i="7"/>
  <c r="AT245" i="7"/>
  <c r="AT246" i="7"/>
  <c r="AT247" i="7"/>
  <c r="AT248" i="7"/>
  <c r="AT249" i="7"/>
  <c r="AT250" i="7"/>
  <c r="AT251" i="7"/>
  <c r="AT252" i="7"/>
  <c r="AT253" i="7"/>
  <c r="AT254" i="7"/>
  <c r="AT255" i="7"/>
  <c r="AT256" i="7"/>
  <c r="AT257" i="7"/>
  <c r="AT258" i="7"/>
  <c r="AT259" i="7"/>
  <c r="AT260" i="7"/>
  <c r="AT261" i="7"/>
  <c r="AT262" i="7"/>
  <c r="AT263" i="7"/>
  <c r="AT264" i="7"/>
  <c r="AT265" i="7"/>
  <c r="AT266" i="7"/>
  <c r="AT267" i="7"/>
  <c r="AT268" i="7"/>
  <c r="AT269" i="7"/>
  <c r="AT270" i="7"/>
  <c r="AT4" i="7"/>
  <c r="B430" i="7" l="1"/>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307" i="7" l="1"/>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216" i="7" l="1"/>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K40" i="7" l="1"/>
  <c r="K41" i="7"/>
  <c r="K39" i="7"/>
  <c r="B126" i="7" l="1"/>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K4" i="7" l="1"/>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42" i="7"/>
  <c r="B4" i="7" l="1"/>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alcChain>
</file>

<file path=xl/comments1.xml><?xml version="1.0" encoding="utf-8"?>
<comments xmlns="http://schemas.openxmlformats.org/spreadsheetml/2006/main">
  <authors>
    <author>CHAU Johnston</author>
    <author>Brooke Dillabough</author>
    <author>Glen Mohan</author>
    <author>glen_mohan</author>
    <author>Greg Hrabec</author>
    <author>Andrea Watters</author>
    <author>Jeff Stoffregen</author>
  </authors>
  <commentList>
    <comment ref="AE1" authorId="0">
      <text>
        <r>
          <rPr>
            <b/>
            <sz val="9"/>
            <color indexed="81"/>
            <rFont val="Tahoma"/>
            <family val="2"/>
          </rPr>
          <t>CHAU Johnston:</t>
        </r>
        <r>
          <rPr>
            <sz val="9"/>
            <color indexed="81"/>
            <rFont val="Tahoma"/>
            <family val="2"/>
          </rPr>
          <t xml:space="preserve">
For NLAT derate resolution.</t>
        </r>
      </text>
    </comment>
    <comment ref="W2" authorId="1">
      <text>
        <r>
          <rPr>
            <b/>
            <sz val="9"/>
            <color indexed="81"/>
            <rFont val="Tahoma"/>
            <family val="2"/>
          </rPr>
          <t>Brooke Dillabough:</t>
        </r>
        <r>
          <rPr>
            <sz val="9"/>
            <color indexed="81"/>
            <rFont val="Tahoma"/>
            <family val="2"/>
          </rPr>
          <t xml:space="preserve">
</t>
        </r>
        <r>
          <rPr>
            <sz val="8"/>
            <color indexed="81"/>
            <rFont val="Tahoma"/>
            <family val="2"/>
          </rPr>
          <t>Allocated flow for Upstream JAMES Area + KLOVA data at Gordondale Border (#3886), Groundbirch East (#5120), Rat Creek West (#2252), January Creek Receipt (#1795) &amp; Big Eddy Receipt (#1861)</t>
        </r>
      </text>
    </comment>
    <comment ref="Y2" authorId="1">
      <text>
        <r>
          <rPr>
            <b/>
            <sz val="9"/>
            <color indexed="81"/>
            <rFont val="Tahoma"/>
            <family val="2"/>
          </rPr>
          <t>Brooke Dillabough:</t>
        </r>
        <r>
          <rPr>
            <sz val="9"/>
            <color indexed="81"/>
            <rFont val="Tahoma"/>
            <family val="2"/>
          </rPr>
          <t xml:space="preserve">
2014 Historical Flow</t>
        </r>
      </text>
    </comment>
    <comment ref="AB2" authorId="2">
      <text>
        <r>
          <rPr>
            <b/>
            <sz val="8"/>
            <color indexed="81"/>
            <rFont val="Tahoma"/>
            <family val="2"/>
          </rPr>
          <t xml:space="preserve">Andrea Watters - 
Klova Flow Data for Segment 10, 11 &amp; 14
</t>
        </r>
      </text>
    </comment>
    <comment ref="AH2" authorId="2">
      <text>
        <r>
          <rPr>
            <b/>
            <sz val="8"/>
            <color indexed="81"/>
            <rFont val="Tahoma"/>
            <family val="2"/>
          </rPr>
          <t xml:space="preserve">Glen Mohan: From Meikle MATBAL Flow </t>
        </r>
      </text>
    </comment>
    <comment ref="J3" authorId="3">
      <text>
        <r>
          <rPr>
            <b/>
            <sz val="8"/>
            <color indexed="81"/>
            <rFont val="Tahoma"/>
            <family val="2"/>
          </rPr>
          <t>glen_mohan: Using Jeff's EGAT+ Storage Injection and EGAT equivalencies numbers. Column AF in Tab 2006.</t>
        </r>
      </text>
    </comment>
    <comment ref="K3" authorId="3">
      <text>
        <r>
          <rPr>
            <b/>
            <sz val="8"/>
            <color indexed="81"/>
            <rFont val="Tahoma"/>
            <family val="2"/>
          </rPr>
          <t>glen_mohan:</t>
        </r>
        <r>
          <rPr>
            <sz val="8"/>
            <color indexed="81"/>
            <rFont val="Tahoma"/>
            <family val="2"/>
          </rPr>
          <t xml:space="preserve">
Using the Monthly Cap numbers from EGAT Outage Schedule 2006 under Schedule Tab at Top.</t>
        </r>
        <r>
          <rPr>
            <sz val="8"/>
            <color indexed="81"/>
            <rFont val="Tahoma"/>
            <family val="2"/>
          </rPr>
          <t xml:space="preserve">
</t>
        </r>
      </text>
    </comment>
    <comment ref="Q3" authorId="4">
      <text>
        <r>
          <rPr>
            <b/>
            <sz val="8"/>
            <color indexed="81"/>
            <rFont val="Tahoma"/>
            <family val="2"/>
          </rPr>
          <t>Greg Hrabec: Used for PROM Graph to illustrate historical Q vs Actual</t>
        </r>
        <r>
          <rPr>
            <sz val="8"/>
            <color indexed="81"/>
            <rFont val="Tahoma"/>
            <family val="2"/>
          </rPr>
          <t xml:space="preserve">
</t>
        </r>
      </text>
    </comment>
    <comment ref="R3" authorId="4">
      <text>
        <r>
          <rPr>
            <b/>
            <sz val="8"/>
            <color indexed="81"/>
            <rFont val="Tahoma"/>
            <family val="2"/>
          </rPr>
          <t>Greg Hrabec:</t>
        </r>
        <r>
          <rPr>
            <sz val="8"/>
            <color indexed="81"/>
            <rFont val="Tahoma"/>
            <family val="2"/>
          </rPr>
          <t xml:space="preserve">
Historical Q used for Monthly forecast graphs, no overlap with actual, range deleted every month</t>
        </r>
      </text>
    </comment>
    <comment ref="AJ3" authorId="4">
      <text>
        <r>
          <rPr>
            <b/>
            <sz val="8"/>
            <color indexed="81"/>
            <rFont val="Tahoma"/>
            <family val="2"/>
          </rPr>
          <t>Greg Hrabec:</t>
        </r>
        <r>
          <rPr>
            <sz val="8"/>
            <color indexed="81"/>
            <rFont val="Tahoma"/>
            <family val="2"/>
          </rPr>
          <t xml:space="preserve">
Used for monthly forecast graph, adjusted to avoid overlap with actual</t>
        </r>
      </text>
    </comment>
    <comment ref="AK3" authorId="4">
      <text>
        <r>
          <rPr>
            <b/>
            <sz val="8"/>
            <color indexed="81"/>
            <rFont val="Tahoma"/>
            <family val="2"/>
          </rPr>
          <t>Greg Hrabec:</t>
        </r>
        <r>
          <rPr>
            <sz val="8"/>
            <color indexed="81"/>
            <rFont val="Tahoma"/>
            <family val="2"/>
          </rPr>
          <t xml:space="preserve">
Used for monthly forecast graph, adjusted to avoid overlap with actual</t>
        </r>
      </text>
    </comment>
    <comment ref="Z371"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Z375"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W378" authorId="1">
      <text>
        <r>
          <rPr>
            <b/>
            <sz val="9"/>
            <color indexed="81"/>
            <rFont val="Tahoma"/>
            <family val="2"/>
          </rPr>
          <t>Brooke Dillabough:</t>
        </r>
        <r>
          <rPr>
            <sz val="9"/>
            <color indexed="81"/>
            <rFont val="Tahoma"/>
            <family val="2"/>
          </rPr>
          <t xml:space="preserve">
updated Sept 28, 2015
and Oct 28, 2015</t>
        </r>
      </text>
    </comment>
    <comment ref="Z430" authorId="1">
      <text>
        <r>
          <rPr>
            <b/>
            <sz val="9"/>
            <color indexed="81"/>
            <rFont val="Tahoma"/>
            <family val="2"/>
          </rPr>
          <t>Brooke Dillabough:</t>
        </r>
        <r>
          <rPr>
            <sz val="9"/>
            <color indexed="81"/>
            <rFont val="Tahoma"/>
            <family val="2"/>
          </rPr>
          <t xml:space="preserve">
Saddle Hills Mods complete</t>
        </r>
      </text>
    </comment>
    <comment ref="Z449"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AA471" authorId="5">
      <text>
        <r>
          <rPr>
            <b/>
            <sz val="9"/>
            <color indexed="81"/>
            <rFont val="Tahoma"/>
            <family val="2"/>
          </rPr>
          <t>Andrea Watters:</t>
        </r>
        <r>
          <rPr>
            <sz val="9"/>
            <color indexed="81"/>
            <rFont val="Tahoma"/>
            <family val="2"/>
          </rPr>
          <t xml:space="preserve">
Nordegg Breakdown associated with window from Dec 15-Jan 15</t>
        </r>
      </text>
    </comment>
    <comment ref="W491" authorId="1">
      <text>
        <r>
          <rPr>
            <b/>
            <sz val="9"/>
            <color indexed="81"/>
            <rFont val="Tahoma"/>
            <family val="2"/>
          </rPr>
          <t>Brooke Dillabough:</t>
        </r>
        <r>
          <rPr>
            <sz val="9"/>
            <color indexed="81"/>
            <rFont val="Tahoma"/>
            <family val="2"/>
          </rPr>
          <t xml:space="preserve">
Otter O/S</t>
        </r>
      </text>
    </comment>
    <comment ref="Z491" authorId="6">
      <text>
        <r>
          <rPr>
            <b/>
            <sz val="8"/>
            <color indexed="81"/>
            <rFont val="Tahoma"/>
            <family val="2"/>
          </rPr>
          <t>Jeff Stoffregen:</t>
        </r>
        <r>
          <rPr>
            <sz val="8"/>
            <color indexed="81"/>
            <rFont val="Tahoma"/>
            <family val="2"/>
          </rPr>
          <t xml:space="preserve">
Otter lake onstream</t>
        </r>
      </text>
    </comment>
    <comment ref="AA529" authorId="5">
      <text>
        <r>
          <rPr>
            <b/>
            <sz val="9"/>
            <color indexed="81"/>
            <rFont val="Tahoma"/>
            <family val="2"/>
          </rPr>
          <t xml:space="preserve">Updated Jan 12 based on new capacbility of 257
</t>
        </r>
      </text>
    </comment>
    <comment ref="AA543" authorId="5">
      <text>
        <r>
          <rPr>
            <b/>
            <sz val="9"/>
            <color indexed="81"/>
            <rFont val="Tahoma"/>
            <family val="2"/>
          </rPr>
          <t>Andrea Watters:</t>
        </r>
        <r>
          <rPr>
            <sz val="9"/>
            <color indexed="81"/>
            <rFont val="Tahoma"/>
            <family val="2"/>
          </rPr>
          <t xml:space="preserve">
Clearwater 5 Back Onstream - 258.9 base
</t>
        </r>
      </text>
    </comment>
    <comment ref="AR654" authorId="0">
      <text>
        <r>
          <rPr>
            <b/>
            <sz val="9"/>
            <color indexed="81"/>
            <rFont val="Tahoma"/>
            <family val="2"/>
          </rPr>
          <t>CHAU Johnston:</t>
        </r>
        <r>
          <rPr>
            <sz val="9"/>
            <color indexed="81"/>
            <rFont val="Tahoma"/>
            <family val="2"/>
          </rPr>
          <t xml:space="preserve">
No SCADA data. Flows obtained from Klova.</t>
        </r>
      </text>
    </comment>
    <comment ref="AR655" authorId="0">
      <text>
        <r>
          <rPr>
            <b/>
            <sz val="9"/>
            <color indexed="81"/>
            <rFont val="Tahoma"/>
            <family val="2"/>
          </rPr>
          <t>CHAU Johnston:</t>
        </r>
        <r>
          <rPr>
            <sz val="9"/>
            <color indexed="81"/>
            <rFont val="Tahoma"/>
            <family val="2"/>
          </rPr>
          <t xml:space="preserve">
No SCADA data. Flows obtained from Klova.</t>
        </r>
      </text>
    </comment>
    <comment ref="AR656" authorId="0">
      <text>
        <r>
          <rPr>
            <b/>
            <sz val="9"/>
            <color indexed="81"/>
            <rFont val="Tahoma"/>
            <family val="2"/>
          </rPr>
          <t>CHAU Johnston:</t>
        </r>
        <r>
          <rPr>
            <sz val="9"/>
            <color indexed="81"/>
            <rFont val="Tahoma"/>
            <family val="2"/>
          </rPr>
          <t xml:space="preserve">
No SCADA data. Flows obtained from Klova.</t>
        </r>
      </text>
    </comment>
    <comment ref="AR657" authorId="0">
      <text>
        <r>
          <rPr>
            <b/>
            <sz val="9"/>
            <color indexed="81"/>
            <rFont val="Tahoma"/>
            <family val="2"/>
          </rPr>
          <t>CHAU Johnston:</t>
        </r>
        <r>
          <rPr>
            <sz val="9"/>
            <color indexed="81"/>
            <rFont val="Tahoma"/>
            <family val="2"/>
          </rPr>
          <t xml:space="preserve">
No SCADA data. Flows obtained from Klova.</t>
        </r>
      </text>
    </comment>
    <comment ref="AR658" authorId="0">
      <text>
        <r>
          <rPr>
            <b/>
            <sz val="9"/>
            <color indexed="81"/>
            <rFont val="Tahoma"/>
            <family val="2"/>
          </rPr>
          <t>CHAU Johnston:</t>
        </r>
        <r>
          <rPr>
            <sz val="9"/>
            <color indexed="81"/>
            <rFont val="Tahoma"/>
            <family val="2"/>
          </rPr>
          <t xml:space="preserve">
No SCADA data. Flows obtained from Klova.</t>
        </r>
      </text>
    </comment>
  </commentList>
</comments>
</file>

<file path=xl/sharedStrings.xml><?xml version="1.0" encoding="utf-8"?>
<sst xmlns="http://schemas.openxmlformats.org/spreadsheetml/2006/main" count="1301" uniqueCount="362">
  <si>
    <t>EMPRESS</t>
  </si>
  <si>
    <t>MCNEILL</t>
  </si>
  <si>
    <t>Operational</t>
  </si>
  <si>
    <t>Actual</t>
  </si>
  <si>
    <t>Cap</t>
  </si>
  <si>
    <t>Flow</t>
  </si>
  <si>
    <t>Event Summary</t>
  </si>
  <si>
    <t>NGTL</t>
  </si>
  <si>
    <t>FS+STFS</t>
  </si>
  <si>
    <t>Forecast</t>
  </si>
  <si>
    <t>DATE</t>
  </si>
  <si>
    <t>ALBERTA/BC BORDER</t>
  </si>
  <si>
    <t>ALTBC</t>
  </si>
  <si>
    <t>EMPRS</t>
  </si>
  <si>
    <t>MCNLA</t>
  </si>
  <si>
    <t>EGAT</t>
  </si>
  <si>
    <t>Prorated</t>
  </si>
  <si>
    <t>Historical</t>
  </si>
  <si>
    <t>FSCD</t>
  </si>
  <si>
    <t>HIST Q</t>
  </si>
  <si>
    <t xml:space="preserve">Q </t>
  </si>
  <si>
    <t>EMPRESS + MCNEILL</t>
  </si>
  <si>
    <t>Hist. Q(adj.)</t>
  </si>
  <si>
    <t>Date</t>
  </si>
  <si>
    <t xml:space="preserve">FSCD  </t>
  </si>
  <si>
    <t>PG&amp;E</t>
  </si>
  <si>
    <t>Outages</t>
  </si>
  <si>
    <t>PS cap =</t>
  </si>
  <si>
    <t>Year</t>
  </si>
  <si>
    <t>AW cap =</t>
  </si>
  <si>
    <t>ABC PROM GRAPH</t>
  </si>
  <si>
    <t>High</t>
  </si>
  <si>
    <t>Average</t>
  </si>
  <si>
    <t>GDSR</t>
  </si>
  <si>
    <t>Empress</t>
  </si>
  <si>
    <t>McNeill</t>
  </si>
  <si>
    <t>Net</t>
  </si>
  <si>
    <t>Storage</t>
  </si>
  <si>
    <t>FT</t>
  </si>
  <si>
    <t>Monthly</t>
  </si>
  <si>
    <t>Capacity</t>
  </si>
  <si>
    <t>Kingsgate Border</t>
  </si>
  <si>
    <t>KINGT</t>
  </si>
  <si>
    <t>FS+LRS</t>
  </si>
  <si>
    <t>Crow A and B Station</t>
  </si>
  <si>
    <t>Moyie C/S</t>
  </si>
  <si>
    <t>Schrader East 1</t>
  </si>
  <si>
    <t>Burton Creek #1</t>
  </si>
  <si>
    <t>NPS42 FH Zone 6 Pipe ILI</t>
  </si>
  <si>
    <t>Burton Creek C/S</t>
  </si>
  <si>
    <t>Winchell Lake C/S</t>
  </si>
  <si>
    <t>Elko C/S</t>
  </si>
  <si>
    <t>Oilsands Delivery Area (Segments 10,11 &amp; 14)</t>
  </si>
  <si>
    <t>NCC NPS 42 Meik-Wood</t>
  </si>
  <si>
    <t>Woodenhouse A &amp; B Compressor Outage</t>
  </si>
  <si>
    <t>Swartz Creek C/S</t>
  </si>
  <si>
    <t>Turner Valley Unit 1</t>
  </si>
  <si>
    <t>Knight C/S</t>
  </si>
  <si>
    <t>Jenner Stn</t>
  </si>
  <si>
    <t>Red Deer C/S</t>
  </si>
  <si>
    <t>Turner Valley STN</t>
  </si>
  <si>
    <t>Burton Creek 2</t>
  </si>
  <si>
    <t>Schrader Creek #3</t>
  </si>
  <si>
    <t>Berland Station</t>
  </si>
  <si>
    <t>NPS 36 Foothills Zone 7</t>
  </si>
  <si>
    <t>Nordegg Station</t>
  </si>
  <si>
    <t>NPS 36 WASM/L Sundre</t>
  </si>
  <si>
    <t>Latornell Station</t>
  </si>
  <si>
    <t>Hidden Lake North</t>
  </si>
  <si>
    <t>Dusty Lake C/S</t>
  </si>
  <si>
    <t>NPS 16 Saddle Lake LL</t>
  </si>
  <si>
    <t>Field Lake C/S</t>
  </si>
  <si>
    <t>NPS 36 NWML Mods</t>
  </si>
  <si>
    <t>WAS 36 Pipe</t>
  </si>
  <si>
    <t>NPS 36 NWML</t>
  </si>
  <si>
    <t>NPS 36 WASML</t>
  </si>
  <si>
    <t>For NGTL System Facilities Segment codes please view link below</t>
  </si>
  <si>
    <t>Schrader East/West Station</t>
  </si>
  <si>
    <t>NPS 42 Edson M/L</t>
  </si>
  <si>
    <t>NPS 36 NWML Mods Leming Lake 20</t>
  </si>
  <si>
    <t>NPS 36 NWML Mods Leming Lake 21</t>
  </si>
  <si>
    <t>NPS 36 NWML Mods Leming Lake 22</t>
  </si>
  <si>
    <t>NPS 36 NWML Mods Leming Lake 23</t>
  </si>
  <si>
    <t>NPS 36 NWML Mods Leming Lake 24</t>
  </si>
  <si>
    <t>WAS Loop Pipe Maint.</t>
  </si>
  <si>
    <t>NPS 36 WASM/L Sundre/Burton Stn.</t>
  </si>
  <si>
    <t>Meikle C #3</t>
  </si>
  <si>
    <t>Meikle C C/S</t>
  </si>
  <si>
    <t>Meikle C #4</t>
  </si>
  <si>
    <t>Saddle Hills C/S</t>
  </si>
  <si>
    <t>NPS 42 Edson ML Lp ILI</t>
  </si>
  <si>
    <t>STORAGE INJ</t>
  </si>
  <si>
    <t>Base capability changed due to Clearwater C/S breakdown</t>
  </si>
  <si>
    <t>Clearwater Stn &amp; NPS 42 Edson ML</t>
  </si>
  <si>
    <t>WAS 36 Pipe &amp; NPS 42 Edson ML</t>
  </si>
  <si>
    <t>Clearwater C/S</t>
  </si>
  <si>
    <t>UPSTREAM OF JAMES (Segments 1,2,3,4,5,7,8,9 and 26)</t>
  </si>
  <si>
    <t>Clearwater C/S/Crawling Valley</t>
  </si>
  <si>
    <t>Clearwater C/S/Schrader 1</t>
  </si>
  <si>
    <t>NPS 36 Edson M/L Extension</t>
  </si>
  <si>
    <t>NPS 48 EAS Mainline Loop #4</t>
  </si>
  <si>
    <t>NPS36 ANG ILI</t>
  </si>
  <si>
    <t>Clearwater C/S, NWML NPS 36</t>
  </si>
  <si>
    <t>Clearwater C/S, NWML NPS 37</t>
  </si>
  <si>
    <t>Clearwater C/S, NWML NPS 38</t>
  </si>
  <si>
    <t>Clearwater C/S, NWML NPS 39</t>
  </si>
  <si>
    <t>Clearwater C/S, NWML NPS 40</t>
  </si>
  <si>
    <t>Clearwater C/S, NWML NPS 41</t>
  </si>
  <si>
    <t>Clearwater C/S, NWML NPS 42</t>
  </si>
  <si>
    <t>Hidden Lake C/S</t>
  </si>
  <si>
    <t>Hidden Lake</t>
  </si>
  <si>
    <t>Hidden Lake &amp; Pipstone</t>
  </si>
  <si>
    <t>NCC Derate Lifted</t>
  </si>
  <si>
    <t>NPS 36 NWML (36" NWML in service, SADHL offline)</t>
  </si>
  <si>
    <t>Schrader Creek East/West</t>
  </si>
  <si>
    <t>NPS 42 Edson M/L/Bike C/S</t>
  </si>
  <si>
    <t>NPS 42 Edson M/L/Princess B</t>
  </si>
  <si>
    <t>Princess B C/S</t>
  </si>
  <si>
    <t>Schrader Creek East/West C/S</t>
  </si>
  <si>
    <t>Clearwater #5, Hidden Lake</t>
  </si>
  <si>
    <t>Clearwater #5, NPS 16 NWML &amp; NPS 36 NWML Loop - Pipe Maint</t>
  </si>
  <si>
    <t>NPS 36 WAS M/L Ext - Pipe Maint</t>
  </si>
  <si>
    <t>NPS 36 Edson M/L Extension &amp; NPS 36 GPML Cut out</t>
  </si>
  <si>
    <t>Otter Lake C/S Onstream</t>
  </si>
  <si>
    <t>Volume Set 2015.10.15</t>
  </si>
  <si>
    <t>New Volume Set 2015.11.01 - Snipe C/S Onstream</t>
  </si>
  <si>
    <t>Actual Flow</t>
  </si>
  <si>
    <t>Bcf/d</t>
  </si>
  <si>
    <t>NPS 16/36 NWML Digs</t>
  </si>
  <si>
    <t>Hidden Lake North C/S</t>
  </si>
  <si>
    <t>NPS 16/36 NWML Digs, NPS 30 WAS ML ILI (NIGHT to Lodgepole), NPS 42 Edson ML Loop - pipe mods</t>
  </si>
  <si>
    <t>NPS 16/36 NWML Digs, NPS 30 WAS ML ILI (NIGHT to Lodgepole), NPS 42 Edson ML Loop - pipe mods, NPS 30 Edson ML ILI</t>
  </si>
  <si>
    <t>NPS 16/36 NWML Digs, NPS 42 Edson ML Loop - pipe mods, NPS 30 Edson ML ILI</t>
  </si>
  <si>
    <t>NPS 16/36 NWML Digs, NPS 42 Edson ML Loop - pipe mods, NPS 30 Edson ML ILI, NPS 16 Gordondale Lateral ILI</t>
  </si>
  <si>
    <t>NPS 42 Edson ML Loop - pipe mods, NPS 16 Gordondale Lateral ILI</t>
  </si>
  <si>
    <t>NPS 16/36 NWML Digs, NPS 30 WAS ML ILI (Night to Lodgepole)</t>
  </si>
  <si>
    <t>NPS 16/36 NWML Digs, NPS 30 WAS ML ILI (Night to Lodepole)</t>
  </si>
  <si>
    <t>Woodenhouse</t>
  </si>
  <si>
    <t>Swartz Creek C/S - Swartz ended on Aug 20, 2015</t>
  </si>
  <si>
    <t>Swartz Creek C/S ??</t>
  </si>
  <si>
    <t>Design Cap</t>
  </si>
  <si>
    <t>New Volume Set - 2015.11.06 - Alces onstream - 6250</t>
  </si>
  <si>
    <t xml:space="preserve">NWML derate resolution - 6500 </t>
  </si>
  <si>
    <t>LKXO Outage - Leismer East Valve Tie-In</t>
  </si>
  <si>
    <t xml:space="preserve">Hidden Lake &amp; Hidden Lake North Off </t>
  </si>
  <si>
    <t>Hidden Lake North C/S, Nordegg breakdown</t>
  </si>
  <si>
    <t>Vetchland</t>
  </si>
  <si>
    <t>Starting JAN 1st, typical flow USJR has been reported as 240-260 e6m3/d</t>
  </si>
  <si>
    <t xml:space="preserve">Crawling </t>
  </si>
  <si>
    <t>burton c/s</t>
  </si>
  <si>
    <t>turner c/s</t>
  </si>
  <si>
    <t>NPS 16/36 NWML Digs, NPS 30 WAS ML ILI (NIGHT to Lodgepole), NPS 42 Edson ML Loop - pipe mods - ALCES O/S</t>
  </si>
  <si>
    <t>NPS 42 Edson ML Loop - pipe mods</t>
  </si>
  <si>
    <t>Nordegg breakdown</t>
  </si>
  <si>
    <t>Meikle C#3  + Otter - Modified Capacity</t>
  </si>
  <si>
    <t>Updated ATCO Flow from Forecast to Historical</t>
  </si>
  <si>
    <t>Leige Lateral Loop In Service</t>
  </si>
  <si>
    <t>NPS 48 EAS Mainline Loop #5</t>
  </si>
  <si>
    <t>Nordegg Back in service</t>
  </si>
  <si>
    <t xml:space="preserve">NPS 16 Kirby Lateral Loop </t>
  </si>
  <si>
    <t>NPS 16 Kirby Lateral Loop (1-2 e6 drop)</t>
  </si>
  <si>
    <t>42 eas loop 3 ILI</t>
  </si>
  <si>
    <t>42 eas loop 3 ILI, prinb</t>
  </si>
  <si>
    <t>crowk</t>
  </si>
  <si>
    <t xml:space="preserve">Meikle C C/S(est decrease USJR ~5e6 as opposed to 15 e6 before without Otter- C station outage as you can't run #4 without #3) </t>
  </si>
  <si>
    <t>Otter Lake A C/S (est decrease USJR ~ 3e6)</t>
  </si>
  <si>
    <t>Vetchland C/S (est decrease USJR ~3.5 e6)</t>
  </si>
  <si>
    <t>36 EAS ML Lp 2</t>
  </si>
  <si>
    <t>schrader 3</t>
  </si>
  <si>
    <t>schrader 3, NPS 48 Tanghe Creek Lat Lp 2</t>
  </si>
  <si>
    <t>schrader 3, NPS 48 Tanghe Creek Lat Lp 3</t>
  </si>
  <si>
    <t>schrader 3, NPS 48 Tanghe Creek Lat Lp 4</t>
  </si>
  <si>
    <t>schrader 3, NPS 48 Tanghe Creek Lat Lp 5</t>
  </si>
  <si>
    <t>schrader 3, NPS 48 Tanghe Creek Lat Lp 6</t>
  </si>
  <si>
    <t>FHZ7 ILI</t>
  </si>
  <si>
    <t>WAS ML ILI</t>
  </si>
  <si>
    <t>burton 2</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</si>
  <si>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</si>
  <si>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Swartz Creek C/S (est decrease USJR ~15 e6) - changed to line up with actual system capability (est was 242, actual ~ 248)</t>
  </si>
  <si>
    <t>NPS 20 Kirby Lat Loop &amp; NPS 16 Liege Lateral Loop (LG12 to LG23)</t>
  </si>
  <si>
    <t>Meikle C C/S and GPML</t>
  </si>
  <si>
    <t>Swartz (10E6 reduction)</t>
  </si>
  <si>
    <t>Swartz Creek C/S (10e6 reduction)</t>
  </si>
  <si>
    <t>FHZ6 ILI (Jms-Hsr)</t>
  </si>
  <si>
    <t>36 FH Z7</t>
  </si>
  <si>
    <t>Schrader C/S</t>
  </si>
  <si>
    <t>Latornell (10 e6 reduction)</t>
  </si>
  <si>
    <t>Berland (10 e6 reduction)</t>
  </si>
  <si>
    <t>turner 1</t>
  </si>
  <si>
    <t>34" EAS ML ILI</t>
  </si>
  <si>
    <t>http://www.transcanada.com/customerexpress/docs/fh_system_maps/AB_System_Map_2015_Segments_Rev18.pdf</t>
  </si>
  <si>
    <t>Latornell Station (est decrease USJR ~ 10e6) - Overlap with Gold B3 (3 e6 decerase)</t>
  </si>
  <si>
    <t>Saddle Hills C/S (est decrease USJR ~3.5 e6)</t>
  </si>
  <si>
    <t>Hidden Lake C/S (6e6 reduction)</t>
  </si>
  <si>
    <t>Clearwater Unit 5 (5 e6 decrease)</t>
  </si>
  <si>
    <t>Edson 48</t>
  </si>
  <si>
    <t>NPS 48 Edson Mainline Loop #3</t>
  </si>
  <si>
    <t>NPS 36 NCC Loop (est decrease of 5 E6)</t>
  </si>
  <si>
    <t>Wolf Lake C/S (est decrease USJR ~10e6)</t>
  </si>
  <si>
    <t>Gold Creek B C/S (est decrease USJR ~ 10 e6)</t>
  </si>
  <si>
    <t>Berland (10e6 decrease) - deffred from beginning of May</t>
  </si>
  <si>
    <t>Clearwater Outage (5 e6 decrease) - assumed Clearwater 5 unavailable</t>
  </si>
  <si>
    <t>Clearwater Unit 1 (5 e6 decrease)</t>
  </si>
  <si>
    <t>Assumed Clearwater 5 available</t>
  </si>
  <si>
    <t>Nordegg Breakdown</t>
  </si>
  <si>
    <t>Forest Fires</t>
  </si>
  <si>
    <t>Meikle D - Goodfish In-Service</t>
  </si>
  <si>
    <t>NPS 30 WAS ML -  LODGP tie-ins (10 e6 reduction)</t>
  </si>
  <si>
    <t>Knight (10e6 reduction)</t>
  </si>
  <si>
    <t>Nordegg (10 e6 decrease)</t>
  </si>
  <si>
    <t>NPS 48 Chinchaga Lateral Loop - Meikle D (10 e6 decrease)</t>
  </si>
  <si>
    <t>Hidden Lake- EGAT 1 E6</t>
  </si>
  <si>
    <t>NPS 36 Foothills Digs</t>
  </si>
  <si>
    <t>crowa, NPS 36 Foothills Digs</t>
  </si>
  <si>
    <t>crowa&amp;b, NPS 36 Foothills Digs</t>
  </si>
  <si>
    <t>NPS 36 Foothills Cutouts</t>
  </si>
  <si>
    <t>Jan-16</t>
  </si>
  <si>
    <t>Feb-16</t>
  </si>
  <si>
    <t>Mar-16</t>
  </si>
  <si>
    <t>Apr-16</t>
  </si>
  <si>
    <t>May-16</t>
  </si>
  <si>
    <t>Jun-16</t>
  </si>
  <si>
    <t>Jul-16</t>
  </si>
  <si>
    <t>Aug-16</t>
  </si>
  <si>
    <t>Sep-16</t>
  </si>
  <si>
    <t>Oct-16</t>
  </si>
  <si>
    <t>Nov-16</t>
  </si>
  <si>
    <t>Dec-16</t>
  </si>
  <si>
    <t>Jan-17</t>
  </si>
  <si>
    <t>EGAT DELIVERY AREA - Dusty &amp; Gadsby Outage</t>
  </si>
  <si>
    <t>Paul Lake A &amp; B - no impact due to FOREST FIRES</t>
  </si>
  <si>
    <t>Woodenhouse B2 Compressor Ouatge - no impact due to FOREST FIRES</t>
  </si>
  <si>
    <t>Shrader West</t>
  </si>
  <si>
    <t>Acme</t>
  </si>
  <si>
    <t>NPS 36 WAS Mainline</t>
  </si>
  <si>
    <t>Hidden Lake North (6e6), Paul Lake B</t>
  </si>
  <si>
    <t>NPS 48 Chinchaga Lateral Loop - 15E6 decrease,Paul Lake traps (10e6 reduction), Paul Lake B</t>
  </si>
  <si>
    <t>Hidden Lake North (6e6),Paul Lake traps (10e6 reduction), Paul Lake B</t>
  </si>
  <si>
    <t>Paul Lake traps (10e6 reduction), Paul Lake B</t>
  </si>
  <si>
    <t>Schrader Creek #2</t>
  </si>
  <si>
    <t>NPS 42 Edson ML Lp 2 - Digs (1E6 reduction)</t>
  </si>
  <si>
    <t xml:space="preserve">~ 1E6m3/d decrease due to June amb/soil temps </t>
  </si>
  <si>
    <t>Leismer East C/S In Service (net 3E6 increase with 4E6 for Leismer East C/S less 1 E6 for July amb/soil)</t>
  </si>
  <si>
    <t>Slight increase est ~0.2 E6 for Aug amb/soil temps</t>
  </si>
  <si>
    <t>Slight increase est ~0.2 E6 for Sept amb/soil temps</t>
  </si>
  <si>
    <r>
      <rPr>
        <b/>
        <sz val="8"/>
        <color rgb="FF0000FF"/>
        <rFont val="Tms Rmn"/>
      </rPr>
      <t>Paul Lake A&amp;B C/S (EGAT)</t>
    </r>
    <r>
      <rPr>
        <b/>
        <sz val="8"/>
        <color rgb="FFFF0000"/>
        <rFont val="Tms Rmn"/>
      </rPr>
      <t>, Hidden Lake North (6e6)</t>
    </r>
  </si>
  <si>
    <r>
      <rPr>
        <b/>
        <sz val="8"/>
        <color rgb="FF0000FF"/>
        <rFont val="Tms Rmn"/>
      </rPr>
      <t>Paul Lake A&amp;B C/S (EGAT)</t>
    </r>
    <r>
      <rPr>
        <b/>
        <sz val="8"/>
        <color rgb="FFFF0000"/>
        <rFont val="Tms Rmn"/>
      </rPr>
      <t>, NPS 48 Chinchaga Lateral Loop - 15E6 decrease,</t>
    </r>
    <r>
      <rPr>
        <b/>
        <sz val="8"/>
        <color rgb="FF0000FF"/>
        <rFont val="Tms Rmn"/>
      </rPr>
      <t>Paul Lake traps (10e6 reduction) EGAT</t>
    </r>
  </si>
  <si>
    <r>
      <rPr>
        <b/>
        <sz val="8"/>
        <color rgb="FF0000FF"/>
        <rFont val="Tms Rmn"/>
      </rPr>
      <t>Paul Lake A&amp;B C/S (EGAT)</t>
    </r>
    <r>
      <rPr>
        <b/>
        <sz val="8"/>
        <color rgb="FFFF0000"/>
        <rFont val="Tms Rmn"/>
      </rPr>
      <t>, Hidden Lake North (6e6),</t>
    </r>
    <r>
      <rPr>
        <b/>
        <sz val="8"/>
        <color rgb="FF0000FF"/>
        <rFont val="Tms Rmn"/>
      </rPr>
      <t>Paul Lake traps (10e6 reduction) (EGAT)</t>
    </r>
  </si>
  <si>
    <t>Paul Lake traps (10e6 reduction) (EGAT)</t>
  </si>
  <si>
    <t>NPS 36 NCC Loop (est decrease of 5 E6) - talk to Rahim** - aligned with capacity in MOF SS</t>
  </si>
  <si>
    <t>NLAT Derate Resolution + Meikle D &amp; Goodfish inservice - total 5E6 capacity increase</t>
  </si>
  <si>
    <t>EGAT - NPS 48 Chinchaga Lateral Loop - Meikle D (3-4 e6 decrease from base NCC flow for OSDA)</t>
  </si>
  <si>
    <t>James River Mods on-stream - added 1.5 e6</t>
  </si>
  <si>
    <t>eas 48 ILI(4E6)</t>
  </si>
  <si>
    <t>nps 42 edson &amp; cas ml loop (6 e6)</t>
  </si>
  <si>
    <t>NPS 42 Edson ML Lp 2 - Digs (1E6 reduction), Schrader C/S (1E6)</t>
  </si>
  <si>
    <t>100%FT-R, 50% IT-R</t>
  </si>
  <si>
    <t>Otter Lake A C/S (est decrease USJR ~ 3e6) - Meikle B out of service</t>
  </si>
  <si>
    <t>Feb-17</t>
  </si>
  <si>
    <t>34" EAS ML Loop ILI, NPS 24 Peerless Lake Lateral Loop (est decrease of 2E6)</t>
  </si>
  <si>
    <t>34" EAS ML Loop ILI, NPS 24 Peerless Lake Lateral Loop (est decrease of 3E6 total)</t>
  </si>
  <si>
    <t>NPS 48 Chinchaga (15 E6),Hidden Lake North,NPS 30 Paul Lake Xover,Paul Lake B</t>
  </si>
  <si>
    <t>Hidden Lake North (1e6), Paul Lake B</t>
  </si>
  <si>
    <t>81.5/82.9</t>
  </si>
  <si>
    <t>JRB and SHRAD3 on West -added 3.0 e6</t>
  </si>
  <si>
    <t>WASml loop (1e6)</t>
  </si>
  <si>
    <t>42 WAS ML Lp ILI (10e6)</t>
  </si>
  <si>
    <t>CROW Derate Resolution</t>
  </si>
  <si>
    <t>WAS ML ILI, Winchell</t>
  </si>
  <si>
    <t>NPS 24/30 Peerless/MHLatLoop2 (7e6)</t>
  </si>
  <si>
    <t>NPS 24/30 Peerless/MHLatLoop2 (30e6)</t>
  </si>
  <si>
    <t>STOP revised from 232 to 246 - Normal OSDA Demand</t>
  </si>
  <si>
    <t>Hidden Lake North,NPS 30 Paul Lake Xover,Paul Lake B</t>
  </si>
  <si>
    <t>eas 48 ILI(4E6) NPS 48 Chinchaga (7e6)</t>
  </si>
  <si>
    <t>eas 48 ILI(4E6) NPS 48 Chinchaga (7e6), Jenner (2e6)</t>
  </si>
  <si>
    <t>Area Definitions</t>
  </si>
  <si>
    <t xml:space="preserve">USJR </t>
  </si>
  <si>
    <t>Upstream James River Receipt Area: Groundbirch East, Gordondale, Big Eddy, January Creek, and Rat Creek West interconnects, and all receipt locations in Segments 1, 2, 3, 4, 5, 7, partial 8, partial 9, 24, 26, partial 28.</t>
  </si>
  <si>
    <t xml:space="preserve">East Gate Delivery Area: Empress, McNeill, Unity, Cold Lake, Aeco C, Warwick Southeast, Chancellor, Carbon, Severn Creek, and Crossfield interconnects, </t>
  </si>
  <si>
    <t>and all delivery locations in Segments 10, 11, 12, 13, 14, 15, 16, 17, 18, 19, 20, partial 21, 22, 23, partial 28.</t>
  </si>
  <si>
    <t xml:space="preserve">• NEDA </t>
  </si>
  <si>
    <t xml:space="preserve"> North and East Delivery Area: Unity, Cold Lake, Warwick Southeast interconnects, and all delivery locations in Segments 10, 11, 12, 13, 14, 15, 16, 23, partial 28:</t>
  </si>
  <si>
    <r>
      <rPr>
        <b/>
        <sz val="9"/>
        <rFont val="Arial"/>
        <family val="2"/>
      </rPr>
      <t>• OSDA</t>
    </r>
    <r>
      <rPr>
        <sz val="9"/>
        <rFont val="Arial"/>
        <family val="2"/>
      </rPr>
      <t xml:space="preserve">      Oil Sands Delivery Area: Cold Lake interconnect, and all delivery locations in Segments 10, 11, 14.</t>
    </r>
  </si>
  <si>
    <t>WGAT</t>
  </si>
  <si>
    <t xml:space="preserve"> West Gate Delivery Area: Alberta B.C. and Alberta Montana interconnects, and delivery locations in partial Segment 21.</t>
  </si>
  <si>
    <t>OUTAGE</t>
  </si>
  <si>
    <t>SEG</t>
  </si>
  <si>
    <t>OUTAGE DESCRIPTION</t>
  </si>
  <si>
    <t>DATES</t>
  </si>
  <si>
    <t>RECEIPT/DELIVERY IMPACT</t>
  </si>
  <si>
    <t>CONTACT</t>
  </si>
  <si>
    <t>AREA</t>
  </si>
  <si>
    <t>#</t>
  </si>
  <si>
    <t>START</t>
  </si>
  <si>
    <t>FINISH</t>
  </si>
  <si>
    <r>
      <t xml:space="preserve">NPS 34 Eastern Alberta System (EAS) Mainline Loop - </t>
    </r>
    <r>
      <rPr>
        <sz val="10"/>
        <rFont val="Arial"/>
        <family val="2"/>
      </rPr>
      <t>Pipeline Maintenance (7 days).</t>
    </r>
  </si>
  <si>
    <t>Potential IT/FT delivery restriction in the East Gate Delivery Area. Empress/McNeill delivery Capability 127 E6m3/d. Typical Flow 125-135 e6m3/d</t>
  </si>
  <si>
    <t>Damola Daramola</t>
  </si>
  <si>
    <r>
      <t xml:space="preserve">NPS 24 Peerless Lake Lateral Loop </t>
    </r>
    <r>
      <rPr>
        <sz val="10"/>
        <rFont val="Arial"/>
        <family val="2"/>
      </rPr>
      <t>- Pipeline Modifications (6 days within window).</t>
    </r>
    <r>
      <rPr>
        <b/>
        <sz val="10"/>
        <rFont val="Arial"/>
        <family val="2"/>
      </rPr>
      <t xml:space="preserve"> Dates Revised</t>
    </r>
  </si>
  <si>
    <t>Potential IT/FT delivery restriction in the East Gate Delivery Area. Empress/McNeill delivery Capability 125 E6m3/d. Typical Flow 125-135 e6m3/d.</t>
  </si>
  <si>
    <t>Brooke Dillabough</t>
  </si>
  <si>
    <r>
      <t xml:space="preserve">Moyie C/S - </t>
    </r>
    <r>
      <rPr>
        <sz val="10"/>
        <rFont val="Arial"/>
        <family val="2"/>
      </rPr>
      <t>Station Maintenance (4 days).</t>
    </r>
  </si>
  <si>
    <t xml:space="preserve">Potential IT/FT receipt restriction on the Foothills B.C. System. Capability 58 E6m3/d. Typical Flow 40 - 65 E6m3/d. </t>
  </si>
  <si>
    <t>FHBC</t>
  </si>
  <si>
    <r>
      <t xml:space="preserve">Knight C/S </t>
    </r>
    <r>
      <rPr>
        <sz val="10"/>
        <rFont val="Arial"/>
        <family val="2"/>
      </rPr>
      <t>- Station Maintenance (2 days).</t>
    </r>
  </si>
  <si>
    <t>Potential IT/FT receipt restriction in the Upstream James River Receipt Area. Capability 240 E6m3/d. Typical Flow 230-260 E6m3/d.</t>
  </si>
  <si>
    <t>Chris Pho</t>
  </si>
  <si>
    <t>USJR</t>
  </si>
  <si>
    <r>
      <t xml:space="preserve">NPS 24 Cutbank Lateral Loop - </t>
    </r>
    <r>
      <rPr>
        <sz val="10"/>
        <rFont val="Arial"/>
        <family val="2"/>
      </rPr>
      <t>Pipeline Maintenance (9 days)</t>
    </r>
    <r>
      <rPr>
        <b/>
        <sz val="10"/>
        <rFont val="Arial"/>
        <family val="2"/>
      </rPr>
      <t>.</t>
    </r>
  </si>
  <si>
    <t>Potential IT/FT receipt restriction at Musreau Lake, Musreau Lake West, Musreau Lake No 2, Musreau Lake North, Cutbank River, Copton Creek, Narraway River, Nose Mountain and Bilbo meter stations. Capability 9-14 e6m3/d. Typical Flow 15-20 e6m3/d.
Nil required at Wapiti Centre Sales and Wapiti South Sales. Typical Flow 60 e3m3/d.</t>
  </si>
  <si>
    <t>Andrea Watters</t>
  </si>
  <si>
    <t>Local</t>
  </si>
  <si>
    <r>
      <t>Hidden Lake North C/S</t>
    </r>
    <r>
      <rPr>
        <sz val="10"/>
        <rFont val="Arial"/>
        <family val="2"/>
      </rPr>
      <t xml:space="preserve"> - Station Maintenance (5 days).</t>
    </r>
  </si>
  <si>
    <t>Potential IT/FT receipt restriction in the Upstream James River Receipt Area. Capability 244 E6m3/d. Typical Flow 240-265 E6m3/d.
Potential IT/FT delivery restriction in the East Gate Delivery Area. Empress/McNeill delivery Capability 128 E6m3/d. Typical Flow 125-135 e6m3/d</t>
  </si>
  <si>
    <t>USJR
EGAT</t>
  </si>
  <si>
    <r>
      <t xml:space="preserve">NPS 30 Paul Lake Crossover </t>
    </r>
    <r>
      <rPr>
        <sz val="10"/>
        <rFont val="Arial"/>
        <family val="2"/>
      </rPr>
      <t>- Pipeline Modifications (6 days within window).</t>
    </r>
  </si>
  <si>
    <t>Potential IT/FT receipt restriction in the Upstream James River Receipt Area. Capability 240 E6m3/d. Typical Flow 240-265 E6m3/d.
Potential IT/FT delivery restriction in the East Gate Delivery Area. Empress/McNeill delivery Capability 119 E6m3/d. Typical Flow 125-135 E6m3/d.</t>
  </si>
  <si>
    <t>Rahim
Ruda</t>
  </si>
  <si>
    <r>
      <t xml:space="preserve">NPS 48 Tanghe Creek Lateral Loop 2 &amp; Chinchaga Loop 3 </t>
    </r>
    <r>
      <rPr>
        <sz val="10"/>
        <rFont val="Arial"/>
        <family val="2"/>
      </rPr>
      <t xml:space="preserve">- Pipeline Maintenance  (4 days). </t>
    </r>
    <r>
      <rPr>
        <b/>
        <sz val="10"/>
        <rFont val="Arial"/>
        <family val="2"/>
      </rPr>
      <t>Capacity Revised</t>
    </r>
  </si>
  <si>
    <t>Potential IT/FT receipt restriction in the Upstream James River Receipt Area. Capability 235 E6m3/d, Typical Flow 230-265 E6m3/d. 
Potential IT/FT delivery in the East Gate Delivery Area. Empress/McNeill delivery Capability 113 E6m3/d. Typical Flow 125-135 e6m3/d.</t>
  </si>
  <si>
    <r>
      <rPr>
        <b/>
        <sz val="10"/>
        <rFont val="Arial"/>
        <family val="2"/>
      </rPr>
      <t>NPS 30 Western Alberta System (WAS) Mainline</t>
    </r>
    <r>
      <rPr>
        <sz val="10"/>
        <rFont val="Arial"/>
        <family val="2"/>
      </rPr>
      <t xml:space="preserve"> - Pipeline Maintenance.</t>
    </r>
  </si>
  <si>
    <t>Potential IT/FT receipt restriction in the Upstream James River Receipt Area. Capability 240 E6m3/d. Typical flow 230-265 E6m3/d.
Nils required at Blue Rapids, Boggy Hall, Sand Creek, Alder Flats, Minnehik Buck Lake and Minnehik Buck Lake B meter stations. Typical Flow 4000 E3m3/d.</t>
  </si>
  <si>
    <t>USJR
Local</t>
  </si>
  <si>
    <r>
      <t xml:space="preserve">NPS 42 Foothills Pipeline Zone 9 </t>
    </r>
    <r>
      <rPr>
        <sz val="10"/>
        <rFont val="Arial"/>
        <family val="2"/>
      </rPr>
      <t xml:space="preserve"> - Pipeline Maintenance (7 days).</t>
    </r>
  </si>
  <si>
    <t xml:space="preserve">Potential IT/FT restriction on the Foothills Saskatchewan System. Capability 35-50 E6m3/d. Typical Flow 40-45 E6m3/d. </t>
  </si>
  <si>
    <t>FHSK</t>
  </si>
  <si>
    <r>
      <rPr>
        <b/>
        <sz val="10"/>
        <rFont val="Arial"/>
        <family val="2"/>
      </rPr>
      <t xml:space="preserve">NPS 36 NCC Loop and Fort McKay Mainline </t>
    </r>
    <r>
      <rPr>
        <sz val="10"/>
        <rFont val="Arial"/>
        <family val="2"/>
      </rPr>
      <t>- Pipeline Maintenance (7 days).</t>
    </r>
  </si>
  <si>
    <t xml:space="preserve">Potential IT/FT delivery restriction in the Oil Sands Delivery Area. Capability 73 E6m3/d. Typical Flow 60-70 E6m3/d.  </t>
  </si>
  <si>
    <t>OSDA</t>
  </si>
  <si>
    <r>
      <t>Berland C/S</t>
    </r>
    <r>
      <rPr>
        <sz val="10"/>
        <color theme="1"/>
        <rFont val="Arial"/>
        <family val="2"/>
      </rPr>
      <t>- Station Maintenance (3 days).</t>
    </r>
  </si>
  <si>
    <t>Potential IT/FT receipt restriction in the Upstream James River Receipt Area. Capability 240 E6m3/d. Typical Flow 230-265 E6m3/d.</t>
  </si>
  <si>
    <r>
      <rPr>
        <b/>
        <sz val="10"/>
        <rFont val="Arial"/>
        <family val="2"/>
      </rPr>
      <t xml:space="preserve">NPS 42 Western Alberta System (WAS) Mainline Loop </t>
    </r>
    <r>
      <rPr>
        <sz val="10"/>
        <rFont val="Arial"/>
        <family val="2"/>
      </rPr>
      <t xml:space="preserve">- Pipeline Modifications (6 days). </t>
    </r>
    <r>
      <rPr>
        <b/>
        <sz val="10"/>
        <rFont val="Arial"/>
        <family val="2"/>
      </rPr>
      <t>Dates and Capacity Revised</t>
    </r>
  </si>
  <si>
    <t>Potential IT/FT delivery restriction in the West Gate Delivery Area. Alberta B.C. delivery Capability 63 E6m3/d. Typical Flow 57-63 e6m3/d.</t>
  </si>
  <si>
    <r>
      <rPr>
        <b/>
        <sz val="10"/>
        <rFont val="Arial"/>
        <family val="2"/>
      </rPr>
      <t>NPS 30 North Lateral Loop #2</t>
    </r>
    <r>
      <rPr>
        <sz val="10"/>
        <rFont val="Arial"/>
        <family val="2"/>
      </rPr>
      <t xml:space="preserve"> - Pipeline Modifications (5 days within window).  </t>
    </r>
  </si>
  <si>
    <t xml:space="preserve">Potential IT/FT delivery restriction in the North and East Delivery Area. Capability 102 E6m3/d. Typical Flow 95-105 E6m3/d.  </t>
  </si>
  <si>
    <t>NEDA</t>
  </si>
  <si>
    <r>
      <t>Latornell</t>
    </r>
    <r>
      <rPr>
        <sz val="10"/>
        <color theme="1"/>
        <rFont val="Arial"/>
        <family val="2"/>
      </rPr>
      <t xml:space="preserve"> </t>
    </r>
    <r>
      <rPr>
        <b/>
        <sz val="10"/>
        <color theme="1"/>
        <rFont val="Arial"/>
        <family val="2"/>
      </rPr>
      <t>C/S</t>
    </r>
    <r>
      <rPr>
        <sz val="10"/>
        <color theme="1"/>
        <rFont val="Arial"/>
        <family val="2"/>
      </rPr>
      <t>- Station Maintenance (4 days).</t>
    </r>
  </si>
  <si>
    <t>Potential IT/FT receipt restriction in the Upstream James River Receipt Area. Capability 242 E6m3/d. Typical Flow 230-260 E6m3/d.</t>
  </si>
  <si>
    <r>
      <rPr>
        <b/>
        <sz val="10"/>
        <rFont val="Arial"/>
        <family val="2"/>
      </rPr>
      <t>Hidden Lake C/S</t>
    </r>
    <r>
      <rPr>
        <sz val="10"/>
        <rFont val="Arial"/>
        <family val="2"/>
      </rPr>
      <t xml:space="preserve"> - Station Maintenance (4 days).</t>
    </r>
  </si>
  <si>
    <t>Potential IT/FT receipt restriction in the Upstream James River Receipt Area. Capability 246 E6m3/d. Typical Flow 230-265 E6m3/d.
Potential IT/FT delivery restriction in the East Gate Delivery Area. Empress/McNeill delivery Capability 131 E6m3/d. Typical Flow 125-135 e6m3/d</t>
  </si>
  <si>
    <r>
      <t xml:space="preserve">NPS 8 Dunvegan West Lateral  </t>
    </r>
    <r>
      <rPr>
        <sz val="10"/>
        <rFont val="Arial"/>
        <family val="2"/>
      </rPr>
      <t xml:space="preserve">- Pipeline Modifications  (6 days within window). </t>
    </r>
    <r>
      <rPr>
        <b/>
        <sz val="10"/>
        <rFont val="Arial"/>
        <family val="2"/>
      </rPr>
      <t>Dates Revised</t>
    </r>
  </si>
  <si>
    <t>Nil required at Dunvegan West and Dunvegan West #2. Typical Flow 50 E3m3/d.</t>
  </si>
  <si>
    <r>
      <t xml:space="preserve">NPS 42 Edson &amp; Central Alberta System (CAS) Mainline Loop - </t>
    </r>
    <r>
      <rPr>
        <sz val="10"/>
        <rFont val="Arial"/>
        <family val="2"/>
      </rPr>
      <t xml:space="preserve">Pipeline Maintenance (11 days). </t>
    </r>
    <r>
      <rPr>
        <b/>
        <sz val="10"/>
        <rFont val="Arial"/>
        <family val="2"/>
      </rPr>
      <t>Dates and Capacity Revised</t>
    </r>
  </si>
  <si>
    <t>Potential IT/FT delivery restriction in the East Gate Delivery Area. Empress/McNeill delivery Capability 126 E6m3/d. Typical Flow 125-135 E6m3/d.</t>
  </si>
  <si>
    <t xml:space="preserve">EGAT
</t>
  </si>
  <si>
    <r>
      <t xml:space="preserve">Clearwater #5 </t>
    </r>
    <r>
      <rPr>
        <sz val="10"/>
        <rFont val="Arial"/>
        <family val="2"/>
      </rPr>
      <t>- Unit Maintenance (4 days).</t>
    </r>
  </si>
  <si>
    <t>Potential IT/FT receipt restriction in the Upstream James River Receipt Area, including full Segment 8. Capability 247 E6m3/d. Typical Flow 230-260 E6m3/d.</t>
  </si>
  <si>
    <r>
      <rPr>
        <b/>
        <sz val="10"/>
        <rFont val="Arial"/>
        <family val="2"/>
      </rPr>
      <t>NPS 42 Western Alberta System (WAS) Mainline Loop</t>
    </r>
    <r>
      <rPr>
        <sz val="10"/>
        <rFont val="Arial"/>
        <family val="2"/>
      </rPr>
      <t xml:space="preserve"> - Pipeline Maintenance (7 days). </t>
    </r>
    <r>
      <rPr>
        <b/>
        <sz val="10"/>
        <rFont val="Arial"/>
        <family val="2"/>
      </rPr>
      <t>Dates and Capacity Revised</t>
    </r>
  </si>
  <si>
    <t>Potential IT/FT delivery restriction in the West Gate Delivery Area. Alberta B. C. Capability 55 E6m3/d. Typical Flow 57-63 E6m3/d.</t>
  </si>
  <si>
    <t>6 &amp; 12</t>
  </si>
  <si>
    <r>
      <rPr>
        <b/>
        <sz val="10"/>
        <rFont val="Arial"/>
        <family val="2"/>
      </rPr>
      <t>NPS 24/30 NCC Peerless Lake/Marten Hills Lateral Loop #2/Paul Lake Crossove</t>
    </r>
    <r>
      <rPr>
        <sz val="10"/>
        <rFont val="Arial"/>
        <family val="2"/>
      </rPr>
      <t xml:space="preserve">r - Pipeline Maintenance (5 days). </t>
    </r>
    <r>
      <rPr>
        <b/>
        <sz val="10"/>
        <rFont val="Arial"/>
        <family val="2"/>
      </rPr>
      <t>New</t>
    </r>
  </si>
  <si>
    <t>Potential IT/FT receipt restriction in the Upstream James River Receipt Area. Capability 220 E6m3/d. Typical Flow 230-265 E6m3/d.
Potential IT/FT delivery restriction in the East Gate Delivery Area. Empress/McNeill delivery Capability 125 E6m3/d. Typical Flow 125-135 e6m3/d.</t>
  </si>
  <si>
    <t>Chuang Li</t>
  </si>
  <si>
    <r>
      <rPr>
        <b/>
        <sz val="10"/>
        <rFont val="Arial"/>
        <family val="2"/>
      </rPr>
      <t xml:space="preserve">NPS 10/12 Tide Lake Lateral </t>
    </r>
    <r>
      <rPr>
        <sz val="10"/>
        <rFont val="Arial"/>
        <family val="2"/>
      </rPr>
      <t>- Pipeline Modifications (6 days within window).</t>
    </r>
  </si>
  <si>
    <t>Nils required at Tide Lake North, Tide Lake East, Tide Lake B, Tide Lake and Tide Lake South meter stations. Typical Flow 260-660 E3m3/d.</t>
  </si>
  <si>
    <r>
      <rPr>
        <b/>
        <sz val="10"/>
        <rFont val="Arial"/>
        <family val="2"/>
      </rPr>
      <t xml:space="preserve">NPS 12 Bigstone Lateral </t>
    </r>
    <r>
      <rPr>
        <sz val="10"/>
        <rFont val="Arial"/>
        <family val="2"/>
      </rPr>
      <t>- Pipeline Modifications (6 days within window).</t>
    </r>
  </si>
  <si>
    <t xml:space="preserve">Nils required at Grizzly, Grizzly Sales and Bigstone Sales meter stations. Typical Receipt Flow 150 E3m3/d and Delivery Flow 50 E3m3/d. </t>
  </si>
  <si>
    <r>
      <rPr>
        <b/>
        <sz val="10"/>
        <rFont val="Arial"/>
        <family val="2"/>
      </rPr>
      <t xml:space="preserve">NPS 8 Dorothy Lateral and NPS10 Cessford-Burfield Lateral </t>
    </r>
    <r>
      <rPr>
        <sz val="10"/>
        <rFont val="Arial"/>
        <family val="2"/>
      </rPr>
      <t xml:space="preserve">- Pipeline Modifications (6 days within window). </t>
    </r>
    <r>
      <rPr>
        <b/>
        <sz val="10"/>
        <rFont val="Arial"/>
        <family val="2"/>
      </rPr>
      <t>Dates Revised</t>
    </r>
  </si>
  <si>
    <t>2017</t>
  </si>
  <si>
    <t>Nils required at Dorothy, Lone Butte, Cessford Burfield West, Cessford Burfield West #2, Bullpound, Cessford North meter stations. Typical Flow 600 E3m3/d.</t>
  </si>
  <si>
    <r>
      <t xml:space="preserve">NPS 10 Judy Creek Lateral  </t>
    </r>
    <r>
      <rPr>
        <sz val="10"/>
        <rFont val="Arial"/>
        <family val="2"/>
      </rPr>
      <t xml:space="preserve">- Pipeline Modifications
(6 days within window).  </t>
    </r>
    <r>
      <rPr>
        <b/>
        <sz val="10"/>
        <rFont val="Arial"/>
        <family val="2"/>
      </rPr>
      <t>Dates Revised</t>
    </r>
  </si>
  <si>
    <t>Nil required at Judy Creek and Virginia Hills. Typical Flow 300 E3m3/d.
Nil required at Sakwatamau Sales. Typical Flow 0 E3m3/d.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</si>
</sst>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Blue]General"/>
    <numFmt numFmtId="165" formatCode="0.0"/>
    <numFmt numFmtId="166" formatCode="[$-409]mmm\-yy;@"/>
    <numFmt numFmtId="167" formatCode="mm/dd/yy"/>
  </numFmts>
  <fonts count="115">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ms Rmn"/>
    </font>
    <font>
      <sz val="8"/>
      <name val="Tms Rmn"/>
    </font>
    <font>
      <sz val="8"/>
      <name val="Helv"/>
    </font>
    <font>
      <b/>
      <sz val="8"/>
      <color indexed="10"/>
      <name val="Tms Rmn"/>
    </font>
    <font>
      <b/>
      <sz val="10"/>
      <name val="Arial"/>
      <family val="2"/>
    </font>
    <font>
      <sz val="10"/>
      <color indexed="10"/>
      <name val="Times New Roman"/>
      <family val="1"/>
    </font>
    <font>
      <sz val="8"/>
      <color indexed="10"/>
      <name val="Tms Rmn"/>
    </font>
    <font>
      <b/>
      <sz val="10"/>
      <color indexed="10"/>
      <name val="Times New Roman"/>
      <family val="1"/>
    </font>
    <font>
      <b/>
      <sz val="8"/>
      <color indexed="9"/>
      <name val="Tms Rmn"/>
    </font>
    <font>
      <b/>
      <sz val="8"/>
      <color indexed="9"/>
      <name val="Times"/>
      <family val="1"/>
    </font>
    <font>
      <b/>
      <sz val="10"/>
      <color indexed="9"/>
      <name val="Times New Roman"/>
      <family val="1"/>
    </font>
    <font>
      <sz val="10"/>
      <color indexed="9"/>
      <name val="Times New Roman"/>
      <family val="1"/>
    </font>
    <font>
      <sz val="10"/>
      <name val="Arial"/>
      <family val="2"/>
    </font>
    <font>
      <b/>
      <sz val="10"/>
      <color indexed="33"/>
      <name val="Arial"/>
      <family val="2"/>
    </font>
    <font>
      <sz val="10"/>
      <color indexed="33"/>
      <name val="Arial"/>
      <family val="2"/>
    </font>
    <font>
      <i/>
      <sz val="10"/>
      <color indexed="59"/>
      <name val="Arial"/>
      <family val="2"/>
    </font>
    <font>
      <sz val="8"/>
      <color indexed="81"/>
      <name val="Tahoma"/>
      <family val="2"/>
    </font>
    <font>
      <b/>
      <sz val="8"/>
      <color indexed="81"/>
      <name val="Tahoma"/>
      <family val="2"/>
    </font>
    <font>
      <sz val="10"/>
      <name val="Tms Rmn"/>
    </font>
    <font>
      <b/>
      <sz val="10"/>
      <color indexed="10"/>
      <name val="Times New Roman"/>
      <family val="1"/>
    </font>
    <font>
      <b/>
      <sz val="10"/>
      <name val="Times New Roman"/>
      <family val="1"/>
    </font>
    <font>
      <b/>
      <i/>
      <sz val="10"/>
      <color indexed="59"/>
      <name val="Arial"/>
      <family val="2"/>
    </font>
    <font>
      <b/>
      <sz val="8"/>
      <color indexed="13"/>
      <name val="Tms Rmn"/>
    </font>
    <font>
      <b/>
      <sz val="8"/>
      <name val="Arial"/>
      <family val="2"/>
    </font>
    <font>
      <b/>
      <sz val="8"/>
      <color indexed="8"/>
      <name val="Tms Rmn"/>
    </font>
    <font>
      <b/>
      <sz val="8"/>
      <color indexed="10"/>
      <name val="Arial"/>
      <family val="2"/>
    </font>
    <font>
      <sz val="8"/>
      <name val="Times New Roman"/>
      <family val="1"/>
    </font>
    <font>
      <b/>
      <sz val="9"/>
      <color indexed="10"/>
      <name val="Tms Rmn"/>
    </font>
    <font>
      <b/>
      <sz val="10"/>
      <name val="Tms Rmn"/>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b/>
      <sz val="8"/>
      <color rgb="FFFF0000"/>
      <name val="Tms Rmn"/>
    </font>
    <font>
      <b/>
      <sz val="10"/>
      <color rgb="FFFF0000"/>
      <name val="Tms Rmn"/>
    </font>
    <font>
      <sz val="8"/>
      <color theme="0" tint="-0.499984740745262"/>
      <name val="Tms Rmn"/>
    </font>
    <font>
      <sz val="10"/>
      <name val="Helvetica"/>
      <family val="2"/>
    </font>
    <font>
      <b/>
      <sz val="18"/>
      <color rgb="FF210EAC"/>
      <name val="Frutiger TC"/>
    </font>
    <font>
      <u/>
      <sz val="10"/>
      <color theme="10"/>
      <name val="Helvetica"/>
      <family val="2"/>
    </font>
    <font>
      <sz val="10"/>
      <name val="Times New Roman"/>
      <family val="1"/>
    </font>
    <font>
      <sz val="9"/>
      <color indexed="81"/>
      <name val="Tahoma"/>
      <family val="2"/>
    </font>
    <font>
      <b/>
      <sz val="9"/>
      <color indexed="81"/>
      <name val="Tahoma"/>
      <family val="2"/>
    </font>
    <font>
      <b/>
      <i/>
      <u/>
      <sz val="16"/>
      <name val="Calibri"/>
      <family val="2"/>
      <scheme val="minor"/>
    </font>
    <font>
      <i/>
      <sz val="10"/>
      <name val="Times New Roman"/>
      <family val="1"/>
    </font>
    <font>
      <b/>
      <i/>
      <sz val="16"/>
      <name val="Calibri"/>
      <family val="2"/>
    </font>
    <font>
      <sz val="8"/>
      <color theme="1"/>
      <name val="Tms Rmn"/>
    </font>
    <font>
      <sz val="8"/>
      <color indexed="9"/>
      <name val="Tms Rmn"/>
    </font>
    <font>
      <b/>
      <sz val="8"/>
      <color rgb="FFFFFF00"/>
      <name val="Tms Rmn"/>
    </font>
    <font>
      <b/>
      <sz val="6"/>
      <color indexed="10"/>
      <name val="Tms Rmn"/>
    </font>
    <font>
      <b/>
      <sz val="6"/>
      <color rgb="FFFF0000"/>
      <name val="Tms Rmn"/>
    </font>
    <font>
      <sz val="6"/>
      <color indexed="81"/>
      <name val="Tahoma"/>
      <family val="2"/>
    </font>
    <font>
      <sz val="8"/>
      <color rgb="FF0000FF"/>
      <name val="Tms Rmn"/>
    </font>
    <font>
      <sz val="10"/>
      <color indexed="59"/>
      <name val="Arial"/>
      <family val="2"/>
    </font>
    <font>
      <b/>
      <i/>
      <sz val="16"/>
      <name val="Calibri,BoldItalic"/>
    </font>
    <font>
      <b/>
      <sz val="10"/>
      <color theme="0"/>
      <name val="Arial"/>
      <family val="2"/>
    </font>
    <font>
      <sz val="10"/>
      <color theme="0"/>
      <name val="Arial"/>
      <family val="2"/>
    </font>
    <font>
      <b/>
      <sz val="8"/>
      <color rgb="FF0000FF"/>
      <name val="Tms Rmn"/>
    </font>
    <font>
      <sz val="9"/>
      <color theme="1"/>
      <name val="Calibri"/>
      <family val="2"/>
      <scheme val="minor"/>
    </font>
    <font>
      <sz val="10"/>
      <name val="Helvetica"/>
    </font>
    <font>
      <b/>
      <u/>
      <sz val="9"/>
      <name val="Arial"/>
      <family val="2"/>
    </font>
    <font>
      <sz val="9"/>
      <name val="Arial"/>
      <family val="2"/>
    </font>
    <font>
      <sz val="8"/>
      <name val="Arial"/>
      <family val="2"/>
    </font>
    <font>
      <b/>
      <sz val="9"/>
      <name val="Arial"/>
      <family val="2"/>
    </font>
    <font>
      <b/>
      <sz val="10"/>
      <color theme="1"/>
      <name val="Arial"/>
      <family val="2"/>
    </font>
    <font>
      <sz val="10"/>
      <color theme="1"/>
      <name val="Arial"/>
      <family val="2"/>
    </font>
  </fonts>
  <fills count="5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56"/>
        <bgColor indexed="64"/>
      </patternFill>
    </fill>
    <fill>
      <patternFill patternType="solid">
        <fgColor indexed="45"/>
        <bgColor indexed="64"/>
      </patternFill>
    </fill>
    <fill>
      <patternFill patternType="solid">
        <fgColor indexed="24"/>
        <bgColor indexed="64"/>
      </patternFill>
    </fill>
    <fill>
      <patternFill patternType="solid">
        <fgColor indexed="9"/>
        <bgColor indexed="64"/>
      </patternFill>
    </fill>
    <fill>
      <patternFill patternType="solid">
        <fgColor indexed="44"/>
        <bgColor indexed="9"/>
      </patternFill>
    </fill>
    <fill>
      <patternFill patternType="solid">
        <fgColor indexed="44"/>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39997558519241921"/>
        <bgColor indexed="64"/>
      </patternFill>
    </fill>
    <fill>
      <patternFill patternType="solid">
        <fgColor rgb="FFCCFFCC"/>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s>
  <borders count="22">
    <border>
      <left/>
      <right/>
      <top/>
      <bottom/>
      <diagonal/>
    </border>
    <border>
      <left/>
      <right style="thin">
        <color indexed="64"/>
      </right>
      <top/>
      <bottom/>
      <diagonal/>
    </border>
    <border>
      <left style="double">
        <color indexed="10"/>
      </left>
      <right style="double">
        <color indexed="10"/>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3512">
    <xf numFmtId="0" fontId="0" fillId="0" borderId="0"/>
    <xf numFmtId="0" fontId="82" fillId="23" borderId="0" applyNumberFormat="0" applyBorder="0" applyAlignment="0" applyProtection="0"/>
    <xf numFmtId="0" fontId="82" fillId="27" borderId="0" applyNumberFormat="0" applyBorder="0" applyAlignment="0" applyProtection="0"/>
    <xf numFmtId="0" fontId="82" fillId="31" borderId="0" applyNumberFormat="0" applyBorder="0" applyAlignment="0" applyProtection="0"/>
    <xf numFmtId="0" fontId="82" fillId="35" borderId="0" applyNumberFormat="0" applyBorder="0" applyAlignment="0" applyProtection="0"/>
    <xf numFmtId="0" fontId="82" fillId="39" borderId="0" applyNumberFormat="0" applyBorder="0" applyAlignment="0" applyProtection="0"/>
    <xf numFmtId="0" fontId="82" fillId="43" borderId="0" applyNumberFormat="0" applyBorder="0" applyAlignment="0" applyProtection="0"/>
    <xf numFmtId="0" fontId="82" fillId="24" borderId="0" applyNumberFormat="0" applyBorder="0" applyAlignment="0" applyProtection="0"/>
    <xf numFmtId="0" fontId="82" fillId="28" borderId="0" applyNumberFormat="0" applyBorder="0" applyAlignment="0" applyProtection="0"/>
    <xf numFmtId="0" fontId="82" fillId="32" borderId="0" applyNumberFormat="0" applyBorder="0" applyAlignment="0" applyProtection="0"/>
    <xf numFmtId="0" fontId="82" fillId="36" borderId="0" applyNumberFormat="0" applyBorder="0" applyAlignment="0" applyProtection="0"/>
    <xf numFmtId="0" fontId="82" fillId="40" borderId="0" applyNumberFormat="0" applyBorder="0" applyAlignment="0" applyProtection="0"/>
    <xf numFmtId="0" fontId="82" fillId="44" borderId="0" applyNumberFormat="0" applyBorder="0" applyAlignment="0" applyProtection="0"/>
    <xf numFmtId="0" fontId="81" fillId="25"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1" fillId="37" borderId="0" applyNumberFormat="0" applyBorder="0" applyAlignment="0" applyProtection="0"/>
    <xf numFmtId="0" fontId="81" fillId="41" borderId="0" applyNumberFormat="0" applyBorder="0" applyAlignment="0" applyProtection="0"/>
    <xf numFmtId="0" fontId="81" fillId="45"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4"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71" fillId="16" borderId="0" applyNumberFormat="0" applyBorder="0" applyAlignment="0" applyProtection="0"/>
    <xf numFmtId="0" fontId="75" fillId="19" borderId="12" applyNumberFormat="0" applyAlignment="0" applyProtection="0"/>
    <xf numFmtId="0" fontId="77" fillId="20" borderId="15" applyNumberFormat="0" applyAlignment="0" applyProtection="0"/>
    <xf numFmtId="0" fontId="79" fillId="0" borderId="0" applyNumberFormat="0" applyFill="0" applyBorder="0" applyAlignment="0" applyProtection="0"/>
    <xf numFmtId="0" fontId="70" fillId="15" borderId="0" applyNumberFormat="0" applyBorder="0" applyAlignment="0" applyProtection="0"/>
    <xf numFmtId="0" fontId="67" fillId="0" borderId="9" applyNumberFormat="0" applyFill="0" applyAlignment="0" applyProtection="0"/>
    <xf numFmtId="0" fontId="68" fillId="0" borderId="10" applyNumberFormat="0" applyFill="0" applyAlignment="0" applyProtection="0"/>
    <xf numFmtId="0" fontId="69" fillId="0" borderId="11" applyNumberFormat="0" applyFill="0" applyAlignment="0" applyProtection="0"/>
    <xf numFmtId="0" fontId="69" fillId="0" borderId="0" applyNumberFormat="0" applyFill="0" applyBorder="0" applyAlignment="0" applyProtection="0"/>
    <xf numFmtId="0" fontId="73" fillId="18" borderId="12" applyNumberFormat="0" applyAlignment="0" applyProtection="0"/>
    <xf numFmtId="0" fontId="76" fillId="0" borderId="14" applyNumberFormat="0" applyFill="0" applyAlignment="0" applyProtection="0"/>
    <xf numFmtId="0" fontId="72" fillId="17" borderId="0" applyNumberFormat="0" applyBorder="0" applyAlignment="0" applyProtection="0"/>
    <xf numFmtId="0" fontId="82" fillId="0" borderId="0"/>
    <xf numFmtId="0" fontId="82" fillId="21" borderId="16" applyNumberFormat="0" applyFont="0" applyAlignment="0" applyProtection="0"/>
    <xf numFmtId="0" fontId="74" fillId="19" borderId="13" applyNumberFormat="0" applyAlignment="0" applyProtection="0"/>
    <xf numFmtId="0" fontId="66" fillId="0" borderId="0" applyNumberFormat="0" applyFill="0" applyBorder="0" applyAlignment="0" applyProtection="0"/>
    <xf numFmtId="0" fontId="80" fillId="0" borderId="17" applyNumberFormat="0" applyFill="0" applyAlignment="0" applyProtection="0"/>
    <xf numFmtId="0" fontId="78" fillId="0" borderId="0" applyNumberFormat="0" applyFill="0" applyBorder="0" applyAlignment="0" applyProtection="0"/>
    <xf numFmtId="0" fontId="36" fillId="0" borderId="0"/>
    <xf numFmtId="0" fontId="36" fillId="21" borderId="16" applyNumberFormat="0" applyFont="0" applyAlignment="0" applyProtection="0"/>
    <xf numFmtId="0" fontId="36" fillId="23" borderId="0" applyNumberFormat="0" applyBorder="0" applyAlignment="0" applyProtection="0"/>
    <xf numFmtId="0" fontId="36" fillId="24"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5" fillId="0" borderId="0"/>
    <xf numFmtId="0" fontId="35" fillId="21" borderId="16" applyNumberFormat="0" applyFont="0" applyAlignment="0" applyProtection="0"/>
    <xf numFmtId="0" fontId="35" fillId="23" borderId="0" applyNumberFormat="0" applyBorder="0" applyAlignment="0" applyProtection="0"/>
    <xf numFmtId="0" fontId="35" fillId="24"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4" fillId="0" borderId="0"/>
    <xf numFmtId="0" fontId="34" fillId="21" borderId="16" applyNumberFormat="0" applyFont="0" applyAlignment="0" applyProtection="0"/>
    <xf numFmtId="0" fontId="34" fillId="23" borderId="0" applyNumberFormat="0" applyBorder="0" applyAlignment="0" applyProtection="0"/>
    <xf numFmtId="0" fontId="34" fillId="24"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3" fillId="0" borderId="0"/>
    <xf numFmtId="0" fontId="33" fillId="21" borderId="16" applyNumberFormat="0" applyFont="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2" fillId="0" borderId="0"/>
    <xf numFmtId="0" fontId="32" fillId="21" borderId="16" applyNumberFormat="0" applyFont="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0" borderId="0"/>
    <xf numFmtId="0" fontId="31" fillId="21" borderId="16" applyNumberFormat="0" applyFont="0" applyAlignment="0" applyProtection="0"/>
    <xf numFmtId="0" fontId="31" fillId="23"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0" fillId="0" borderId="0"/>
    <xf numFmtId="0" fontId="30" fillId="21" borderId="16" applyNumberFormat="0" applyFont="0" applyAlignment="0" applyProtection="0"/>
    <xf numFmtId="0" fontId="30" fillId="23" borderId="0" applyNumberFormat="0" applyBorder="0" applyAlignment="0" applyProtection="0"/>
    <xf numFmtId="0" fontId="30" fillId="24"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9" fillId="0" borderId="0"/>
    <xf numFmtId="0" fontId="29" fillId="21" borderId="16" applyNumberFormat="0" applyFont="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8" fillId="0" borderId="0"/>
    <xf numFmtId="0" fontId="28" fillId="21" borderId="16" applyNumberFormat="0" applyFont="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7" fillId="0" borderId="0"/>
    <xf numFmtId="0" fontId="27" fillId="21" borderId="16" applyNumberFormat="0" applyFont="0" applyAlignment="0" applyProtection="0"/>
    <xf numFmtId="0" fontId="27" fillId="23"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6" fillId="0" borderId="0"/>
    <xf numFmtId="43" fontId="26" fillId="0" borderId="0" applyFont="0" applyFill="0" applyBorder="0" applyAlignment="0" applyProtection="0"/>
    <xf numFmtId="0" fontId="26" fillId="21" borderId="16" applyNumberFormat="0" applyFont="0" applyAlignment="0" applyProtection="0"/>
    <xf numFmtId="0" fontId="26" fillId="23" borderId="0" applyNumberFormat="0" applyBorder="0" applyAlignment="0" applyProtection="0"/>
    <xf numFmtId="0" fontId="26" fillId="24"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49" fillId="0" borderId="0"/>
    <xf numFmtId="0" fontId="25" fillId="0" borderId="0"/>
    <xf numFmtId="43" fontId="25" fillId="0" borderId="0" applyFont="0" applyFill="0" applyBorder="0" applyAlignment="0" applyProtection="0"/>
    <xf numFmtId="0" fontId="25" fillId="21" borderId="16" applyNumberFormat="0" applyFont="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4" fillId="0" borderId="0"/>
    <xf numFmtId="0" fontId="24" fillId="21" borderId="16" applyNumberFormat="0" applyFont="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3" fillId="0" borderId="0"/>
    <xf numFmtId="0" fontId="23" fillId="21" borderId="16" applyNumberFormat="0" applyFont="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2" fillId="0" borderId="0"/>
    <xf numFmtId="0" fontId="22" fillId="21" borderId="16" applyNumberFormat="0" applyFont="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86" fillId="0" borderId="0"/>
    <xf numFmtId="0" fontId="88" fillId="0" borderId="0" applyNumberFormat="0" applyFill="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40"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43" fontId="20" fillId="0" borderId="0" applyFont="0" applyFill="0" applyBorder="0" applyAlignment="0" applyProtection="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43" fontId="20" fillId="0" borderId="0" applyFont="0" applyFill="0" applyBorder="0" applyAlignment="0" applyProtection="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0" borderId="0"/>
    <xf numFmtId="0" fontId="20" fillId="21" borderId="16" applyNumberFormat="0" applyFont="0" applyAlignment="0" applyProtection="0"/>
    <xf numFmtId="0" fontId="19" fillId="0" borderId="0"/>
    <xf numFmtId="0" fontId="19" fillId="21" borderId="16" applyNumberFormat="0" applyFont="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8" fillId="0" borderId="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9" fillId="0" borderId="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43" fontId="17" fillId="0" borderId="0" applyFont="0" applyFill="0" applyBorder="0" applyAlignment="0" applyProtection="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0"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0"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0"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43" fontId="16" fillId="0" borderId="0" applyFont="0" applyFill="0" applyBorder="0" applyAlignment="0" applyProtection="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5" fillId="0" borderId="0"/>
    <xf numFmtId="0" fontId="15" fillId="21" borderId="16" applyNumberFormat="0" applyFont="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4"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2" fillId="0" borderId="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9" fillId="0" borderId="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43" fontId="12" fillId="0" borderId="0" applyFont="0" applyFill="0" applyBorder="0" applyAlignment="0" applyProtection="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1" fillId="0" borderId="0"/>
    <xf numFmtId="0" fontId="11" fillId="21" borderId="16" applyNumberFormat="0" applyFont="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89" fillId="0" borderId="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89" fillId="0" borderId="0"/>
    <xf numFmtId="0" fontId="8" fillId="0" borderId="0"/>
    <xf numFmtId="0" fontId="86" fillId="0" borderId="0"/>
    <xf numFmtId="0" fontId="7" fillId="0" borderId="0"/>
    <xf numFmtId="0" fontId="7" fillId="0" borderId="0"/>
    <xf numFmtId="0" fontId="7" fillId="0" borderId="0"/>
    <xf numFmtId="0" fontId="86" fillId="0" borderId="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49" fillId="0" borderId="0">
      <alignment wrapText="1"/>
    </xf>
    <xf numFmtId="0" fontId="5" fillId="0" borderId="0"/>
    <xf numFmtId="0" fontId="5" fillId="0" borderId="0"/>
    <xf numFmtId="0" fontId="5" fillId="0" borderId="0"/>
    <xf numFmtId="0" fontId="4" fillId="0" borderId="0"/>
    <xf numFmtId="0" fontId="4" fillId="21" borderId="16" applyNumberFormat="0" applyFont="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 fillId="0" borderId="0"/>
    <xf numFmtId="0" fontId="3" fillId="21" borderId="16" applyNumberFormat="0" applyFont="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2" fillId="0" borderId="0"/>
    <xf numFmtId="0" fontId="86" fillId="0" borderId="0"/>
    <xf numFmtId="0" fontId="86" fillId="0" borderId="0"/>
    <xf numFmtId="0" fontId="2" fillId="0" borderId="0"/>
    <xf numFmtId="0" fontId="2" fillId="0" borderId="0"/>
    <xf numFmtId="0" fontId="2" fillId="0" borderId="0"/>
    <xf numFmtId="0" fontId="108" fillId="0" borderId="0"/>
    <xf numFmtId="0" fontId="1" fillId="0" borderId="0"/>
    <xf numFmtId="0" fontId="1" fillId="0" borderId="0"/>
    <xf numFmtId="0" fontId="1" fillId="0" borderId="0"/>
    <xf numFmtId="0" fontId="1" fillId="0" borderId="0"/>
  </cellStyleXfs>
  <cellXfs count="253">
    <xf numFmtId="0" fontId="0" fillId="0" borderId="0" xfId="0"/>
    <xf numFmtId="165" fontId="0" fillId="2" borderId="0" xfId="0" applyNumberFormat="1" applyFill="1" applyBorder="1" applyAlignment="1">
      <alignment horizontal="center"/>
    </xf>
    <xf numFmtId="0" fontId="38" fillId="3" borderId="0" xfId="0" applyFont="1" applyFill="1" applyBorder="1" applyAlignment="1">
      <alignment horizontal="center"/>
    </xf>
    <xf numFmtId="165" fontId="38" fillId="3" borderId="0" xfId="0" applyNumberFormat="1" applyFont="1" applyFill="1" applyBorder="1" applyAlignment="1">
      <alignment horizontal="center"/>
    </xf>
    <xf numFmtId="0" fontId="38" fillId="3" borderId="1" xfId="0" applyFont="1" applyFill="1" applyBorder="1" applyAlignment="1"/>
    <xf numFmtId="0" fontId="38" fillId="4" borderId="0" xfId="0" applyFont="1" applyFill="1" applyBorder="1" applyAlignment="1">
      <alignment horizontal="center"/>
    </xf>
    <xf numFmtId="164" fontId="38" fillId="4" borderId="0" xfId="0" applyNumberFormat="1" applyFont="1" applyFill="1" applyBorder="1" applyAlignment="1">
      <alignment horizontal="center"/>
    </xf>
    <xf numFmtId="0" fontId="38" fillId="4" borderId="1" xfId="0" applyFont="1" applyFill="1" applyBorder="1" applyAlignment="1"/>
    <xf numFmtId="0" fontId="0" fillId="0" borderId="0" xfId="0" applyFill="1" applyBorder="1"/>
    <xf numFmtId="15" fontId="40" fillId="5" borderId="0" xfId="0" applyNumberFormat="1" applyFont="1" applyFill="1" applyBorder="1" applyAlignment="1">
      <alignment horizontal="center"/>
    </xf>
    <xf numFmtId="165" fontId="40" fillId="5" borderId="0" xfId="0" applyNumberFormat="1" applyFont="1" applyFill="1" applyBorder="1" applyAlignment="1">
      <alignment horizontal="center"/>
    </xf>
    <xf numFmtId="0" fontId="40" fillId="5" borderId="1" xfId="0" applyFont="1" applyFill="1" applyBorder="1" applyAlignment="1"/>
    <xf numFmtId="0" fontId="43" fillId="5" borderId="1" xfId="0" applyFont="1" applyFill="1" applyBorder="1" applyAlignment="1"/>
    <xf numFmtId="165" fontId="44" fillId="5" borderId="0" xfId="0" applyNumberFormat="1" applyFont="1" applyFill="1" applyBorder="1" applyAlignment="1">
      <alignment horizontal="center"/>
    </xf>
    <xf numFmtId="165" fontId="0" fillId="2" borderId="2" xfId="0" applyNumberFormat="1" applyFill="1" applyBorder="1" applyAlignment="1">
      <alignment horizontal="center"/>
    </xf>
    <xf numFmtId="165" fontId="47" fillId="5" borderId="0" xfId="0" applyNumberFormat="1" applyFont="1" applyFill="1" applyBorder="1" applyAlignment="1">
      <alignment horizontal="centerContinuous"/>
    </xf>
    <xf numFmtId="0" fontId="47" fillId="5" borderId="0" xfId="0" applyFont="1" applyFill="1" applyBorder="1" applyAlignment="1">
      <alignment horizontal="centerContinuous"/>
    </xf>
    <xf numFmtId="165" fontId="37" fillId="7" borderId="0" xfId="0" applyNumberFormat="1" applyFont="1" applyFill="1" applyBorder="1" applyAlignment="1">
      <alignment horizontal="center"/>
    </xf>
    <xf numFmtId="0" fontId="48" fillId="8" borderId="3" xfId="0" applyFont="1" applyFill="1" applyBorder="1"/>
    <xf numFmtId="0" fontId="42" fillId="8" borderId="3" xfId="0" applyFont="1" applyFill="1" applyBorder="1" applyAlignment="1"/>
    <xf numFmtId="0" fontId="42" fillId="8" borderId="3" xfId="0" applyFont="1" applyFill="1" applyBorder="1"/>
    <xf numFmtId="165" fontId="45" fillId="5" borderId="0" xfId="0" applyNumberFormat="1" applyFont="1" applyFill="1" applyBorder="1" applyAlignment="1">
      <alignment horizontal="center"/>
    </xf>
    <xf numFmtId="15" fontId="52" fillId="9" borderId="0" xfId="0" applyNumberFormat="1" applyFont="1" applyFill="1" applyBorder="1" applyAlignment="1">
      <alignment horizontal="center"/>
    </xf>
    <xf numFmtId="2" fontId="40" fillId="5" borderId="0" xfId="0" applyNumberFormat="1" applyFont="1" applyFill="1" applyBorder="1" applyAlignment="1">
      <alignment horizontal="center"/>
    </xf>
    <xf numFmtId="2" fontId="38" fillId="3" borderId="0" xfId="0" applyNumberFormat="1" applyFont="1" applyFill="1" applyBorder="1" applyAlignment="1">
      <alignment horizontal="center"/>
    </xf>
    <xf numFmtId="0" fontId="55" fillId="0" borderId="0" xfId="0" applyFont="1" applyFill="1" applyBorder="1" applyAlignment="1">
      <alignment horizontal="center"/>
    </xf>
    <xf numFmtId="0" fontId="47" fillId="5" borderId="4" xfId="0" applyFont="1" applyFill="1" applyBorder="1" applyAlignment="1">
      <alignment horizontal="center"/>
    </xf>
    <xf numFmtId="2" fontId="45" fillId="5" borderId="4" xfId="0" applyNumberFormat="1" applyFont="1" applyFill="1" applyBorder="1" applyAlignment="1">
      <alignment horizontal="center"/>
    </xf>
    <xf numFmtId="2" fontId="45" fillId="5" borderId="0" xfId="0" applyNumberFormat="1" applyFont="1" applyFill="1" applyBorder="1" applyAlignment="1">
      <alignment horizontal="center"/>
    </xf>
    <xf numFmtId="165" fontId="45" fillId="5" borderId="0" xfId="0" applyNumberFormat="1" applyFont="1" applyFill="1" applyBorder="1" applyAlignment="1">
      <alignment horizontal="left"/>
    </xf>
    <xf numFmtId="2" fontId="38" fillId="10" borderId="0" xfId="0" applyNumberFormat="1" applyFont="1" applyFill="1" applyBorder="1" applyAlignment="1">
      <alignment horizontal="center"/>
    </xf>
    <xf numFmtId="1" fontId="40" fillId="5" borderId="0" xfId="0" applyNumberFormat="1" applyFont="1" applyFill="1" applyBorder="1" applyAlignment="1">
      <alignment horizontal="center"/>
    </xf>
    <xf numFmtId="1" fontId="38" fillId="4" borderId="0" xfId="0" applyNumberFormat="1" applyFont="1" applyFill="1" applyBorder="1" applyAlignment="1">
      <alignment horizontal="center"/>
    </xf>
    <xf numFmtId="165" fontId="39" fillId="3" borderId="0" xfId="0" applyNumberFormat="1" applyFont="1" applyFill="1" applyBorder="1" applyAlignment="1">
      <alignment horizontal="center"/>
    </xf>
    <xf numFmtId="165" fontId="46" fillId="5" borderId="0" xfId="0" applyNumberFormat="1" applyFont="1" applyFill="1" applyBorder="1" applyAlignment="1">
      <alignment horizontal="center"/>
    </xf>
    <xf numFmtId="15" fontId="58" fillId="9" borderId="0" xfId="0" applyNumberFormat="1" applyFont="1" applyFill="1" applyBorder="1" applyAlignment="1">
      <alignment horizontal="center"/>
    </xf>
    <xf numFmtId="0" fontId="48" fillId="5" borderId="0" xfId="0" applyFont="1" applyFill="1" applyBorder="1"/>
    <xf numFmtId="2" fontId="45" fillId="11" borderId="4" xfId="0" applyNumberFormat="1" applyFont="1" applyFill="1" applyBorder="1" applyAlignment="1">
      <alignment horizontal="center"/>
    </xf>
    <xf numFmtId="2" fontId="45" fillId="11" borderId="0" xfId="0" applyNumberFormat="1" applyFont="1" applyFill="1" applyBorder="1" applyAlignment="1">
      <alignment horizontal="center"/>
    </xf>
    <xf numFmtId="15" fontId="45" fillId="11" borderId="1" xfId="0" applyNumberFormat="1" applyFont="1" applyFill="1" applyBorder="1" applyAlignment="1">
      <alignment horizontal="center"/>
    </xf>
    <xf numFmtId="15" fontId="40" fillId="11" borderId="0" xfId="0" applyNumberFormat="1" applyFont="1" applyFill="1" applyBorder="1" applyAlignment="1">
      <alignment horizontal="center"/>
    </xf>
    <xf numFmtId="165" fontId="40" fillId="11" borderId="0" xfId="0" applyNumberFormat="1" applyFont="1" applyFill="1" applyBorder="1" applyAlignment="1">
      <alignment horizontal="center"/>
    </xf>
    <xf numFmtId="0" fontId="43" fillId="11" borderId="1" xfId="0" applyFont="1" applyFill="1" applyBorder="1" applyAlignment="1"/>
    <xf numFmtId="0" fontId="40" fillId="11" borderId="1" xfId="0" applyFont="1" applyFill="1" applyBorder="1" applyAlignment="1"/>
    <xf numFmtId="0" fontId="47" fillId="12" borderId="0" xfId="0" applyFont="1" applyFill="1" applyBorder="1" applyAlignment="1">
      <alignment horizontal="center"/>
    </xf>
    <xf numFmtId="0" fontId="56" fillId="12" borderId="0" xfId="0" applyFont="1" applyFill="1" applyBorder="1" applyAlignment="1">
      <alignment horizontal="left"/>
    </xf>
    <xf numFmtId="0" fontId="44" fillId="12" borderId="0" xfId="0" applyFont="1" applyFill="1" applyBorder="1" applyAlignment="1">
      <alignment horizontal="center"/>
    </xf>
    <xf numFmtId="0" fontId="44" fillId="12" borderId="0" xfId="0" applyFont="1" applyFill="1" applyBorder="1" applyAlignment="1">
      <alignment horizontal="left"/>
    </xf>
    <xf numFmtId="0" fontId="0" fillId="12" borderId="0" xfId="0" applyFill="1" applyBorder="1"/>
    <xf numFmtId="165" fontId="40" fillId="12" borderId="0" xfId="0" applyNumberFormat="1" applyFont="1" applyFill="1" applyBorder="1" applyAlignment="1">
      <alignment horizontal="center"/>
    </xf>
    <xf numFmtId="1" fontId="52" fillId="9" borderId="0" xfId="0" applyNumberFormat="1" applyFont="1" applyFill="1" applyBorder="1" applyAlignment="1">
      <alignment horizontal="center"/>
    </xf>
    <xf numFmtId="0" fontId="40" fillId="3" borderId="0" xfId="0" applyFont="1" applyFill="1" applyBorder="1" applyAlignment="1">
      <alignment horizontal="center"/>
    </xf>
    <xf numFmtId="165" fontId="59" fillId="5" borderId="5" xfId="0" applyNumberFormat="1" applyFont="1" applyFill="1" applyBorder="1" applyAlignment="1">
      <alignment horizontal="right"/>
    </xf>
    <xf numFmtId="2" fontId="59" fillId="5" borderId="6" xfId="0" applyNumberFormat="1" applyFont="1" applyFill="1" applyBorder="1" applyAlignment="1">
      <alignment horizontal="left"/>
    </xf>
    <xf numFmtId="165" fontId="59" fillId="5" borderId="7" xfId="0" applyNumberFormat="1" applyFont="1" applyFill="1" applyBorder="1" applyAlignment="1">
      <alignment horizontal="right"/>
    </xf>
    <xf numFmtId="2" fontId="59" fillId="5" borderId="8" xfId="0" applyNumberFormat="1" applyFont="1" applyFill="1" applyBorder="1" applyAlignment="1">
      <alignment horizontal="left"/>
    </xf>
    <xf numFmtId="0" fontId="0" fillId="0" borderId="0" xfId="0" applyAlignment="1">
      <alignment horizontal="right"/>
    </xf>
    <xf numFmtId="0" fontId="47" fillId="8" borderId="3" xfId="0" applyFont="1" applyFill="1" applyBorder="1" applyAlignment="1">
      <alignment horizontal="center"/>
    </xf>
    <xf numFmtId="0" fontId="0" fillId="0" borderId="3" xfId="0" applyBorder="1" applyAlignment="1">
      <alignment horizontal="right"/>
    </xf>
    <xf numFmtId="0" fontId="57" fillId="8" borderId="3" xfId="0" applyFont="1" applyFill="1" applyBorder="1"/>
    <xf numFmtId="165" fontId="62" fillId="12" borderId="0" xfId="0" applyNumberFormat="1" applyFont="1" applyFill="1" applyBorder="1" applyAlignment="1">
      <alignment horizontal="center"/>
    </xf>
    <xf numFmtId="1" fontId="45" fillId="5" borderId="4" xfId="0" applyNumberFormat="1" applyFont="1" applyFill="1" applyBorder="1" applyAlignment="1">
      <alignment horizontal="right"/>
    </xf>
    <xf numFmtId="1" fontId="0" fillId="0" borderId="0" xfId="0" applyNumberFormat="1"/>
    <xf numFmtId="165" fontId="47" fillId="5" borderId="0" xfId="0" applyNumberFormat="1" applyFont="1" applyFill="1" applyBorder="1" applyAlignment="1">
      <alignment horizontal="left"/>
    </xf>
    <xf numFmtId="0" fontId="40" fillId="13" borderId="1" xfId="0" applyFont="1" applyFill="1" applyBorder="1" applyAlignment="1"/>
    <xf numFmtId="0" fontId="64" fillId="13" borderId="1" xfId="0" applyFont="1" applyFill="1" applyBorder="1" applyAlignment="1"/>
    <xf numFmtId="165" fontId="60" fillId="13" borderId="4" xfId="0" applyNumberFormat="1" applyFont="1" applyFill="1" applyBorder="1" applyAlignment="1">
      <alignment horizontal="left"/>
    </xf>
    <xf numFmtId="165" fontId="45" fillId="13" borderId="0" xfId="0" applyNumberFormat="1" applyFont="1" applyFill="1" applyBorder="1" applyAlignment="1">
      <alignment horizontal="left"/>
    </xf>
    <xf numFmtId="165" fontId="61" fillId="11" borderId="4" xfId="0" applyNumberFormat="1" applyFont="1" applyFill="1" applyBorder="1" applyAlignment="1">
      <alignment horizontal="center"/>
    </xf>
    <xf numFmtId="165" fontId="45" fillId="5" borderId="0" xfId="0" applyNumberFormat="1" applyFont="1" applyFill="1" applyBorder="1" applyAlignment="1">
      <alignment horizontal="right"/>
    </xf>
    <xf numFmtId="166" fontId="45" fillId="5" borderId="0" xfId="0" applyNumberFormat="1" applyFont="1" applyFill="1" applyBorder="1" applyAlignment="1">
      <alignment horizontal="right"/>
    </xf>
    <xf numFmtId="15" fontId="40" fillId="12" borderId="0" xfId="0" applyNumberFormat="1" applyFont="1" applyFill="1" applyBorder="1" applyAlignment="1">
      <alignment horizontal="center"/>
    </xf>
    <xf numFmtId="165" fontId="45" fillId="12" borderId="0" xfId="0" applyNumberFormat="1" applyFont="1" applyFill="1" applyBorder="1" applyAlignment="1">
      <alignment horizontal="left"/>
    </xf>
    <xf numFmtId="165" fontId="65" fillId="12" borderId="0" xfId="0" applyNumberFormat="1" applyFont="1" applyFill="1" applyBorder="1" applyAlignment="1">
      <alignment horizontal="center"/>
    </xf>
    <xf numFmtId="0" fontId="55" fillId="14" borderId="0" xfId="0" applyFont="1" applyFill="1" applyBorder="1" applyAlignment="1">
      <alignment horizontal="center"/>
    </xf>
    <xf numFmtId="1" fontId="40" fillId="3" borderId="0" xfId="0" applyNumberFormat="1" applyFont="1" applyFill="1" applyBorder="1" applyAlignment="1">
      <alignment horizontal="center"/>
    </xf>
    <xf numFmtId="2" fontId="37" fillId="7" borderId="0" xfId="0" applyNumberFormat="1" applyFont="1" applyFill="1" applyBorder="1" applyAlignment="1">
      <alignment horizontal="center"/>
    </xf>
    <xf numFmtId="0" fontId="84" fillId="14" borderId="0" xfId="0" applyFont="1" applyFill="1" applyBorder="1" applyAlignment="1">
      <alignment horizontal="center"/>
    </xf>
    <xf numFmtId="0" fontId="83" fillId="3" borderId="1" xfId="0" applyFont="1" applyFill="1" applyBorder="1" applyAlignment="1"/>
    <xf numFmtId="0" fontId="55" fillId="46" borderId="0" xfId="0" applyFont="1" applyFill="1" applyBorder="1" applyAlignment="1">
      <alignment horizontal="center"/>
    </xf>
    <xf numFmtId="165" fontId="55" fillId="46" borderId="0" xfId="0" applyNumberFormat="1" applyFont="1" applyFill="1" applyBorder="1" applyAlignment="1">
      <alignment horizontal="center"/>
    </xf>
    <xf numFmtId="0" fontId="83" fillId="4" borderId="1" xfId="0" applyFont="1" applyFill="1" applyBorder="1" applyAlignment="1"/>
    <xf numFmtId="165" fontId="45" fillId="47" borderId="0" xfId="0" applyNumberFormat="1" applyFont="1" applyFill="1" applyBorder="1" applyAlignment="1">
      <alignment horizontal="center"/>
    </xf>
    <xf numFmtId="165" fontId="40" fillId="47" borderId="0" xfId="0" applyNumberFormat="1" applyFont="1" applyFill="1" applyBorder="1" applyAlignment="1">
      <alignment horizontal="center"/>
    </xf>
    <xf numFmtId="0" fontId="43" fillId="47" borderId="1" xfId="0" applyFont="1" applyFill="1" applyBorder="1" applyAlignment="1"/>
    <xf numFmtId="0" fontId="40" fillId="47" borderId="1" xfId="0" applyFont="1" applyFill="1" applyBorder="1" applyAlignment="1"/>
    <xf numFmtId="165" fontId="38" fillId="47" borderId="0" xfId="0" applyNumberFormat="1" applyFont="1" applyFill="1" applyBorder="1" applyAlignment="1">
      <alignment horizontal="center"/>
    </xf>
    <xf numFmtId="0" fontId="38" fillId="47" borderId="1" xfId="0" applyFont="1" applyFill="1" applyBorder="1" applyAlignment="1"/>
    <xf numFmtId="165" fontId="45" fillId="47" borderId="0" xfId="0" applyNumberFormat="1" applyFont="1" applyFill="1" applyBorder="1" applyAlignment="1">
      <alignment horizontal="left"/>
    </xf>
    <xf numFmtId="165" fontId="83" fillId="47" borderId="0" xfId="0" applyNumberFormat="1" applyFont="1" applyFill="1" applyBorder="1" applyAlignment="1">
      <alignment horizontal="center"/>
    </xf>
    <xf numFmtId="0" fontId="83" fillId="47" borderId="1" xfId="0" applyFont="1" applyFill="1" applyBorder="1" applyAlignment="1"/>
    <xf numFmtId="2" fontId="40" fillId="3" borderId="0" xfId="0" applyNumberFormat="1" applyFont="1" applyFill="1" applyBorder="1" applyAlignment="1">
      <alignment horizontal="center"/>
    </xf>
    <xf numFmtId="165" fontId="55" fillId="0" borderId="0" xfId="0" applyNumberFormat="1" applyFont="1" applyFill="1" applyBorder="1" applyAlignment="1">
      <alignment horizontal="center"/>
    </xf>
    <xf numFmtId="1" fontId="83" fillId="3" borderId="0" xfId="0" applyNumberFormat="1" applyFont="1" applyFill="1" applyBorder="1" applyAlignment="1">
      <alignment horizontal="center"/>
    </xf>
    <xf numFmtId="165" fontId="83" fillId="3" borderId="0" xfId="0" applyNumberFormat="1" applyFont="1" applyFill="1" applyBorder="1" applyAlignment="1">
      <alignment horizontal="center"/>
    </xf>
    <xf numFmtId="165" fontId="85" fillId="47" borderId="0" xfId="0" applyNumberFormat="1" applyFont="1" applyFill="1" applyBorder="1" applyAlignment="1">
      <alignment horizontal="center"/>
    </xf>
    <xf numFmtId="0" fontId="86" fillId="0" borderId="0" xfId="256"/>
    <xf numFmtId="0" fontId="87" fillId="0" borderId="0" xfId="256" applyFont="1" applyAlignment="1">
      <alignment horizontal="left" vertical="center" indent="4" readingOrder="1"/>
    </xf>
    <xf numFmtId="0" fontId="88" fillId="0" borderId="0" xfId="257" applyAlignment="1">
      <alignment horizontal="left" vertical="center" indent="4" readingOrder="1"/>
    </xf>
    <xf numFmtId="0" fontId="40" fillId="3" borderId="0" xfId="0" applyFont="1" applyFill="1" applyBorder="1" applyAlignment="1">
      <alignment horizontal="center"/>
    </xf>
    <xf numFmtId="0" fontId="83" fillId="4" borderId="1" xfId="0" applyFont="1" applyFill="1" applyBorder="1" applyAlignment="1"/>
    <xf numFmtId="165" fontId="0" fillId="2" borderId="0" xfId="0" applyNumberFormat="1" applyFill="1" applyBorder="1" applyAlignment="1">
      <alignment horizontal="center"/>
    </xf>
    <xf numFmtId="0" fontId="38" fillId="6" borderId="1" xfId="0" applyFont="1" applyFill="1" applyBorder="1" applyAlignment="1"/>
    <xf numFmtId="0" fontId="83" fillId="47" borderId="1" xfId="0" applyFont="1" applyFill="1" applyBorder="1" applyAlignment="1"/>
    <xf numFmtId="165" fontId="83" fillId="6" borderId="0" xfId="0" applyNumberFormat="1" applyFont="1" applyFill="1" applyBorder="1" applyAlignment="1">
      <alignment horizontal="center"/>
    </xf>
    <xf numFmtId="0" fontId="83" fillId="6" borderId="1" xfId="0" applyFont="1" applyFill="1" applyBorder="1" applyAlignment="1"/>
    <xf numFmtId="165" fontId="44" fillId="5" borderId="0" xfId="0" applyNumberFormat="1" applyFont="1" applyFill="1" applyBorder="1" applyAlignment="1">
      <alignment horizontal="center"/>
    </xf>
    <xf numFmtId="165" fontId="47" fillId="5" borderId="0" xfId="0" applyNumberFormat="1" applyFont="1" applyFill="1" applyBorder="1" applyAlignment="1">
      <alignment horizontal="left"/>
    </xf>
    <xf numFmtId="165" fontId="0" fillId="2" borderId="2" xfId="0" applyNumberFormat="1" applyFill="1" applyBorder="1" applyAlignment="1">
      <alignment horizontal="center"/>
    </xf>
    <xf numFmtId="0" fontId="37" fillId="6" borderId="1" xfId="0" applyFont="1" applyFill="1" applyBorder="1" applyAlignment="1"/>
    <xf numFmtId="165" fontId="40" fillId="5" borderId="0" xfId="0" applyNumberFormat="1" applyFont="1" applyFill="1" applyBorder="1" applyAlignment="1">
      <alignment horizontal="center"/>
    </xf>
    <xf numFmtId="165" fontId="45" fillId="5" borderId="4" xfId="0" applyNumberFormat="1" applyFont="1" applyFill="1" applyBorder="1" applyAlignment="1">
      <alignment horizontal="left"/>
    </xf>
    <xf numFmtId="0" fontId="0" fillId="0" borderId="0" xfId="0"/>
    <xf numFmtId="165" fontId="38" fillId="6" borderId="0" xfId="0" applyNumberFormat="1" applyFont="1" applyFill="1" applyBorder="1" applyAlignment="1">
      <alignment horizontal="center"/>
    </xf>
    <xf numFmtId="0" fontId="92" fillId="0" borderId="0" xfId="0" applyFont="1"/>
    <xf numFmtId="0" fontId="93" fillId="0" borderId="0" xfId="0" applyFont="1"/>
    <xf numFmtId="0" fontId="84" fillId="0" borderId="0" xfId="0" applyFont="1" applyFill="1" applyBorder="1" applyAlignment="1">
      <alignment horizontal="center"/>
    </xf>
    <xf numFmtId="0" fontId="83" fillId="6" borderId="1" xfId="556" applyFont="1" applyFill="1" applyBorder="1" applyAlignment="1"/>
    <xf numFmtId="0" fontId="95" fillId="47" borderId="1" xfId="0" applyFont="1" applyFill="1" applyBorder="1" applyAlignment="1"/>
    <xf numFmtId="0" fontId="37" fillId="4" borderId="1" xfId="0" applyFont="1" applyFill="1" applyBorder="1" applyAlignment="1"/>
    <xf numFmtId="165" fontId="96" fillId="47" borderId="4" xfId="0" applyNumberFormat="1" applyFont="1" applyFill="1" applyBorder="1" applyAlignment="1">
      <alignment horizontal="center"/>
    </xf>
    <xf numFmtId="165" fontId="95" fillId="47" borderId="0" xfId="16392" applyNumberFormat="1" applyFont="1" applyFill="1" applyAlignment="1">
      <alignment horizontal="center"/>
    </xf>
    <xf numFmtId="165" fontId="43" fillId="47" borderId="0" xfId="0" applyNumberFormat="1" applyFont="1" applyFill="1" applyBorder="1" applyAlignment="1">
      <alignment horizontal="center"/>
    </xf>
    <xf numFmtId="165" fontId="97" fillId="6" borderId="0" xfId="0" applyNumberFormat="1" applyFont="1" applyFill="1" applyBorder="1" applyAlignment="1">
      <alignment horizontal="center"/>
    </xf>
    <xf numFmtId="0" fontId="38" fillId="6" borderId="1" xfId="0" applyFont="1" applyFill="1" applyBorder="1" applyAlignment="1">
      <alignment vertical="center" wrapText="1"/>
    </xf>
    <xf numFmtId="165" fontId="98" fillId="5" borderId="0" xfId="0" applyNumberFormat="1" applyFont="1" applyFill="1" applyBorder="1" applyAlignment="1">
      <alignment horizontal="center"/>
    </xf>
    <xf numFmtId="0" fontId="99" fillId="6" borderId="1" xfId="0" applyFont="1" applyFill="1" applyBorder="1" applyAlignment="1">
      <alignment wrapText="1"/>
    </xf>
    <xf numFmtId="165" fontId="83" fillId="46" borderId="0" xfId="0" applyNumberFormat="1" applyFont="1" applyFill="1" applyBorder="1" applyAlignment="1">
      <alignment horizontal="center"/>
    </xf>
    <xf numFmtId="0" fontId="99" fillId="6" borderId="1" xfId="0" applyFont="1" applyFill="1" applyBorder="1" applyAlignment="1"/>
    <xf numFmtId="0" fontId="99" fillId="6" borderId="1" xfId="0" applyFont="1" applyFill="1" applyBorder="1" applyAlignment="1">
      <alignment horizontal="left" vertical="top" wrapText="1"/>
    </xf>
    <xf numFmtId="165" fontId="40" fillId="3" borderId="0" xfId="0" applyNumberFormat="1" applyFont="1" applyFill="1" applyBorder="1" applyAlignment="1">
      <alignment horizontal="center"/>
    </xf>
    <xf numFmtId="165" fontId="60" fillId="13" borderId="0" xfId="0" applyNumberFormat="1" applyFont="1" applyFill="1" applyBorder="1" applyAlignment="1">
      <alignment horizontal="left"/>
    </xf>
    <xf numFmtId="164" fontId="83" fillId="4" borderId="0" xfId="0" applyNumberFormat="1" applyFont="1" applyFill="1" applyBorder="1" applyAlignment="1">
      <alignment horizontal="center"/>
    </xf>
    <xf numFmtId="1" fontId="37" fillId="4" borderId="0" xfId="0" applyNumberFormat="1" applyFont="1" applyFill="1" applyBorder="1" applyAlignment="1">
      <alignment horizontal="center"/>
    </xf>
    <xf numFmtId="2" fontId="37" fillId="11" borderId="4" xfId="0" applyNumberFormat="1" applyFont="1" applyFill="1" applyBorder="1" applyAlignment="1">
      <alignment horizontal="center"/>
    </xf>
    <xf numFmtId="15" fontId="37" fillId="11" borderId="0" xfId="0" applyNumberFormat="1" applyFont="1" applyFill="1" applyBorder="1" applyAlignment="1">
      <alignment horizontal="center"/>
    </xf>
    <xf numFmtId="1" fontId="37" fillId="3" borderId="0" xfId="0" applyNumberFormat="1" applyFont="1" applyFill="1" applyBorder="1" applyAlignment="1">
      <alignment horizontal="center"/>
    </xf>
    <xf numFmtId="1" fontId="38" fillId="3" borderId="0" xfId="0" applyNumberFormat="1" applyFont="1" applyFill="1" applyBorder="1" applyAlignment="1">
      <alignment horizontal="center"/>
    </xf>
    <xf numFmtId="0" fontId="37" fillId="47" borderId="1" xfId="0" applyFont="1" applyFill="1" applyBorder="1" applyAlignment="1"/>
    <xf numFmtId="0" fontId="101" fillId="6" borderId="1" xfId="0" applyFont="1" applyFill="1" applyBorder="1" applyAlignment="1"/>
    <xf numFmtId="0" fontId="99" fillId="47" borderId="1" xfId="0" applyFont="1" applyFill="1" applyBorder="1" applyAlignment="1"/>
    <xf numFmtId="165" fontId="95" fillId="6" borderId="0" xfId="0" applyNumberFormat="1" applyFont="1" applyFill="1" applyBorder="1" applyAlignment="1">
      <alignment horizontal="center"/>
    </xf>
    <xf numFmtId="15" fontId="102" fillId="9" borderId="0" xfId="0" applyNumberFormat="1" applyFont="1" applyFill="1" applyBorder="1" applyAlignment="1">
      <alignment horizontal="center"/>
    </xf>
    <xf numFmtId="1" fontId="102" fillId="9" borderId="0" xfId="0" applyNumberFormat="1" applyFont="1" applyFill="1" applyBorder="1" applyAlignment="1">
      <alignment horizontal="center"/>
    </xf>
    <xf numFmtId="165" fontId="0" fillId="2" borderId="2" xfId="0" applyNumberFormat="1" applyFont="1" applyFill="1" applyBorder="1" applyAlignment="1">
      <alignment horizontal="center"/>
    </xf>
    <xf numFmtId="165" fontId="0" fillId="2" borderId="0" xfId="0" applyNumberFormat="1" applyFont="1" applyFill="1" applyBorder="1" applyAlignment="1">
      <alignment horizontal="center"/>
    </xf>
    <xf numFmtId="0" fontId="0" fillId="0" borderId="0" xfId="0" applyFont="1" applyFill="1" applyBorder="1"/>
    <xf numFmtId="0" fontId="0" fillId="12" borderId="0" xfId="0" applyFont="1" applyFill="1" applyBorder="1"/>
    <xf numFmtId="2" fontId="83" fillId="3" borderId="0" xfId="0" applyNumberFormat="1" applyFont="1" applyFill="1" applyBorder="1" applyAlignment="1">
      <alignment horizontal="center"/>
    </xf>
    <xf numFmtId="0" fontId="99" fillId="46" borderId="1" xfId="0" applyFont="1" applyFill="1" applyBorder="1" applyAlignment="1"/>
    <xf numFmtId="0" fontId="94" fillId="0" borderId="0" xfId="0" applyFont="1" applyAlignment="1">
      <alignment vertical="top" wrapText="1"/>
    </xf>
    <xf numFmtId="0" fontId="103" fillId="0" borderId="0" xfId="0" applyFont="1" applyAlignment="1">
      <alignment vertical="center"/>
    </xf>
    <xf numFmtId="0" fontId="88" fillId="0" borderId="0" xfId="257" applyAlignment="1">
      <alignment vertical="center"/>
    </xf>
    <xf numFmtId="165" fontId="83" fillId="6" borderId="0" xfId="0" applyNumberFormat="1" applyFont="1" applyFill="1" applyBorder="1" applyAlignment="1">
      <alignment horizontal="center"/>
    </xf>
    <xf numFmtId="0" fontId="83" fillId="6" borderId="1" xfId="0" applyFont="1" applyFill="1" applyBorder="1" applyAlignment="1"/>
    <xf numFmtId="165" fontId="38" fillId="6" borderId="0" xfId="0" applyNumberFormat="1" applyFont="1" applyFill="1" applyBorder="1" applyAlignment="1">
      <alignment horizontal="center"/>
    </xf>
    <xf numFmtId="0" fontId="104" fillId="9" borderId="0" xfId="0" applyNumberFormat="1" applyFont="1" applyFill="1" applyBorder="1" applyAlignment="1">
      <alignment horizontal="center"/>
    </xf>
    <xf numFmtId="0" fontId="105" fillId="9" borderId="1" xfId="0" applyNumberFormat="1" applyFont="1" applyFill="1" applyBorder="1" applyAlignment="1">
      <alignment horizontal="center"/>
    </xf>
    <xf numFmtId="0" fontId="105" fillId="9" borderId="0" xfId="0" applyNumberFormat="1" applyFont="1" applyFill="1" applyBorder="1" applyAlignment="1">
      <alignment horizontal="center"/>
    </xf>
    <xf numFmtId="165" fontId="95" fillId="47" borderId="0" xfId="0" applyNumberFormat="1" applyFont="1" applyFill="1" applyBorder="1" applyAlignment="1">
      <alignment horizontal="center"/>
    </xf>
    <xf numFmtId="165" fontId="38" fillId="46" borderId="0" xfId="0" applyNumberFormat="1" applyFont="1" applyFill="1" applyBorder="1" applyAlignment="1">
      <alignment horizontal="center"/>
    </xf>
    <xf numFmtId="0" fontId="40" fillId="3" borderId="0" xfId="0" applyNumberFormat="1" applyFont="1" applyFill="1" applyBorder="1" applyAlignment="1">
      <alignment horizontal="center"/>
    </xf>
    <xf numFmtId="164" fontId="38" fillId="48" borderId="0" xfId="0" applyNumberFormat="1" applyFont="1" applyFill="1" applyBorder="1" applyAlignment="1">
      <alignment horizontal="center"/>
    </xf>
    <xf numFmtId="164" fontId="101" fillId="48" borderId="0" xfId="0" applyNumberFormat="1" applyFont="1" applyFill="1" applyBorder="1" applyAlignment="1">
      <alignment horizontal="center"/>
    </xf>
    <xf numFmtId="0" fontId="101" fillId="48" borderId="0" xfId="0" applyFont="1" applyFill="1" applyBorder="1" applyAlignment="1">
      <alignment horizontal="center"/>
    </xf>
    <xf numFmtId="0" fontId="101" fillId="48" borderId="0" xfId="0" applyNumberFormat="1" applyFont="1" applyFill="1" applyBorder="1" applyAlignment="1">
      <alignment horizontal="center"/>
    </xf>
    <xf numFmtId="165" fontId="83" fillId="13" borderId="0" xfId="0" applyNumberFormat="1" applyFont="1" applyFill="1" applyBorder="1" applyAlignment="1">
      <alignment horizontal="left"/>
    </xf>
    <xf numFmtId="0" fontId="83" fillId="12" borderId="1" xfId="0" applyFont="1" applyFill="1" applyBorder="1" applyAlignment="1"/>
    <xf numFmtId="0" fontId="50" fillId="9" borderId="0" xfId="0" applyNumberFormat="1" applyFont="1" applyFill="1" applyBorder="1" applyAlignment="1">
      <alignment horizontal="center"/>
    </xf>
    <xf numFmtId="0" fontId="41" fillId="9" borderId="0" xfId="0" applyNumberFormat="1" applyFont="1" applyFill="1" applyBorder="1" applyAlignment="1">
      <alignment horizontal="center"/>
    </xf>
    <xf numFmtId="0" fontId="51" fillId="9" borderId="0" xfId="0" applyNumberFormat="1" applyFont="1" applyFill="1" applyBorder="1" applyAlignment="1">
      <alignment horizontal="center"/>
    </xf>
    <xf numFmtId="16" fontId="41" fillId="9" borderId="0" xfId="0" quotePrefix="1" applyNumberFormat="1" applyFont="1" applyFill="1" applyBorder="1" applyAlignment="1">
      <alignment horizontal="center"/>
    </xf>
    <xf numFmtId="0" fontId="41" fillId="9" borderId="0" xfId="0" quotePrefix="1" applyNumberFormat="1" applyFont="1" applyFill="1" applyBorder="1" applyAlignment="1">
      <alignment horizontal="center"/>
    </xf>
    <xf numFmtId="0" fontId="106" fillId="47" borderId="1" xfId="0" applyFont="1" applyFill="1" applyBorder="1" applyAlignment="1"/>
    <xf numFmtId="0" fontId="38" fillId="46" borderId="1" xfId="0" applyFont="1" applyFill="1" applyBorder="1" applyAlignment="1"/>
    <xf numFmtId="0" fontId="106" fillId="6" borderId="1" xfId="0" applyFont="1" applyFill="1" applyBorder="1" applyAlignment="1"/>
    <xf numFmtId="0" fontId="83" fillId="0" borderId="0" xfId="0" applyFont="1" applyFill="1" applyBorder="1" applyAlignment="1">
      <alignment horizontal="center"/>
    </xf>
    <xf numFmtId="0" fontId="83" fillId="0" borderId="0" xfId="0" applyFont="1" applyFill="1" applyBorder="1" applyAlignment="1">
      <alignment horizontal="left"/>
    </xf>
    <xf numFmtId="0" fontId="107" fillId="0" borderId="0" xfId="33487" applyFont="1"/>
    <xf numFmtId="0" fontId="83" fillId="46" borderId="1" xfId="0" applyFont="1" applyFill="1" applyBorder="1" applyAlignment="1"/>
    <xf numFmtId="0" fontId="94" fillId="0" borderId="0" xfId="0" applyFont="1" applyAlignment="1">
      <alignment horizontal="justify" vertical="top" wrapText="1"/>
    </xf>
    <xf numFmtId="0" fontId="109" fillId="0" borderId="0" xfId="256" applyFont="1" applyAlignment="1">
      <alignment vertical="center"/>
    </xf>
    <xf numFmtId="0" fontId="110" fillId="0" borderId="0" xfId="256" applyFont="1" applyFill="1" applyBorder="1" applyAlignment="1" applyProtection="1">
      <alignment horizontal="center" vertical="center" wrapText="1"/>
      <protection locked="0"/>
    </xf>
    <xf numFmtId="0" fontId="110" fillId="0" borderId="0" xfId="256" applyFont="1" applyFill="1" applyBorder="1" applyAlignment="1" applyProtection="1">
      <alignment horizontal="left" vertical="center" wrapText="1"/>
      <protection locked="0"/>
    </xf>
    <xf numFmtId="167" fontId="111" fillId="0" borderId="0" xfId="256" applyNumberFormat="1" applyFont="1" applyFill="1" applyBorder="1" applyAlignment="1" applyProtection="1">
      <alignment horizontal="center" vertical="center"/>
      <protection locked="0"/>
    </xf>
    <xf numFmtId="0" fontId="111" fillId="0" borderId="0" xfId="256" applyFont="1" applyFill="1" applyBorder="1" applyAlignment="1" applyProtection="1">
      <alignment horizontal="left" vertical="center" wrapText="1"/>
      <protection locked="0"/>
    </xf>
    <xf numFmtId="0" fontId="111" fillId="0" borderId="0" xfId="256" applyFont="1" applyFill="1" applyBorder="1" applyAlignment="1" applyProtection="1">
      <alignment vertical="center"/>
      <protection locked="0"/>
    </xf>
    <xf numFmtId="0" fontId="111" fillId="0" borderId="0" xfId="256" applyFont="1" applyFill="1" applyBorder="1" applyAlignment="1" applyProtection="1">
      <alignment horizontal="center" vertical="center"/>
      <protection locked="0"/>
    </xf>
    <xf numFmtId="0" fontId="112" fillId="0" borderId="0" xfId="256" applyFont="1" applyAlignment="1">
      <alignment vertical="center"/>
    </xf>
    <xf numFmtId="0" fontId="110" fillId="0" borderId="0" xfId="256" applyFont="1" applyFill="1" applyBorder="1" applyAlignment="1" applyProtection="1">
      <alignment horizontal="left" vertical="center"/>
      <protection locked="0"/>
    </xf>
    <xf numFmtId="0" fontId="112" fillId="0" borderId="0" xfId="256" applyFont="1" applyAlignment="1">
      <alignment horizontal="left" vertical="center"/>
    </xf>
    <xf numFmtId="0" fontId="110" fillId="0" borderId="0" xfId="256" applyFont="1" applyAlignment="1">
      <alignment horizontal="left" vertical="center"/>
    </xf>
    <xf numFmtId="0" fontId="110" fillId="0" borderId="0" xfId="256" applyFont="1" applyFill="1" applyBorder="1" applyAlignment="1" applyProtection="1">
      <alignment vertical="center"/>
      <protection locked="0"/>
    </xf>
    <xf numFmtId="0" fontId="112" fillId="0" borderId="0" xfId="256" applyFont="1" applyFill="1" applyBorder="1" applyAlignment="1" applyProtection="1">
      <alignment horizontal="left" vertical="center"/>
      <protection locked="0"/>
    </xf>
    <xf numFmtId="0" fontId="112" fillId="0" borderId="0" xfId="256" applyFont="1" applyFill="1" applyBorder="1" applyAlignment="1" applyProtection="1">
      <alignment vertical="center"/>
      <protection locked="0"/>
    </xf>
    <xf numFmtId="0" fontId="111" fillId="0" borderId="18" xfId="256" applyFont="1" applyFill="1" applyBorder="1" applyAlignment="1" applyProtection="1">
      <alignment horizontal="center" vertical="center" wrapText="1"/>
      <protection locked="0"/>
    </xf>
    <xf numFmtId="0" fontId="111" fillId="0" borderId="18" xfId="256" applyFont="1" applyFill="1" applyBorder="1" applyAlignment="1" applyProtection="1">
      <alignment horizontal="left" vertical="center" wrapText="1"/>
      <protection locked="0"/>
    </xf>
    <xf numFmtId="167" fontId="111" fillId="0" borderId="18" xfId="256" applyNumberFormat="1" applyFont="1" applyFill="1" applyBorder="1" applyAlignment="1" applyProtection="1">
      <alignment horizontal="center" vertical="center"/>
      <protection locked="0"/>
    </xf>
    <xf numFmtId="0" fontId="111" fillId="0" borderId="18" xfId="256" applyFont="1" applyFill="1" applyBorder="1" applyAlignment="1" applyProtection="1">
      <alignment vertical="center"/>
      <protection locked="0"/>
    </xf>
    <xf numFmtId="0" fontId="111" fillId="0" borderId="18" xfId="256" applyFont="1" applyFill="1" applyBorder="1" applyAlignment="1" applyProtection="1">
      <alignment horizontal="center" vertical="center"/>
      <protection locked="0"/>
    </xf>
    <xf numFmtId="0" fontId="104" fillId="49" borderId="19" xfId="256" applyFont="1" applyFill="1" applyBorder="1" applyAlignment="1" applyProtection="1">
      <alignment wrapText="1"/>
      <protection locked="0"/>
    </xf>
    <xf numFmtId="0" fontId="104" fillId="49" borderId="19" xfId="256" applyFont="1" applyFill="1" applyBorder="1" applyAlignment="1" applyProtection="1">
      <alignment horizontal="center" wrapText="1"/>
      <protection locked="0"/>
    </xf>
    <xf numFmtId="167" fontId="104" fillId="49" borderId="3" xfId="256" applyNumberFormat="1" applyFont="1" applyFill="1" applyBorder="1" applyAlignment="1" applyProtection="1">
      <alignment horizontal="centerContinuous" vertical="center"/>
      <protection locked="0"/>
    </xf>
    <xf numFmtId="167" fontId="104" fillId="49" borderId="19" xfId="256" applyNumberFormat="1" applyFont="1" applyFill="1" applyBorder="1" applyAlignment="1" applyProtection="1">
      <alignment horizontal="center"/>
      <protection locked="0"/>
    </xf>
    <xf numFmtId="0" fontId="49" fillId="0" borderId="3" xfId="256" applyFont="1" applyFill="1" applyBorder="1" applyAlignment="1" applyProtection="1">
      <alignment vertical="center"/>
      <protection locked="0"/>
    </xf>
    <xf numFmtId="0" fontId="104" fillId="49" borderId="20" xfId="256" applyFont="1" applyFill="1" applyBorder="1" applyAlignment="1" applyProtection="1">
      <alignment horizontal="center" vertical="center" wrapText="1"/>
      <protection locked="0"/>
    </xf>
    <xf numFmtId="0" fontId="104" fillId="49" borderId="20" xfId="256" applyFont="1" applyFill="1" applyBorder="1" applyAlignment="1" applyProtection="1">
      <alignment vertical="center" wrapText="1"/>
      <protection locked="0"/>
    </xf>
    <xf numFmtId="167" fontId="104" fillId="49" borderId="3" xfId="256" applyNumberFormat="1" applyFont="1" applyFill="1" applyBorder="1" applyAlignment="1" applyProtection="1">
      <alignment horizontal="center"/>
      <protection locked="0"/>
    </xf>
    <xf numFmtId="167" fontId="104" fillId="49" borderId="20" xfId="256" applyNumberFormat="1" applyFont="1" applyFill="1" applyBorder="1" applyAlignment="1" applyProtection="1">
      <alignment vertical="center"/>
      <protection locked="0"/>
    </xf>
    <xf numFmtId="0" fontId="49" fillId="0" borderId="3" xfId="256" applyFont="1" applyFill="1" applyBorder="1" applyAlignment="1" applyProtection="1">
      <alignment horizontal="center" vertical="center" wrapText="1"/>
      <protection locked="0"/>
    </xf>
    <xf numFmtId="0" fontId="41" fillId="0" borderId="3" xfId="256" applyFont="1" applyFill="1" applyBorder="1" applyAlignment="1" applyProtection="1">
      <alignment horizontal="left" vertical="center" wrapText="1"/>
      <protection locked="0"/>
    </xf>
    <xf numFmtId="167" fontId="49" fillId="0" borderId="3" xfId="256" applyNumberFormat="1" applyFont="1" applyFill="1" applyBorder="1" applyAlignment="1" applyProtection="1">
      <alignment horizontal="center" vertical="center"/>
      <protection locked="0"/>
    </xf>
    <xf numFmtId="0" fontId="49" fillId="0" borderId="21" xfId="33508" applyFont="1" applyFill="1" applyBorder="1" applyAlignment="1" applyProtection="1">
      <alignment horizontal="left" vertical="center" wrapText="1"/>
      <protection locked="0"/>
    </xf>
    <xf numFmtId="0" fontId="49" fillId="0" borderId="3" xfId="33508" applyFont="1" applyFill="1" applyBorder="1" applyAlignment="1" applyProtection="1">
      <alignment horizontal="center" vertical="center" wrapText="1"/>
      <protection locked="0"/>
    </xf>
    <xf numFmtId="0" fontId="49" fillId="0" borderId="20" xfId="256" applyFont="1" applyFill="1" applyBorder="1" applyAlignment="1" applyProtection="1">
      <alignment horizontal="center" vertical="center" wrapText="1"/>
      <protection locked="0"/>
    </xf>
    <xf numFmtId="0" fontId="41" fillId="50" borderId="3" xfId="256" applyFont="1" applyFill="1" applyBorder="1" applyAlignment="1" applyProtection="1">
      <alignment horizontal="left" vertical="center" wrapText="1"/>
      <protection locked="0"/>
    </xf>
    <xf numFmtId="167" fontId="49" fillId="50" borderId="3" xfId="256" applyNumberFormat="1" applyFont="1" applyFill="1" applyBorder="1" applyAlignment="1" applyProtection="1">
      <alignment horizontal="center" vertical="center"/>
      <protection locked="0"/>
    </xf>
    <xf numFmtId="0" fontId="86" fillId="0" borderId="3" xfId="256" applyFont="1" applyFill="1" applyBorder="1" applyAlignment="1">
      <alignment vertical="center" wrapText="1"/>
    </xf>
    <xf numFmtId="0" fontId="49" fillId="0" borderId="0" xfId="256" applyFont="1" applyFill="1" applyBorder="1" applyAlignment="1" applyProtection="1">
      <alignment horizontal="left" vertical="center" wrapText="1"/>
      <protection locked="0"/>
    </xf>
    <xf numFmtId="0" fontId="49" fillId="0" borderId="3" xfId="256" applyFont="1" applyFill="1" applyBorder="1" applyAlignment="1" applyProtection="1">
      <alignment horizontal="center" vertical="center"/>
      <protection locked="0"/>
    </xf>
    <xf numFmtId="0" fontId="49" fillId="0" borderId="3" xfId="33502" applyFont="1" applyFill="1" applyBorder="1" applyAlignment="1" applyProtection="1">
      <alignment horizontal="center" vertical="center" wrapText="1"/>
      <protection locked="0"/>
    </xf>
    <xf numFmtId="0" fontId="41" fillId="0" borderId="3" xfId="33503" applyFont="1" applyFill="1" applyBorder="1" applyAlignment="1" applyProtection="1">
      <alignment horizontal="left" vertical="center" wrapText="1"/>
      <protection locked="0"/>
    </xf>
    <xf numFmtId="167" fontId="49" fillId="0" borderId="3" xfId="33502" applyNumberFormat="1" applyFont="1" applyFill="1" applyBorder="1" applyAlignment="1" applyProtection="1">
      <alignment horizontal="center" vertical="center"/>
      <protection locked="0"/>
    </xf>
    <xf numFmtId="0" fontId="49" fillId="0" borderId="3" xfId="33502" applyFont="1" applyFill="1" applyBorder="1" applyAlignment="1" applyProtection="1">
      <alignment horizontal="left" vertical="center" wrapText="1"/>
      <protection locked="0"/>
    </xf>
    <xf numFmtId="0" fontId="49" fillId="0" borderId="3" xfId="33502" applyFont="1" applyFill="1" applyBorder="1" applyAlignment="1" applyProtection="1">
      <alignment horizontal="center" vertical="center"/>
      <protection locked="0"/>
    </xf>
    <xf numFmtId="0" fontId="49" fillId="51" borderId="3" xfId="256" applyFont="1" applyFill="1" applyBorder="1" applyAlignment="1" applyProtection="1">
      <alignment horizontal="center" vertical="center" wrapText="1"/>
      <protection locked="0"/>
    </xf>
    <xf numFmtId="0" fontId="49" fillId="0" borderId="3" xfId="33508" applyFont="1" applyFill="1" applyBorder="1" applyAlignment="1" applyProtection="1">
      <alignment horizontal="left" vertical="center" wrapText="1"/>
      <protection locked="0"/>
    </xf>
    <xf numFmtId="0" fontId="49" fillId="51" borderId="3" xfId="33508" applyFont="1" applyFill="1" applyBorder="1" applyAlignment="1" applyProtection="1">
      <alignment horizontal="center" vertical="center"/>
      <protection locked="0"/>
    </xf>
    <xf numFmtId="0" fontId="49" fillId="51" borderId="3" xfId="256" applyFont="1" applyFill="1" applyBorder="1" applyAlignment="1" applyProtection="1">
      <alignment vertical="center"/>
      <protection locked="0"/>
    </xf>
    <xf numFmtId="0" fontId="49" fillId="0" borderId="3" xfId="33509" applyFont="1" applyFill="1" applyBorder="1" applyAlignment="1" applyProtection="1">
      <alignment horizontal="left" vertical="center" wrapText="1"/>
      <protection locked="0"/>
    </xf>
    <xf numFmtId="0" fontId="49" fillId="51" borderId="3" xfId="33508" applyFont="1" applyFill="1" applyBorder="1" applyAlignment="1" applyProtection="1">
      <alignment horizontal="center" vertical="center" wrapText="1"/>
      <protection locked="0"/>
    </xf>
    <xf numFmtId="0" fontId="49" fillId="0" borderId="3" xfId="256" applyFont="1" applyFill="1" applyBorder="1" applyAlignment="1" applyProtection="1">
      <alignment horizontal="left" vertical="center" wrapText="1"/>
      <protection locked="0"/>
    </xf>
    <xf numFmtId="0" fontId="49" fillId="50" borderId="3" xfId="256" applyFont="1" applyFill="1" applyBorder="1" applyAlignment="1" applyProtection="1">
      <alignment horizontal="left" vertical="center" wrapText="1"/>
      <protection locked="0"/>
    </xf>
    <xf numFmtId="167" fontId="49" fillId="0" borderId="3" xfId="33502" quotePrefix="1" applyNumberFormat="1" applyFont="1" applyFill="1" applyBorder="1" applyAlignment="1" applyProtection="1">
      <alignment horizontal="center" vertical="center"/>
      <protection locked="0"/>
    </xf>
    <xf numFmtId="0" fontId="113" fillId="0" borderId="3" xfId="33502" applyFont="1" applyFill="1" applyBorder="1" applyAlignment="1" applyProtection="1">
      <alignment horizontal="left" vertical="center" wrapText="1"/>
      <protection locked="0"/>
    </xf>
    <xf numFmtId="0" fontId="49" fillId="50" borderId="3" xfId="33502" applyFont="1" applyFill="1" applyBorder="1" applyAlignment="1" applyProtection="1">
      <alignment horizontal="left" vertical="center" wrapText="1"/>
      <protection locked="0"/>
    </xf>
    <xf numFmtId="167" fontId="49" fillId="50" borderId="3" xfId="33502" applyNumberFormat="1" applyFont="1" applyFill="1" applyBorder="1" applyAlignment="1" applyProtection="1">
      <alignment horizontal="center" vertical="center"/>
      <protection locked="0"/>
    </xf>
    <xf numFmtId="0" fontId="49" fillId="50" borderId="3" xfId="33508" applyFont="1" applyFill="1" applyBorder="1" applyAlignment="1" applyProtection="1">
      <alignment horizontal="left" vertical="center" wrapText="1"/>
      <protection locked="0"/>
    </xf>
    <xf numFmtId="0" fontId="49" fillId="51" borderId="3" xfId="256" applyFont="1" applyFill="1" applyBorder="1" applyAlignment="1" applyProtection="1">
      <alignment horizontal="left" vertical="center" wrapText="1"/>
      <protection locked="0"/>
    </xf>
    <xf numFmtId="167" fontId="49" fillId="51" borderId="3" xfId="256" applyNumberFormat="1" applyFont="1" applyFill="1" applyBorder="1" applyAlignment="1" applyProtection="1">
      <alignment horizontal="center" vertical="center"/>
      <protection locked="0"/>
    </xf>
    <xf numFmtId="0" fontId="49" fillId="0" borderId="0" xfId="256" applyFont="1" applyFill="1" applyBorder="1" applyAlignment="1" applyProtection="1">
      <alignment horizontal="center" vertical="center" wrapText="1"/>
      <protection locked="0"/>
    </xf>
    <xf numFmtId="0" fontId="49" fillId="0" borderId="3" xfId="33510" applyFont="1" applyFill="1" applyBorder="1" applyAlignment="1" applyProtection="1">
      <alignment horizontal="left" vertical="center" wrapText="1"/>
      <protection locked="0"/>
    </xf>
    <xf numFmtId="0" fontId="49" fillId="51" borderId="3" xfId="256" applyFont="1" applyFill="1" applyBorder="1" applyAlignment="1" applyProtection="1">
      <alignment horizontal="center" vertical="center"/>
      <protection locked="0"/>
    </xf>
    <xf numFmtId="0" fontId="41" fillId="0" borderId="3" xfId="33502" applyFont="1" applyFill="1" applyBorder="1" applyAlignment="1" applyProtection="1">
      <alignment horizontal="left" vertical="center" wrapText="1"/>
      <protection locked="0"/>
    </xf>
    <xf numFmtId="0" fontId="49" fillId="51" borderId="0" xfId="256" applyFont="1" applyFill="1" applyBorder="1" applyAlignment="1" applyProtection="1">
      <alignment horizontal="center" vertical="center" wrapText="1"/>
      <protection locked="0"/>
    </xf>
    <xf numFmtId="0" fontId="49" fillId="50" borderId="3" xfId="33511" applyFont="1" applyFill="1" applyBorder="1" applyAlignment="1">
      <alignment vertical="center" wrapText="1"/>
    </xf>
    <xf numFmtId="0" fontId="49" fillId="52" borderId="3" xfId="256" applyFont="1" applyFill="1" applyBorder="1" applyAlignment="1" applyProtection="1">
      <alignment horizontal="center" vertical="center" wrapText="1"/>
      <protection locked="0"/>
    </xf>
    <xf numFmtId="0" fontId="49" fillId="52" borderId="3" xfId="256" applyFont="1" applyFill="1" applyBorder="1" applyAlignment="1" applyProtection="1">
      <alignment horizontal="left" vertical="center" wrapText="1"/>
      <protection locked="0"/>
    </xf>
    <xf numFmtId="167" fontId="49" fillId="52" borderId="3" xfId="256" applyNumberFormat="1" applyFont="1" applyFill="1" applyBorder="1" applyAlignment="1" applyProtection="1">
      <alignment horizontal="center" vertical="center"/>
      <protection locked="0"/>
    </xf>
    <xf numFmtId="0" fontId="49" fillId="51" borderId="20" xfId="256" applyFont="1" applyFill="1" applyBorder="1" applyAlignment="1" applyProtection="1">
      <alignment horizontal="center" vertical="center" wrapText="1"/>
      <protection locked="0"/>
    </xf>
    <xf numFmtId="0" fontId="49" fillId="0" borderId="3" xfId="33508" applyFont="1" applyFill="1" applyBorder="1" applyAlignment="1" applyProtection="1">
      <alignment horizontal="center" vertical="center"/>
      <protection locked="0"/>
    </xf>
    <xf numFmtId="167" fontId="49" fillId="50" borderId="3" xfId="256" quotePrefix="1" applyNumberFormat="1" applyFont="1" applyFill="1" applyBorder="1" applyAlignment="1" applyProtection="1">
      <alignment horizontal="center" vertical="center"/>
      <protection locked="0"/>
    </xf>
    <xf numFmtId="0" fontId="49" fillId="8" borderId="3" xfId="256" applyFont="1" applyFill="1" applyBorder="1" applyAlignment="1" applyProtection="1">
      <alignment horizontal="center" vertical="center" wrapText="1"/>
      <protection locked="0"/>
    </xf>
  </cellXfs>
  <cellStyles count="33512">
    <cellStyle name="20% - Accent1" xfId="1" builtinId="30" customBuiltin="1"/>
    <cellStyle name="20% - Accent1 10" xfId="157"/>
    <cellStyle name="20% - Accent1 10 2" xfId="400"/>
    <cellStyle name="20% - Accent1 10 2 2" xfId="913"/>
    <cellStyle name="20% - Accent1 10 2 2 2" xfId="1949"/>
    <cellStyle name="20% - Accent1 10 2 2 2 2" xfId="2119"/>
    <cellStyle name="20% - Accent1 10 2 2 2 2 2" xfId="6282"/>
    <cellStyle name="20% - Accent1 10 2 2 2 2 2 2" xfId="14636"/>
    <cellStyle name="20% - Accent1 10 2 2 2 2 2 2 2" xfId="31347"/>
    <cellStyle name="20% - Accent1 10 2 2 2 2 2 3" xfId="22994"/>
    <cellStyle name="20% - Accent1 10 2 2 2 2 3" xfId="10474"/>
    <cellStyle name="20% - Accent1 10 2 2 2 2 3 2" xfId="27185"/>
    <cellStyle name="20% - Accent1 10 2 2 2 2 4" xfId="18832"/>
    <cellStyle name="20% - Accent1 10 2 2 2 3" xfId="6112"/>
    <cellStyle name="20% - Accent1 10 2 2 2 3 2" xfId="14466"/>
    <cellStyle name="20% - Accent1 10 2 2 2 3 2 2" xfId="31177"/>
    <cellStyle name="20% - Accent1 10 2 2 2 3 3" xfId="22824"/>
    <cellStyle name="20% - Accent1 10 2 2 2 4" xfId="10304"/>
    <cellStyle name="20% - Accent1 10 2 2 2 4 2" xfId="27015"/>
    <cellStyle name="20% - Accent1 10 2 2 2 5" xfId="18662"/>
    <cellStyle name="20% - Accent1 10 2 2 3" xfId="2120"/>
    <cellStyle name="20% - Accent1 10 2 2 3 2" xfId="6283"/>
    <cellStyle name="20% - Accent1 10 2 2 3 2 2" xfId="14637"/>
    <cellStyle name="20% - Accent1 10 2 2 3 2 2 2" xfId="31348"/>
    <cellStyle name="20% - Accent1 10 2 2 3 2 3" xfId="22995"/>
    <cellStyle name="20% - Accent1 10 2 2 3 3" xfId="10475"/>
    <cellStyle name="20% - Accent1 10 2 2 3 3 2" xfId="27186"/>
    <cellStyle name="20% - Accent1 10 2 2 3 4" xfId="18833"/>
    <cellStyle name="20% - Accent1 10 2 2 4" xfId="5076"/>
    <cellStyle name="20% - Accent1 10 2 2 4 2" xfId="13430"/>
    <cellStyle name="20% - Accent1 10 2 2 4 2 2" xfId="30141"/>
    <cellStyle name="20% - Accent1 10 2 2 4 3" xfId="21788"/>
    <cellStyle name="20% - Accent1 10 2 2 5" xfId="9268"/>
    <cellStyle name="20% - Accent1 10 2 2 5 2" xfId="25979"/>
    <cellStyle name="20% - Accent1 10 2 2 6" xfId="17626"/>
    <cellStyle name="20% - Accent1 10 2 3" xfId="1437"/>
    <cellStyle name="20% - Accent1 10 2 3 2" xfId="2121"/>
    <cellStyle name="20% - Accent1 10 2 3 2 2" xfId="6284"/>
    <cellStyle name="20% - Accent1 10 2 3 2 2 2" xfId="14638"/>
    <cellStyle name="20% - Accent1 10 2 3 2 2 2 2" xfId="31349"/>
    <cellStyle name="20% - Accent1 10 2 3 2 2 3" xfId="22996"/>
    <cellStyle name="20% - Accent1 10 2 3 2 3" xfId="10476"/>
    <cellStyle name="20% - Accent1 10 2 3 2 3 2" xfId="27187"/>
    <cellStyle name="20% - Accent1 10 2 3 2 4" xfId="18834"/>
    <cellStyle name="20% - Accent1 10 2 3 3" xfId="5600"/>
    <cellStyle name="20% - Accent1 10 2 3 3 2" xfId="13954"/>
    <cellStyle name="20% - Accent1 10 2 3 3 2 2" xfId="30665"/>
    <cellStyle name="20% - Accent1 10 2 3 3 3" xfId="22312"/>
    <cellStyle name="20% - Accent1 10 2 3 4" xfId="9792"/>
    <cellStyle name="20% - Accent1 10 2 3 4 2" xfId="26503"/>
    <cellStyle name="20% - Accent1 10 2 3 5" xfId="18150"/>
    <cellStyle name="20% - Accent1 10 2 4" xfId="2122"/>
    <cellStyle name="20% - Accent1 10 2 4 2" xfId="6285"/>
    <cellStyle name="20% - Accent1 10 2 4 2 2" xfId="14639"/>
    <cellStyle name="20% - Accent1 10 2 4 2 2 2" xfId="31350"/>
    <cellStyle name="20% - Accent1 10 2 4 2 3" xfId="22997"/>
    <cellStyle name="20% - Accent1 10 2 4 3" xfId="10477"/>
    <cellStyle name="20% - Accent1 10 2 4 3 2" xfId="27188"/>
    <cellStyle name="20% - Accent1 10 2 4 4" xfId="18835"/>
    <cellStyle name="20% - Accent1 10 2 5" xfId="4564"/>
    <cellStyle name="20% - Accent1 10 2 5 2" xfId="12918"/>
    <cellStyle name="20% - Accent1 10 2 5 2 2" xfId="29629"/>
    <cellStyle name="20% - Accent1 10 2 5 3" xfId="21276"/>
    <cellStyle name="20% - Accent1 10 2 6" xfId="8756"/>
    <cellStyle name="20% - Accent1 10 2 6 2" xfId="25467"/>
    <cellStyle name="20% - Accent1 10 2 7" xfId="17114"/>
    <cellStyle name="20% - Accent1 10 3" xfId="673"/>
    <cellStyle name="20% - Accent1 10 3 2" xfId="1709"/>
    <cellStyle name="20% - Accent1 10 3 2 2" xfId="2123"/>
    <cellStyle name="20% - Accent1 10 3 2 2 2" xfId="6286"/>
    <cellStyle name="20% - Accent1 10 3 2 2 2 2" xfId="14640"/>
    <cellStyle name="20% - Accent1 10 3 2 2 2 2 2" xfId="31351"/>
    <cellStyle name="20% - Accent1 10 3 2 2 2 3" xfId="22998"/>
    <cellStyle name="20% - Accent1 10 3 2 2 3" xfId="10478"/>
    <cellStyle name="20% - Accent1 10 3 2 2 3 2" xfId="27189"/>
    <cellStyle name="20% - Accent1 10 3 2 2 4" xfId="18836"/>
    <cellStyle name="20% - Accent1 10 3 2 3" xfId="5872"/>
    <cellStyle name="20% - Accent1 10 3 2 3 2" xfId="14226"/>
    <cellStyle name="20% - Accent1 10 3 2 3 2 2" xfId="30937"/>
    <cellStyle name="20% - Accent1 10 3 2 3 3" xfId="22584"/>
    <cellStyle name="20% - Accent1 10 3 2 4" xfId="10064"/>
    <cellStyle name="20% - Accent1 10 3 2 4 2" xfId="26775"/>
    <cellStyle name="20% - Accent1 10 3 2 5" xfId="18422"/>
    <cellStyle name="20% - Accent1 10 3 3" xfId="2124"/>
    <cellStyle name="20% - Accent1 10 3 3 2" xfId="6287"/>
    <cellStyle name="20% - Accent1 10 3 3 2 2" xfId="14641"/>
    <cellStyle name="20% - Accent1 10 3 3 2 2 2" xfId="31352"/>
    <cellStyle name="20% - Accent1 10 3 3 2 3" xfId="22999"/>
    <cellStyle name="20% - Accent1 10 3 3 3" xfId="10479"/>
    <cellStyle name="20% - Accent1 10 3 3 3 2" xfId="27190"/>
    <cellStyle name="20% - Accent1 10 3 3 4" xfId="18837"/>
    <cellStyle name="20% - Accent1 10 3 4" xfId="4836"/>
    <cellStyle name="20% - Accent1 10 3 4 2" xfId="13190"/>
    <cellStyle name="20% - Accent1 10 3 4 2 2" xfId="29901"/>
    <cellStyle name="20% - Accent1 10 3 4 3" xfId="21548"/>
    <cellStyle name="20% - Accent1 10 3 5" xfId="9028"/>
    <cellStyle name="20% - Accent1 10 3 5 2" xfId="25739"/>
    <cellStyle name="20% - Accent1 10 3 6" xfId="17386"/>
    <cellStyle name="20% - Accent1 10 4" xfId="1197"/>
    <cellStyle name="20% - Accent1 10 4 2" xfId="2125"/>
    <cellStyle name="20% - Accent1 10 4 2 2" xfId="6288"/>
    <cellStyle name="20% - Accent1 10 4 2 2 2" xfId="14642"/>
    <cellStyle name="20% - Accent1 10 4 2 2 2 2" xfId="31353"/>
    <cellStyle name="20% - Accent1 10 4 2 2 3" xfId="23000"/>
    <cellStyle name="20% - Accent1 10 4 2 3" xfId="10480"/>
    <cellStyle name="20% - Accent1 10 4 2 3 2" xfId="27191"/>
    <cellStyle name="20% - Accent1 10 4 2 4" xfId="18838"/>
    <cellStyle name="20% - Accent1 10 4 3" xfId="5360"/>
    <cellStyle name="20% - Accent1 10 4 3 2" xfId="13714"/>
    <cellStyle name="20% - Accent1 10 4 3 2 2" xfId="30425"/>
    <cellStyle name="20% - Accent1 10 4 3 3" xfId="22072"/>
    <cellStyle name="20% - Accent1 10 4 4" xfId="9552"/>
    <cellStyle name="20% - Accent1 10 4 4 2" xfId="26263"/>
    <cellStyle name="20% - Accent1 10 4 5" xfId="17910"/>
    <cellStyle name="20% - Accent1 10 5" xfId="2126"/>
    <cellStyle name="20% - Accent1 10 5 2" xfId="6289"/>
    <cellStyle name="20% - Accent1 10 5 2 2" xfId="14643"/>
    <cellStyle name="20% - Accent1 10 5 2 2 2" xfId="31354"/>
    <cellStyle name="20% - Accent1 10 5 2 3" xfId="23001"/>
    <cellStyle name="20% - Accent1 10 5 3" xfId="10481"/>
    <cellStyle name="20% - Accent1 10 5 3 2" xfId="27192"/>
    <cellStyle name="20% - Accent1 10 5 4" xfId="18839"/>
    <cellStyle name="20% - Accent1 10 6" xfId="4324"/>
    <cellStyle name="20% - Accent1 10 6 2" xfId="12678"/>
    <cellStyle name="20% - Accent1 10 6 2 2" xfId="29389"/>
    <cellStyle name="20% - Accent1 10 6 3" xfId="21036"/>
    <cellStyle name="20% - Accent1 10 7" xfId="8516"/>
    <cellStyle name="20% - Accent1 10 7 2" xfId="25227"/>
    <cellStyle name="20% - Accent1 10 8" xfId="16874"/>
    <cellStyle name="20% - Accent1 11" xfId="171"/>
    <cellStyle name="20% - Accent1 11 2" xfId="414"/>
    <cellStyle name="20% - Accent1 11 2 2" xfId="927"/>
    <cellStyle name="20% - Accent1 11 2 2 2" xfId="1963"/>
    <cellStyle name="20% - Accent1 11 2 2 2 2" xfId="2127"/>
    <cellStyle name="20% - Accent1 11 2 2 2 2 2" xfId="6290"/>
    <cellStyle name="20% - Accent1 11 2 2 2 2 2 2" xfId="14644"/>
    <cellStyle name="20% - Accent1 11 2 2 2 2 2 2 2" xfId="31355"/>
    <cellStyle name="20% - Accent1 11 2 2 2 2 2 3" xfId="23002"/>
    <cellStyle name="20% - Accent1 11 2 2 2 2 3" xfId="10482"/>
    <cellStyle name="20% - Accent1 11 2 2 2 2 3 2" xfId="27193"/>
    <cellStyle name="20% - Accent1 11 2 2 2 2 4" xfId="18840"/>
    <cellStyle name="20% - Accent1 11 2 2 2 3" xfId="6126"/>
    <cellStyle name="20% - Accent1 11 2 2 2 3 2" xfId="14480"/>
    <cellStyle name="20% - Accent1 11 2 2 2 3 2 2" xfId="31191"/>
    <cellStyle name="20% - Accent1 11 2 2 2 3 3" xfId="22838"/>
    <cellStyle name="20% - Accent1 11 2 2 2 4" xfId="10318"/>
    <cellStyle name="20% - Accent1 11 2 2 2 4 2" xfId="27029"/>
    <cellStyle name="20% - Accent1 11 2 2 2 5" xfId="18676"/>
    <cellStyle name="20% - Accent1 11 2 2 3" xfId="2128"/>
    <cellStyle name="20% - Accent1 11 2 2 3 2" xfId="6291"/>
    <cellStyle name="20% - Accent1 11 2 2 3 2 2" xfId="14645"/>
    <cellStyle name="20% - Accent1 11 2 2 3 2 2 2" xfId="31356"/>
    <cellStyle name="20% - Accent1 11 2 2 3 2 3" xfId="23003"/>
    <cellStyle name="20% - Accent1 11 2 2 3 3" xfId="10483"/>
    <cellStyle name="20% - Accent1 11 2 2 3 3 2" xfId="27194"/>
    <cellStyle name="20% - Accent1 11 2 2 3 4" xfId="18841"/>
    <cellStyle name="20% - Accent1 11 2 2 4" xfId="5090"/>
    <cellStyle name="20% - Accent1 11 2 2 4 2" xfId="13444"/>
    <cellStyle name="20% - Accent1 11 2 2 4 2 2" xfId="30155"/>
    <cellStyle name="20% - Accent1 11 2 2 4 3" xfId="21802"/>
    <cellStyle name="20% - Accent1 11 2 2 5" xfId="9282"/>
    <cellStyle name="20% - Accent1 11 2 2 5 2" xfId="25993"/>
    <cellStyle name="20% - Accent1 11 2 2 6" xfId="17640"/>
    <cellStyle name="20% - Accent1 11 2 3" xfId="1451"/>
    <cellStyle name="20% - Accent1 11 2 3 2" xfId="2129"/>
    <cellStyle name="20% - Accent1 11 2 3 2 2" xfId="6292"/>
    <cellStyle name="20% - Accent1 11 2 3 2 2 2" xfId="14646"/>
    <cellStyle name="20% - Accent1 11 2 3 2 2 2 2" xfId="31357"/>
    <cellStyle name="20% - Accent1 11 2 3 2 2 3" xfId="23004"/>
    <cellStyle name="20% - Accent1 11 2 3 2 3" xfId="10484"/>
    <cellStyle name="20% - Accent1 11 2 3 2 3 2" xfId="27195"/>
    <cellStyle name="20% - Accent1 11 2 3 2 4" xfId="18842"/>
    <cellStyle name="20% - Accent1 11 2 3 3" xfId="5614"/>
    <cellStyle name="20% - Accent1 11 2 3 3 2" xfId="13968"/>
    <cellStyle name="20% - Accent1 11 2 3 3 2 2" xfId="30679"/>
    <cellStyle name="20% - Accent1 11 2 3 3 3" xfId="22326"/>
    <cellStyle name="20% - Accent1 11 2 3 4" xfId="9806"/>
    <cellStyle name="20% - Accent1 11 2 3 4 2" xfId="26517"/>
    <cellStyle name="20% - Accent1 11 2 3 5" xfId="18164"/>
    <cellStyle name="20% - Accent1 11 2 4" xfId="2130"/>
    <cellStyle name="20% - Accent1 11 2 4 2" xfId="6293"/>
    <cellStyle name="20% - Accent1 11 2 4 2 2" xfId="14647"/>
    <cellStyle name="20% - Accent1 11 2 4 2 2 2" xfId="31358"/>
    <cellStyle name="20% - Accent1 11 2 4 2 3" xfId="23005"/>
    <cellStyle name="20% - Accent1 11 2 4 3" xfId="10485"/>
    <cellStyle name="20% - Accent1 11 2 4 3 2" xfId="27196"/>
    <cellStyle name="20% - Accent1 11 2 4 4" xfId="18843"/>
    <cellStyle name="20% - Accent1 11 2 5" xfId="4578"/>
    <cellStyle name="20% - Accent1 11 2 5 2" xfId="12932"/>
    <cellStyle name="20% - Accent1 11 2 5 2 2" xfId="29643"/>
    <cellStyle name="20% - Accent1 11 2 5 3" xfId="21290"/>
    <cellStyle name="20% - Accent1 11 2 6" xfId="8770"/>
    <cellStyle name="20% - Accent1 11 2 6 2" xfId="25481"/>
    <cellStyle name="20% - Accent1 11 2 7" xfId="17128"/>
    <cellStyle name="20% - Accent1 11 3" xfId="687"/>
    <cellStyle name="20% - Accent1 11 3 2" xfId="1723"/>
    <cellStyle name="20% - Accent1 11 3 2 2" xfId="2131"/>
    <cellStyle name="20% - Accent1 11 3 2 2 2" xfId="6294"/>
    <cellStyle name="20% - Accent1 11 3 2 2 2 2" xfId="14648"/>
    <cellStyle name="20% - Accent1 11 3 2 2 2 2 2" xfId="31359"/>
    <cellStyle name="20% - Accent1 11 3 2 2 2 3" xfId="23006"/>
    <cellStyle name="20% - Accent1 11 3 2 2 3" xfId="10486"/>
    <cellStyle name="20% - Accent1 11 3 2 2 3 2" xfId="27197"/>
    <cellStyle name="20% - Accent1 11 3 2 2 4" xfId="18844"/>
    <cellStyle name="20% - Accent1 11 3 2 3" xfId="5886"/>
    <cellStyle name="20% - Accent1 11 3 2 3 2" xfId="14240"/>
    <cellStyle name="20% - Accent1 11 3 2 3 2 2" xfId="30951"/>
    <cellStyle name="20% - Accent1 11 3 2 3 3" xfId="22598"/>
    <cellStyle name="20% - Accent1 11 3 2 4" xfId="10078"/>
    <cellStyle name="20% - Accent1 11 3 2 4 2" xfId="26789"/>
    <cellStyle name="20% - Accent1 11 3 2 5" xfId="18436"/>
    <cellStyle name="20% - Accent1 11 3 3" xfId="2132"/>
    <cellStyle name="20% - Accent1 11 3 3 2" xfId="6295"/>
    <cellStyle name="20% - Accent1 11 3 3 2 2" xfId="14649"/>
    <cellStyle name="20% - Accent1 11 3 3 2 2 2" xfId="31360"/>
    <cellStyle name="20% - Accent1 11 3 3 2 3" xfId="23007"/>
    <cellStyle name="20% - Accent1 11 3 3 3" xfId="10487"/>
    <cellStyle name="20% - Accent1 11 3 3 3 2" xfId="27198"/>
    <cellStyle name="20% - Accent1 11 3 3 4" xfId="18845"/>
    <cellStyle name="20% - Accent1 11 3 4" xfId="4850"/>
    <cellStyle name="20% - Accent1 11 3 4 2" xfId="13204"/>
    <cellStyle name="20% - Accent1 11 3 4 2 2" xfId="29915"/>
    <cellStyle name="20% - Accent1 11 3 4 3" xfId="21562"/>
    <cellStyle name="20% - Accent1 11 3 5" xfId="9042"/>
    <cellStyle name="20% - Accent1 11 3 5 2" xfId="25753"/>
    <cellStyle name="20% - Accent1 11 3 6" xfId="17400"/>
    <cellStyle name="20% - Accent1 11 4" xfId="1211"/>
    <cellStyle name="20% - Accent1 11 4 2" xfId="2133"/>
    <cellStyle name="20% - Accent1 11 4 2 2" xfId="6296"/>
    <cellStyle name="20% - Accent1 11 4 2 2 2" xfId="14650"/>
    <cellStyle name="20% - Accent1 11 4 2 2 2 2" xfId="31361"/>
    <cellStyle name="20% - Accent1 11 4 2 2 3" xfId="23008"/>
    <cellStyle name="20% - Accent1 11 4 2 3" xfId="10488"/>
    <cellStyle name="20% - Accent1 11 4 2 3 2" xfId="27199"/>
    <cellStyle name="20% - Accent1 11 4 2 4" xfId="18846"/>
    <cellStyle name="20% - Accent1 11 4 3" xfId="5374"/>
    <cellStyle name="20% - Accent1 11 4 3 2" xfId="13728"/>
    <cellStyle name="20% - Accent1 11 4 3 2 2" xfId="30439"/>
    <cellStyle name="20% - Accent1 11 4 3 3" xfId="22086"/>
    <cellStyle name="20% - Accent1 11 4 4" xfId="9566"/>
    <cellStyle name="20% - Accent1 11 4 4 2" xfId="26277"/>
    <cellStyle name="20% - Accent1 11 4 5" xfId="17924"/>
    <cellStyle name="20% - Accent1 11 5" xfId="2134"/>
    <cellStyle name="20% - Accent1 11 5 2" xfId="6297"/>
    <cellStyle name="20% - Accent1 11 5 2 2" xfId="14651"/>
    <cellStyle name="20% - Accent1 11 5 2 2 2" xfId="31362"/>
    <cellStyle name="20% - Accent1 11 5 2 3" xfId="23009"/>
    <cellStyle name="20% - Accent1 11 5 3" xfId="10489"/>
    <cellStyle name="20% - Accent1 11 5 3 2" xfId="27200"/>
    <cellStyle name="20% - Accent1 11 5 4" xfId="18847"/>
    <cellStyle name="20% - Accent1 11 6" xfId="4338"/>
    <cellStyle name="20% - Accent1 11 6 2" xfId="12692"/>
    <cellStyle name="20% - Accent1 11 6 2 2" xfId="29403"/>
    <cellStyle name="20% - Accent1 11 6 3" xfId="21050"/>
    <cellStyle name="20% - Accent1 11 7" xfId="8530"/>
    <cellStyle name="20% - Accent1 11 7 2" xfId="25241"/>
    <cellStyle name="20% - Accent1 11 8" xfId="16888"/>
    <cellStyle name="20% - Accent1 12" xfId="186"/>
    <cellStyle name="20% - Accent1 12 2" xfId="429"/>
    <cellStyle name="20% - Accent1 12 2 2" xfId="942"/>
    <cellStyle name="20% - Accent1 12 2 2 2" xfId="1978"/>
    <cellStyle name="20% - Accent1 12 2 2 2 2" xfId="2135"/>
    <cellStyle name="20% - Accent1 12 2 2 2 2 2" xfId="6298"/>
    <cellStyle name="20% - Accent1 12 2 2 2 2 2 2" xfId="14652"/>
    <cellStyle name="20% - Accent1 12 2 2 2 2 2 2 2" xfId="31363"/>
    <cellStyle name="20% - Accent1 12 2 2 2 2 2 3" xfId="23010"/>
    <cellStyle name="20% - Accent1 12 2 2 2 2 3" xfId="10490"/>
    <cellStyle name="20% - Accent1 12 2 2 2 2 3 2" xfId="27201"/>
    <cellStyle name="20% - Accent1 12 2 2 2 2 4" xfId="18848"/>
    <cellStyle name="20% - Accent1 12 2 2 2 3" xfId="6141"/>
    <cellStyle name="20% - Accent1 12 2 2 2 3 2" xfId="14495"/>
    <cellStyle name="20% - Accent1 12 2 2 2 3 2 2" xfId="31206"/>
    <cellStyle name="20% - Accent1 12 2 2 2 3 3" xfId="22853"/>
    <cellStyle name="20% - Accent1 12 2 2 2 4" xfId="10333"/>
    <cellStyle name="20% - Accent1 12 2 2 2 4 2" xfId="27044"/>
    <cellStyle name="20% - Accent1 12 2 2 2 5" xfId="18691"/>
    <cellStyle name="20% - Accent1 12 2 2 3" xfId="2136"/>
    <cellStyle name="20% - Accent1 12 2 2 3 2" xfId="6299"/>
    <cellStyle name="20% - Accent1 12 2 2 3 2 2" xfId="14653"/>
    <cellStyle name="20% - Accent1 12 2 2 3 2 2 2" xfId="31364"/>
    <cellStyle name="20% - Accent1 12 2 2 3 2 3" xfId="23011"/>
    <cellStyle name="20% - Accent1 12 2 2 3 3" xfId="10491"/>
    <cellStyle name="20% - Accent1 12 2 2 3 3 2" xfId="27202"/>
    <cellStyle name="20% - Accent1 12 2 2 3 4" xfId="18849"/>
    <cellStyle name="20% - Accent1 12 2 2 4" xfId="5105"/>
    <cellStyle name="20% - Accent1 12 2 2 4 2" xfId="13459"/>
    <cellStyle name="20% - Accent1 12 2 2 4 2 2" xfId="30170"/>
    <cellStyle name="20% - Accent1 12 2 2 4 3" xfId="21817"/>
    <cellStyle name="20% - Accent1 12 2 2 5" xfId="9297"/>
    <cellStyle name="20% - Accent1 12 2 2 5 2" xfId="26008"/>
    <cellStyle name="20% - Accent1 12 2 2 6" xfId="17655"/>
    <cellStyle name="20% - Accent1 12 2 3" xfId="1466"/>
    <cellStyle name="20% - Accent1 12 2 3 2" xfId="2137"/>
    <cellStyle name="20% - Accent1 12 2 3 2 2" xfId="6300"/>
    <cellStyle name="20% - Accent1 12 2 3 2 2 2" xfId="14654"/>
    <cellStyle name="20% - Accent1 12 2 3 2 2 2 2" xfId="31365"/>
    <cellStyle name="20% - Accent1 12 2 3 2 2 3" xfId="23012"/>
    <cellStyle name="20% - Accent1 12 2 3 2 3" xfId="10492"/>
    <cellStyle name="20% - Accent1 12 2 3 2 3 2" xfId="27203"/>
    <cellStyle name="20% - Accent1 12 2 3 2 4" xfId="18850"/>
    <cellStyle name="20% - Accent1 12 2 3 3" xfId="5629"/>
    <cellStyle name="20% - Accent1 12 2 3 3 2" xfId="13983"/>
    <cellStyle name="20% - Accent1 12 2 3 3 2 2" xfId="30694"/>
    <cellStyle name="20% - Accent1 12 2 3 3 3" xfId="22341"/>
    <cellStyle name="20% - Accent1 12 2 3 4" xfId="9821"/>
    <cellStyle name="20% - Accent1 12 2 3 4 2" xfId="26532"/>
    <cellStyle name="20% - Accent1 12 2 3 5" xfId="18179"/>
    <cellStyle name="20% - Accent1 12 2 4" xfId="2138"/>
    <cellStyle name="20% - Accent1 12 2 4 2" xfId="6301"/>
    <cellStyle name="20% - Accent1 12 2 4 2 2" xfId="14655"/>
    <cellStyle name="20% - Accent1 12 2 4 2 2 2" xfId="31366"/>
    <cellStyle name="20% - Accent1 12 2 4 2 3" xfId="23013"/>
    <cellStyle name="20% - Accent1 12 2 4 3" xfId="10493"/>
    <cellStyle name="20% - Accent1 12 2 4 3 2" xfId="27204"/>
    <cellStyle name="20% - Accent1 12 2 4 4" xfId="18851"/>
    <cellStyle name="20% - Accent1 12 2 5" xfId="4593"/>
    <cellStyle name="20% - Accent1 12 2 5 2" xfId="12947"/>
    <cellStyle name="20% - Accent1 12 2 5 2 2" xfId="29658"/>
    <cellStyle name="20% - Accent1 12 2 5 3" xfId="21305"/>
    <cellStyle name="20% - Accent1 12 2 6" xfId="8785"/>
    <cellStyle name="20% - Accent1 12 2 6 2" xfId="25496"/>
    <cellStyle name="20% - Accent1 12 2 7" xfId="17143"/>
    <cellStyle name="20% - Accent1 12 3" xfId="702"/>
    <cellStyle name="20% - Accent1 12 3 2" xfId="1738"/>
    <cellStyle name="20% - Accent1 12 3 2 2" xfId="2139"/>
    <cellStyle name="20% - Accent1 12 3 2 2 2" xfId="6302"/>
    <cellStyle name="20% - Accent1 12 3 2 2 2 2" xfId="14656"/>
    <cellStyle name="20% - Accent1 12 3 2 2 2 2 2" xfId="31367"/>
    <cellStyle name="20% - Accent1 12 3 2 2 2 3" xfId="23014"/>
    <cellStyle name="20% - Accent1 12 3 2 2 3" xfId="10494"/>
    <cellStyle name="20% - Accent1 12 3 2 2 3 2" xfId="27205"/>
    <cellStyle name="20% - Accent1 12 3 2 2 4" xfId="18852"/>
    <cellStyle name="20% - Accent1 12 3 2 3" xfId="5901"/>
    <cellStyle name="20% - Accent1 12 3 2 3 2" xfId="14255"/>
    <cellStyle name="20% - Accent1 12 3 2 3 2 2" xfId="30966"/>
    <cellStyle name="20% - Accent1 12 3 2 3 3" xfId="22613"/>
    <cellStyle name="20% - Accent1 12 3 2 4" xfId="10093"/>
    <cellStyle name="20% - Accent1 12 3 2 4 2" xfId="26804"/>
    <cellStyle name="20% - Accent1 12 3 2 5" xfId="18451"/>
    <cellStyle name="20% - Accent1 12 3 3" xfId="2140"/>
    <cellStyle name="20% - Accent1 12 3 3 2" xfId="6303"/>
    <cellStyle name="20% - Accent1 12 3 3 2 2" xfId="14657"/>
    <cellStyle name="20% - Accent1 12 3 3 2 2 2" xfId="31368"/>
    <cellStyle name="20% - Accent1 12 3 3 2 3" xfId="23015"/>
    <cellStyle name="20% - Accent1 12 3 3 3" xfId="10495"/>
    <cellStyle name="20% - Accent1 12 3 3 3 2" xfId="27206"/>
    <cellStyle name="20% - Accent1 12 3 3 4" xfId="18853"/>
    <cellStyle name="20% - Accent1 12 3 4" xfId="4865"/>
    <cellStyle name="20% - Accent1 12 3 4 2" xfId="13219"/>
    <cellStyle name="20% - Accent1 12 3 4 2 2" xfId="29930"/>
    <cellStyle name="20% - Accent1 12 3 4 3" xfId="21577"/>
    <cellStyle name="20% - Accent1 12 3 5" xfId="9057"/>
    <cellStyle name="20% - Accent1 12 3 5 2" xfId="25768"/>
    <cellStyle name="20% - Accent1 12 3 6" xfId="17415"/>
    <cellStyle name="20% - Accent1 12 4" xfId="1226"/>
    <cellStyle name="20% - Accent1 12 4 2" xfId="2141"/>
    <cellStyle name="20% - Accent1 12 4 2 2" xfId="6304"/>
    <cellStyle name="20% - Accent1 12 4 2 2 2" xfId="14658"/>
    <cellStyle name="20% - Accent1 12 4 2 2 2 2" xfId="31369"/>
    <cellStyle name="20% - Accent1 12 4 2 2 3" xfId="23016"/>
    <cellStyle name="20% - Accent1 12 4 2 3" xfId="10496"/>
    <cellStyle name="20% - Accent1 12 4 2 3 2" xfId="27207"/>
    <cellStyle name="20% - Accent1 12 4 2 4" xfId="18854"/>
    <cellStyle name="20% - Accent1 12 4 3" xfId="5389"/>
    <cellStyle name="20% - Accent1 12 4 3 2" xfId="13743"/>
    <cellStyle name="20% - Accent1 12 4 3 2 2" xfId="30454"/>
    <cellStyle name="20% - Accent1 12 4 3 3" xfId="22101"/>
    <cellStyle name="20% - Accent1 12 4 4" xfId="9581"/>
    <cellStyle name="20% - Accent1 12 4 4 2" xfId="26292"/>
    <cellStyle name="20% - Accent1 12 4 5" xfId="17939"/>
    <cellStyle name="20% - Accent1 12 5" xfId="2142"/>
    <cellStyle name="20% - Accent1 12 5 2" xfId="6305"/>
    <cellStyle name="20% - Accent1 12 5 2 2" xfId="14659"/>
    <cellStyle name="20% - Accent1 12 5 2 2 2" xfId="31370"/>
    <cellStyle name="20% - Accent1 12 5 2 3" xfId="23017"/>
    <cellStyle name="20% - Accent1 12 5 3" xfId="10497"/>
    <cellStyle name="20% - Accent1 12 5 3 2" xfId="27208"/>
    <cellStyle name="20% - Accent1 12 5 4" xfId="18855"/>
    <cellStyle name="20% - Accent1 12 6" xfId="4353"/>
    <cellStyle name="20% - Accent1 12 6 2" xfId="12707"/>
    <cellStyle name="20% - Accent1 12 6 2 2" xfId="29418"/>
    <cellStyle name="20% - Accent1 12 6 3" xfId="21065"/>
    <cellStyle name="20% - Accent1 12 7" xfId="8545"/>
    <cellStyle name="20% - Accent1 12 7 2" xfId="25256"/>
    <cellStyle name="20% - Accent1 12 8" xfId="16903"/>
    <cellStyle name="20% - Accent1 13" xfId="202"/>
    <cellStyle name="20% - Accent1 13 2" xfId="444"/>
    <cellStyle name="20% - Accent1 13 2 2" xfId="957"/>
    <cellStyle name="20% - Accent1 13 2 2 2" xfId="1993"/>
    <cellStyle name="20% - Accent1 13 2 2 2 2" xfId="2143"/>
    <cellStyle name="20% - Accent1 13 2 2 2 2 2" xfId="6306"/>
    <cellStyle name="20% - Accent1 13 2 2 2 2 2 2" xfId="14660"/>
    <cellStyle name="20% - Accent1 13 2 2 2 2 2 2 2" xfId="31371"/>
    <cellStyle name="20% - Accent1 13 2 2 2 2 2 3" xfId="23018"/>
    <cellStyle name="20% - Accent1 13 2 2 2 2 3" xfId="10498"/>
    <cellStyle name="20% - Accent1 13 2 2 2 2 3 2" xfId="27209"/>
    <cellStyle name="20% - Accent1 13 2 2 2 2 4" xfId="18856"/>
    <cellStyle name="20% - Accent1 13 2 2 2 3" xfId="6156"/>
    <cellStyle name="20% - Accent1 13 2 2 2 3 2" xfId="14510"/>
    <cellStyle name="20% - Accent1 13 2 2 2 3 2 2" xfId="31221"/>
    <cellStyle name="20% - Accent1 13 2 2 2 3 3" xfId="22868"/>
    <cellStyle name="20% - Accent1 13 2 2 2 4" xfId="10348"/>
    <cellStyle name="20% - Accent1 13 2 2 2 4 2" xfId="27059"/>
    <cellStyle name="20% - Accent1 13 2 2 2 5" xfId="18706"/>
    <cellStyle name="20% - Accent1 13 2 2 3" xfId="2144"/>
    <cellStyle name="20% - Accent1 13 2 2 3 2" xfId="6307"/>
    <cellStyle name="20% - Accent1 13 2 2 3 2 2" xfId="14661"/>
    <cellStyle name="20% - Accent1 13 2 2 3 2 2 2" xfId="31372"/>
    <cellStyle name="20% - Accent1 13 2 2 3 2 3" xfId="23019"/>
    <cellStyle name="20% - Accent1 13 2 2 3 3" xfId="10499"/>
    <cellStyle name="20% - Accent1 13 2 2 3 3 2" xfId="27210"/>
    <cellStyle name="20% - Accent1 13 2 2 3 4" xfId="18857"/>
    <cellStyle name="20% - Accent1 13 2 2 4" xfId="5120"/>
    <cellStyle name="20% - Accent1 13 2 2 4 2" xfId="13474"/>
    <cellStyle name="20% - Accent1 13 2 2 4 2 2" xfId="30185"/>
    <cellStyle name="20% - Accent1 13 2 2 4 3" xfId="21832"/>
    <cellStyle name="20% - Accent1 13 2 2 5" xfId="9312"/>
    <cellStyle name="20% - Accent1 13 2 2 5 2" xfId="26023"/>
    <cellStyle name="20% - Accent1 13 2 2 6" xfId="17670"/>
    <cellStyle name="20% - Accent1 13 2 3" xfId="1481"/>
    <cellStyle name="20% - Accent1 13 2 3 2" xfId="2145"/>
    <cellStyle name="20% - Accent1 13 2 3 2 2" xfId="6308"/>
    <cellStyle name="20% - Accent1 13 2 3 2 2 2" xfId="14662"/>
    <cellStyle name="20% - Accent1 13 2 3 2 2 2 2" xfId="31373"/>
    <cellStyle name="20% - Accent1 13 2 3 2 2 3" xfId="23020"/>
    <cellStyle name="20% - Accent1 13 2 3 2 3" xfId="10500"/>
    <cellStyle name="20% - Accent1 13 2 3 2 3 2" xfId="27211"/>
    <cellStyle name="20% - Accent1 13 2 3 2 4" xfId="18858"/>
    <cellStyle name="20% - Accent1 13 2 3 3" xfId="5644"/>
    <cellStyle name="20% - Accent1 13 2 3 3 2" xfId="13998"/>
    <cellStyle name="20% - Accent1 13 2 3 3 2 2" xfId="30709"/>
    <cellStyle name="20% - Accent1 13 2 3 3 3" xfId="22356"/>
    <cellStyle name="20% - Accent1 13 2 3 4" xfId="9836"/>
    <cellStyle name="20% - Accent1 13 2 3 4 2" xfId="26547"/>
    <cellStyle name="20% - Accent1 13 2 3 5" xfId="18194"/>
    <cellStyle name="20% - Accent1 13 2 4" xfId="2146"/>
    <cellStyle name="20% - Accent1 13 2 4 2" xfId="6309"/>
    <cellStyle name="20% - Accent1 13 2 4 2 2" xfId="14663"/>
    <cellStyle name="20% - Accent1 13 2 4 2 2 2" xfId="31374"/>
    <cellStyle name="20% - Accent1 13 2 4 2 3" xfId="23021"/>
    <cellStyle name="20% - Accent1 13 2 4 3" xfId="10501"/>
    <cellStyle name="20% - Accent1 13 2 4 3 2" xfId="27212"/>
    <cellStyle name="20% - Accent1 13 2 4 4" xfId="18859"/>
    <cellStyle name="20% - Accent1 13 2 5" xfId="4608"/>
    <cellStyle name="20% - Accent1 13 2 5 2" xfId="12962"/>
    <cellStyle name="20% - Accent1 13 2 5 2 2" xfId="29673"/>
    <cellStyle name="20% - Accent1 13 2 5 3" xfId="21320"/>
    <cellStyle name="20% - Accent1 13 2 6" xfId="8800"/>
    <cellStyle name="20% - Accent1 13 2 6 2" xfId="25511"/>
    <cellStyle name="20% - Accent1 13 2 7" xfId="17158"/>
    <cellStyle name="20% - Accent1 13 3" xfId="717"/>
    <cellStyle name="20% - Accent1 13 3 2" xfId="1753"/>
    <cellStyle name="20% - Accent1 13 3 2 2" xfId="2147"/>
    <cellStyle name="20% - Accent1 13 3 2 2 2" xfId="6310"/>
    <cellStyle name="20% - Accent1 13 3 2 2 2 2" xfId="14664"/>
    <cellStyle name="20% - Accent1 13 3 2 2 2 2 2" xfId="31375"/>
    <cellStyle name="20% - Accent1 13 3 2 2 2 3" xfId="23022"/>
    <cellStyle name="20% - Accent1 13 3 2 2 3" xfId="10502"/>
    <cellStyle name="20% - Accent1 13 3 2 2 3 2" xfId="27213"/>
    <cellStyle name="20% - Accent1 13 3 2 2 4" xfId="18860"/>
    <cellStyle name="20% - Accent1 13 3 2 3" xfId="5916"/>
    <cellStyle name="20% - Accent1 13 3 2 3 2" xfId="14270"/>
    <cellStyle name="20% - Accent1 13 3 2 3 2 2" xfId="30981"/>
    <cellStyle name="20% - Accent1 13 3 2 3 3" xfId="22628"/>
    <cellStyle name="20% - Accent1 13 3 2 4" xfId="10108"/>
    <cellStyle name="20% - Accent1 13 3 2 4 2" xfId="26819"/>
    <cellStyle name="20% - Accent1 13 3 2 5" xfId="18466"/>
    <cellStyle name="20% - Accent1 13 3 3" xfId="2148"/>
    <cellStyle name="20% - Accent1 13 3 3 2" xfId="6311"/>
    <cellStyle name="20% - Accent1 13 3 3 2 2" xfId="14665"/>
    <cellStyle name="20% - Accent1 13 3 3 2 2 2" xfId="31376"/>
    <cellStyle name="20% - Accent1 13 3 3 2 3" xfId="23023"/>
    <cellStyle name="20% - Accent1 13 3 3 3" xfId="10503"/>
    <cellStyle name="20% - Accent1 13 3 3 3 2" xfId="27214"/>
    <cellStyle name="20% - Accent1 13 3 3 4" xfId="18861"/>
    <cellStyle name="20% - Accent1 13 3 4" xfId="4880"/>
    <cellStyle name="20% - Accent1 13 3 4 2" xfId="13234"/>
    <cellStyle name="20% - Accent1 13 3 4 2 2" xfId="29945"/>
    <cellStyle name="20% - Accent1 13 3 4 3" xfId="21592"/>
    <cellStyle name="20% - Accent1 13 3 5" xfId="9072"/>
    <cellStyle name="20% - Accent1 13 3 5 2" xfId="25783"/>
    <cellStyle name="20% - Accent1 13 3 6" xfId="17430"/>
    <cellStyle name="20% - Accent1 13 4" xfId="1241"/>
    <cellStyle name="20% - Accent1 13 4 2" xfId="2149"/>
    <cellStyle name="20% - Accent1 13 4 2 2" xfId="6312"/>
    <cellStyle name="20% - Accent1 13 4 2 2 2" xfId="14666"/>
    <cellStyle name="20% - Accent1 13 4 2 2 2 2" xfId="31377"/>
    <cellStyle name="20% - Accent1 13 4 2 2 3" xfId="23024"/>
    <cellStyle name="20% - Accent1 13 4 2 3" xfId="10504"/>
    <cellStyle name="20% - Accent1 13 4 2 3 2" xfId="27215"/>
    <cellStyle name="20% - Accent1 13 4 2 4" xfId="18862"/>
    <cellStyle name="20% - Accent1 13 4 3" xfId="5404"/>
    <cellStyle name="20% - Accent1 13 4 3 2" xfId="13758"/>
    <cellStyle name="20% - Accent1 13 4 3 2 2" xfId="30469"/>
    <cellStyle name="20% - Accent1 13 4 3 3" xfId="22116"/>
    <cellStyle name="20% - Accent1 13 4 4" xfId="9596"/>
    <cellStyle name="20% - Accent1 13 4 4 2" xfId="26307"/>
    <cellStyle name="20% - Accent1 13 4 5" xfId="17954"/>
    <cellStyle name="20% - Accent1 13 5" xfId="2150"/>
    <cellStyle name="20% - Accent1 13 5 2" xfId="6313"/>
    <cellStyle name="20% - Accent1 13 5 2 2" xfId="14667"/>
    <cellStyle name="20% - Accent1 13 5 2 2 2" xfId="31378"/>
    <cellStyle name="20% - Accent1 13 5 2 3" xfId="23025"/>
    <cellStyle name="20% - Accent1 13 5 3" xfId="10505"/>
    <cellStyle name="20% - Accent1 13 5 3 2" xfId="27216"/>
    <cellStyle name="20% - Accent1 13 5 4" xfId="18863"/>
    <cellStyle name="20% - Accent1 13 6" xfId="4368"/>
    <cellStyle name="20% - Accent1 13 6 2" xfId="12722"/>
    <cellStyle name="20% - Accent1 13 6 2 2" xfId="29433"/>
    <cellStyle name="20% - Accent1 13 6 3" xfId="21080"/>
    <cellStyle name="20% - Accent1 13 7" xfId="8560"/>
    <cellStyle name="20% - Accent1 13 7 2" xfId="25271"/>
    <cellStyle name="20% - Accent1 13 8" xfId="16918"/>
    <cellStyle name="20% - Accent1 14" xfId="216"/>
    <cellStyle name="20% - Accent1 14 2" xfId="458"/>
    <cellStyle name="20% - Accent1 14 2 2" xfId="971"/>
    <cellStyle name="20% - Accent1 14 2 2 2" xfId="2007"/>
    <cellStyle name="20% - Accent1 14 2 2 2 2" xfId="2151"/>
    <cellStyle name="20% - Accent1 14 2 2 2 2 2" xfId="6314"/>
    <cellStyle name="20% - Accent1 14 2 2 2 2 2 2" xfId="14668"/>
    <cellStyle name="20% - Accent1 14 2 2 2 2 2 2 2" xfId="31379"/>
    <cellStyle name="20% - Accent1 14 2 2 2 2 2 3" xfId="23026"/>
    <cellStyle name="20% - Accent1 14 2 2 2 2 3" xfId="10506"/>
    <cellStyle name="20% - Accent1 14 2 2 2 2 3 2" xfId="27217"/>
    <cellStyle name="20% - Accent1 14 2 2 2 2 4" xfId="18864"/>
    <cellStyle name="20% - Accent1 14 2 2 2 3" xfId="6170"/>
    <cellStyle name="20% - Accent1 14 2 2 2 3 2" xfId="14524"/>
    <cellStyle name="20% - Accent1 14 2 2 2 3 2 2" xfId="31235"/>
    <cellStyle name="20% - Accent1 14 2 2 2 3 3" xfId="22882"/>
    <cellStyle name="20% - Accent1 14 2 2 2 4" xfId="10362"/>
    <cellStyle name="20% - Accent1 14 2 2 2 4 2" xfId="27073"/>
    <cellStyle name="20% - Accent1 14 2 2 2 5" xfId="18720"/>
    <cellStyle name="20% - Accent1 14 2 2 3" xfId="2152"/>
    <cellStyle name="20% - Accent1 14 2 2 3 2" xfId="6315"/>
    <cellStyle name="20% - Accent1 14 2 2 3 2 2" xfId="14669"/>
    <cellStyle name="20% - Accent1 14 2 2 3 2 2 2" xfId="31380"/>
    <cellStyle name="20% - Accent1 14 2 2 3 2 3" xfId="23027"/>
    <cellStyle name="20% - Accent1 14 2 2 3 3" xfId="10507"/>
    <cellStyle name="20% - Accent1 14 2 2 3 3 2" xfId="27218"/>
    <cellStyle name="20% - Accent1 14 2 2 3 4" xfId="18865"/>
    <cellStyle name="20% - Accent1 14 2 2 4" xfId="5134"/>
    <cellStyle name="20% - Accent1 14 2 2 4 2" xfId="13488"/>
    <cellStyle name="20% - Accent1 14 2 2 4 2 2" xfId="30199"/>
    <cellStyle name="20% - Accent1 14 2 2 4 3" xfId="21846"/>
    <cellStyle name="20% - Accent1 14 2 2 5" xfId="9326"/>
    <cellStyle name="20% - Accent1 14 2 2 5 2" xfId="26037"/>
    <cellStyle name="20% - Accent1 14 2 2 6" xfId="17684"/>
    <cellStyle name="20% - Accent1 14 2 3" xfId="1495"/>
    <cellStyle name="20% - Accent1 14 2 3 2" xfId="2153"/>
    <cellStyle name="20% - Accent1 14 2 3 2 2" xfId="6316"/>
    <cellStyle name="20% - Accent1 14 2 3 2 2 2" xfId="14670"/>
    <cellStyle name="20% - Accent1 14 2 3 2 2 2 2" xfId="31381"/>
    <cellStyle name="20% - Accent1 14 2 3 2 2 3" xfId="23028"/>
    <cellStyle name="20% - Accent1 14 2 3 2 3" xfId="10508"/>
    <cellStyle name="20% - Accent1 14 2 3 2 3 2" xfId="27219"/>
    <cellStyle name="20% - Accent1 14 2 3 2 4" xfId="18866"/>
    <cellStyle name="20% - Accent1 14 2 3 3" xfId="5658"/>
    <cellStyle name="20% - Accent1 14 2 3 3 2" xfId="14012"/>
    <cellStyle name="20% - Accent1 14 2 3 3 2 2" xfId="30723"/>
    <cellStyle name="20% - Accent1 14 2 3 3 3" xfId="22370"/>
    <cellStyle name="20% - Accent1 14 2 3 4" xfId="9850"/>
    <cellStyle name="20% - Accent1 14 2 3 4 2" xfId="26561"/>
    <cellStyle name="20% - Accent1 14 2 3 5" xfId="18208"/>
    <cellStyle name="20% - Accent1 14 2 4" xfId="2154"/>
    <cellStyle name="20% - Accent1 14 2 4 2" xfId="6317"/>
    <cellStyle name="20% - Accent1 14 2 4 2 2" xfId="14671"/>
    <cellStyle name="20% - Accent1 14 2 4 2 2 2" xfId="31382"/>
    <cellStyle name="20% - Accent1 14 2 4 2 3" xfId="23029"/>
    <cellStyle name="20% - Accent1 14 2 4 3" xfId="10509"/>
    <cellStyle name="20% - Accent1 14 2 4 3 2" xfId="27220"/>
    <cellStyle name="20% - Accent1 14 2 4 4" xfId="18867"/>
    <cellStyle name="20% - Accent1 14 2 5" xfId="4622"/>
    <cellStyle name="20% - Accent1 14 2 5 2" xfId="12976"/>
    <cellStyle name="20% - Accent1 14 2 5 2 2" xfId="29687"/>
    <cellStyle name="20% - Accent1 14 2 5 3" xfId="21334"/>
    <cellStyle name="20% - Accent1 14 2 6" xfId="8814"/>
    <cellStyle name="20% - Accent1 14 2 6 2" xfId="25525"/>
    <cellStyle name="20% - Accent1 14 2 7" xfId="17172"/>
    <cellStyle name="20% - Accent1 14 3" xfId="731"/>
    <cellStyle name="20% - Accent1 14 3 2" xfId="1767"/>
    <cellStyle name="20% - Accent1 14 3 2 2" xfId="2155"/>
    <cellStyle name="20% - Accent1 14 3 2 2 2" xfId="6318"/>
    <cellStyle name="20% - Accent1 14 3 2 2 2 2" xfId="14672"/>
    <cellStyle name="20% - Accent1 14 3 2 2 2 2 2" xfId="31383"/>
    <cellStyle name="20% - Accent1 14 3 2 2 2 3" xfId="23030"/>
    <cellStyle name="20% - Accent1 14 3 2 2 3" xfId="10510"/>
    <cellStyle name="20% - Accent1 14 3 2 2 3 2" xfId="27221"/>
    <cellStyle name="20% - Accent1 14 3 2 2 4" xfId="18868"/>
    <cellStyle name="20% - Accent1 14 3 2 3" xfId="5930"/>
    <cellStyle name="20% - Accent1 14 3 2 3 2" xfId="14284"/>
    <cellStyle name="20% - Accent1 14 3 2 3 2 2" xfId="30995"/>
    <cellStyle name="20% - Accent1 14 3 2 3 3" xfId="22642"/>
    <cellStyle name="20% - Accent1 14 3 2 4" xfId="10122"/>
    <cellStyle name="20% - Accent1 14 3 2 4 2" xfId="26833"/>
    <cellStyle name="20% - Accent1 14 3 2 5" xfId="18480"/>
    <cellStyle name="20% - Accent1 14 3 3" xfId="2156"/>
    <cellStyle name="20% - Accent1 14 3 3 2" xfId="6319"/>
    <cellStyle name="20% - Accent1 14 3 3 2 2" xfId="14673"/>
    <cellStyle name="20% - Accent1 14 3 3 2 2 2" xfId="31384"/>
    <cellStyle name="20% - Accent1 14 3 3 2 3" xfId="23031"/>
    <cellStyle name="20% - Accent1 14 3 3 3" xfId="10511"/>
    <cellStyle name="20% - Accent1 14 3 3 3 2" xfId="27222"/>
    <cellStyle name="20% - Accent1 14 3 3 4" xfId="18869"/>
    <cellStyle name="20% - Accent1 14 3 4" xfId="4894"/>
    <cellStyle name="20% - Accent1 14 3 4 2" xfId="13248"/>
    <cellStyle name="20% - Accent1 14 3 4 2 2" xfId="29959"/>
    <cellStyle name="20% - Accent1 14 3 4 3" xfId="21606"/>
    <cellStyle name="20% - Accent1 14 3 5" xfId="9086"/>
    <cellStyle name="20% - Accent1 14 3 5 2" xfId="25797"/>
    <cellStyle name="20% - Accent1 14 3 6" xfId="17444"/>
    <cellStyle name="20% - Accent1 14 4" xfId="1255"/>
    <cellStyle name="20% - Accent1 14 4 2" xfId="2157"/>
    <cellStyle name="20% - Accent1 14 4 2 2" xfId="6320"/>
    <cellStyle name="20% - Accent1 14 4 2 2 2" xfId="14674"/>
    <cellStyle name="20% - Accent1 14 4 2 2 2 2" xfId="31385"/>
    <cellStyle name="20% - Accent1 14 4 2 2 3" xfId="23032"/>
    <cellStyle name="20% - Accent1 14 4 2 3" xfId="10512"/>
    <cellStyle name="20% - Accent1 14 4 2 3 2" xfId="27223"/>
    <cellStyle name="20% - Accent1 14 4 2 4" xfId="18870"/>
    <cellStyle name="20% - Accent1 14 4 3" xfId="5418"/>
    <cellStyle name="20% - Accent1 14 4 3 2" xfId="13772"/>
    <cellStyle name="20% - Accent1 14 4 3 2 2" xfId="30483"/>
    <cellStyle name="20% - Accent1 14 4 3 3" xfId="22130"/>
    <cellStyle name="20% - Accent1 14 4 4" xfId="9610"/>
    <cellStyle name="20% - Accent1 14 4 4 2" xfId="26321"/>
    <cellStyle name="20% - Accent1 14 4 5" xfId="17968"/>
    <cellStyle name="20% - Accent1 14 5" xfId="2158"/>
    <cellStyle name="20% - Accent1 14 5 2" xfId="6321"/>
    <cellStyle name="20% - Accent1 14 5 2 2" xfId="14675"/>
    <cellStyle name="20% - Accent1 14 5 2 2 2" xfId="31386"/>
    <cellStyle name="20% - Accent1 14 5 2 3" xfId="23033"/>
    <cellStyle name="20% - Accent1 14 5 3" xfId="10513"/>
    <cellStyle name="20% - Accent1 14 5 3 2" xfId="27224"/>
    <cellStyle name="20% - Accent1 14 5 4" xfId="18871"/>
    <cellStyle name="20% - Accent1 14 6" xfId="4382"/>
    <cellStyle name="20% - Accent1 14 6 2" xfId="12736"/>
    <cellStyle name="20% - Accent1 14 6 2 2" xfId="29447"/>
    <cellStyle name="20% - Accent1 14 6 3" xfId="21094"/>
    <cellStyle name="20% - Accent1 14 7" xfId="8574"/>
    <cellStyle name="20% - Accent1 14 7 2" xfId="25285"/>
    <cellStyle name="20% - Accent1 14 8" xfId="16932"/>
    <cellStyle name="20% - Accent1 15" xfId="230"/>
    <cellStyle name="20% - Accent1 15 2" xfId="472"/>
    <cellStyle name="20% - Accent1 15 2 2" xfId="985"/>
    <cellStyle name="20% - Accent1 15 2 2 2" xfId="2021"/>
    <cellStyle name="20% - Accent1 15 2 2 2 2" xfId="2159"/>
    <cellStyle name="20% - Accent1 15 2 2 2 2 2" xfId="6322"/>
    <cellStyle name="20% - Accent1 15 2 2 2 2 2 2" xfId="14676"/>
    <cellStyle name="20% - Accent1 15 2 2 2 2 2 2 2" xfId="31387"/>
    <cellStyle name="20% - Accent1 15 2 2 2 2 2 3" xfId="23034"/>
    <cellStyle name="20% - Accent1 15 2 2 2 2 3" xfId="10514"/>
    <cellStyle name="20% - Accent1 15 2 2 2 2 3 2" xfId="27225"/>
    <cellStyle name="20% - Accent1 15 2 2 2 2 4" xfId="18872"/>
    <cellStyle name="20% - Accent1 15 2 2 2 3" xfId="6184"/>
    <cellStyle name="20% - Accent1 15 2 2 2 3 2" xfId="14538"/>
    <cellStyle name="20% - Accent1 15 2 2 2 3 2 2" xfId="31249"/>
    <cellStyle name="20% - Accent1 15 2 2 2 3 3" xfId="22896"/>
    <cellStyle name="20% - Accent1 15 2 2 2 4" xfId="10376"/>
    <cellStyle name="20% - Accent1 15 2 2 2 4 2" xfId="27087"/>
    <cellStyle name="20% - Accent1 15 2 2 2 5" xfId="18734"/>
    <cellStyle name="20% - Accent1 15 2 2 3" xfId="2160"/>
    <cellStyle name="20% - Accent1 15 2 2 3 2" xfId="6323"/>
    <cellStyle name="20% - Accent1 15 2 2 3 2 2" xfId="14677"/>
    <cellStyle name="20% - Accent1 15 2 2 3 2 2 2" xfId="31388"/>
    <cellStyle name="20% - Accent1 15 2 2 3 2 3" xfId="23035"/>
    <cellStyle name="20% - Accent1 15 2 2 3 3" xfId="10515"/>
    <cellStyle name="20% - Accent1 15 2 2 3 3 2" xfId="27226"/>
    <cellStyle name="20% - Accent1 15 2 2 3 4" xfId="18873"/>
    <cellStyle name="20% - Accent1 15 2 2 4" xfId="5148"/>
    <cellStyle name="20% - Accent1 15 2 2 4 2" xfId="13502"/>
    <cellStyle name="20% - Accent1 15 2 2 4 2 2" xfId="30213"/>
    <cellStyle name="20% - Accent1 15 2 2 4 3" xfId="21860"/>
    <cellStyle name="20% - Accent1 15 2 2 5" xfId="9340"/>
    <cellStyle name="20% - Accent1 15 2 2 5 2" xfId="26051"/>
    <cellStyle name="20% - Accent1 15 2 2 6" xfId="17698"/>
    <cellStyle name="20% - Accent1 15 2 3" xfId="1509"/>
    <cellStyle name="20% - Accent1 15 2 3 2" xfId="2161"/>
    <cellStyle name="20% - Accent1 15 2 3 2 2" xfId="6324"/>
    <cellStyle name="20% - Accent1 15 2 3 2 2 2" xfId="14678"/>
    <cellStyle name="20% - Accent1 15 2 3 2 2 2 2" xfId="31389"/>
    <cellStyle name="20% - Accent1 15 2 3 2 2 3" xfId="23036"/>
    <cellStyle name="20% - Accent1 15 2 3 2 3" xfId="10516"/>
    <cellStyle name="20% - Accent1 15 2 3 2 3 2" xfId="27227"/>
    <cellStyle name="20% - Accent1 15 2 3 2 4" xfId="18874"/>
    <cellStyle name="20% - Accent1 15 2 3 3" xfId="5672"/>
    <cellStyle name="20% - Accent1 15 2 3 3 2" xfId="14026"/>
    <cellStyle name="20% - Accent1 15 2 3 3 2 2" xfId="30737"/>
    <cellStyle name="20% - Accent1 15 2 3 3 3" xfId="22384"/>
    <cellStyle name="20% - Accent1 15 2 3 4" xfId="9864"/>
    <cellStyle name="20% - Accent1 15 2 3 4 2" xfId="26575"/>
    <cellStyle name="20% - Accent1 15 2 3 5" xfId="18222"/>
    <cellStyle name="20% - Accent1 15 2 4" xfId="2162"/>
    <cellStyle name="20% - Accent1 15 2 4 2" xfId="6325"/>
    <cellStyle name="20% - Accent1 15 2 4 2 2" xfId="14679"/>
    <cellStyle name="20% - Accent1 15 2 4 2 2 2" xfId="31390"/>
    <cellStyle name="20% - Accent1 15 2 4 2 3" xfId="23037"/>
    <cellStyle name="20% - Accent1 15 2 4 3" xfId="10517"/>
    <cellStyle name="20% - Accent1 15 2 4 3 2" xfId="27228"/>
    <cellStyle name="20% - Accent1 15 2 4 4" xfId="18875"/>
    <cellStyle name="20% - Accent1 15 2 5" xfId="4636"/>
    <cellStyle name="20% - Accent1 15 2 5 2" xfId="12990"/>
    <cellStyle name="20% - Accent1 15 2 5 2 2" xfId="29701"/>
    <cellStyle name="20% - Accent1 15 2 5 3" xfId="21348"/>
    <cellStyle name="20% - Accent1 15 2 6" xfId="8828"/>
    <cellStyle name="20% - Accent1 15 2 6 2" xfId="25539"/>
    <cellStyle name="20% - Accent1 15 2 7" xfId="17186"/>
    <cellStyle name="20% - Accent1 15 3" xfId="745"/>
    <cellStyle name="20% - Accent1 15 3 2" xfId="1781"/>
    <cellStyle name="20% - Accent1 15 3 2 2" xfId="2163"/>
    <cellStyle name="20% - Accent1 15 3 2 2 2" xfId="6326"/>
    <cellStyle name="20% - Accent1 15 3 2 2 2 2" xfId="14680"/>
    <cellStyle name="20% - Accent1 15 3 2 2 2 2 2" xfId="31391"/>
    <cellStyle name="20% - Accent1 15 3 2 2 2 3" xfId="23038"/>
    <cellStyle name="20% - Accent1 15 3 2 2 3" xfId="10518"/>
    <cellStyle name="20% - Accent1 15 3 2 2 3 2" xfId="27229"/>
    <cellStyle name="20% - Accent1 15 3 2 2 4" xfId="18876"/>
    <cellStyle name="20% - Accent1 15 3 2 3" xfId="5944"/>
    <cellStyle name="20% - Accent1 15 3 2 3 2" xfId="14298"/>
    <cellStyle name="20% - Accent1 15 3 2 3 2 2" xfId="31009"/>
    <cellStyle name="20% - Accent1 15 3 2 3 3" xfId="22656"/>
    <cellStyle name="20% - Accent1 15 3 2 4" xfId="10136"/>
    <cellStyle name="20% - Accent1 15 3 2 4 2" xfId="26847"/>
    <cellStyle name="20% - Accent1 15 3 2 5" xfId="18494"/>
    <cellStyle name="20% - Accent1 15 3 3" xfId="2164"/>
    <cellStyle name="20% - Accent1 15 3 3 2" xfId="6327"/>
    <cellStyle name="20% - Accent1 15 3 3 2 2" xfId="14681"/>
    <cellStyle name="20% - Accent1 15 3 3 2 2 2" xfId="31392"/>
    <cellStyle name="20% - Accent1 15 3 3 2 3" xfId="23039"/>
    <cellStyle name="20% - Accent1 15 3 3 3" xfId="10519"/>
    <cellStyle name="20% - Accent1 15 3 3 3 2" xfId="27230"/>
    <cellStyle name="20% - Accent1 15 3 3 4" xfId="18877"/>
    <cellStyle name="20% - Accent1 15 3 4" xfId="4908"/>
    <cellStyle name="20% - Accent1 15 3 4 2" xfId="13262"/>
    <cellStyle name="20% - Accent1 15 3 4 2 2" xfId="29973"/>
    <cellStyle name="20% - Accent1 15 3 4 3" xfId="21620"/>
    <cellStyle name="20% - Accent1 15 3 5" xfId="9100"/>
    <cellStyle name="20% - Accent1 15 3 5 2" xfId="25811"/>
    <cellStyle name="20% - Accent1 15 3 6" xfId="17458"/>
    <cellStyle name="20% - Accent1 15 4" xfId="1269"/>
    <cellStyle name="20% - Accent1 15 4 2" xfId="2165"/>
    <cellStyle name="20% - Accent1 15 4 2 2" xfId="6328"/>
    <cellStyle name="20% - Accent1 15 4 2 2 2" xfId="14682"/>
    <cellStyle name="20% - Accent1 15 4 2 2 2 2" xfId="31393"/>
    <cellStyle name="20% - Accent1 15 4 2 2 3" xfId="23040"/>
    <cellStyle name="20% - Accent1 15 4 2 3" xfId="10520"/>
    <cellStyle name="20% - Accent1 15 4 2 3 2" xfId="27231"/>
    <cellStyle name="20% - Accent1 15 4 2 4" xfId="18878"/>
    <cellStyle name="20% - Accent1 15 4 3" xfId="5432"/>
    <cellStyle name="20% - Accent1 15 4 3 2" xfId="13786"/>
    <cellStyle name="20% - Accent1 15 4 3 2 2" xfId="30497"/>
    <cellStyle name="20% - Accent1 15 4 3 3" xfId="22144"/>
    <cellStyle name="20% - Accent1 15 4 4" xfId="9624"/>
    <cellStyle name="20% - Accent1 15 4 4 2" xfId="26335"/>
    <cellStyle name="20% - Accent1 15 4 5" xfId="17982"/>
    <cellStyle name="20% - Accent1 15 5" xfId="2166"/>
    <cellStyle name="20% - Accent1 15 5 2" xfId="6329"/>
    <cellStyle name="20% - Accent1 15 5 2 2" xfId="14683"/>
    <cellStyle name="20% - Accent1 15 5 2 2 2" xfId="31394"/>
    <cellStyle name="20% - Accent1 15 5 2 3" xfId="23041"/>
    <cellStyle name="20% - Accent1 15 5 3" xfId="10521"/>
    <cellStyle name="20% - Accent1 15 5 3 2" xfId="27232"/>
    <cellStyle name="20% - Accent1 15 5 4" xfId="18879"/>
    <cellStyle name="20% - Accent1 15 6" xfId="4396"/>
    <cellStyle name="20% - Accent1 15 6 2" xfId="12750"/>
    <cellStyle name="20% - Accent1 15 6 2 2" xfId="29461"/>
    <cellStyle name="20% - Accent1 15 6 3" xfId="21108"/>
    <cellStyle name="20% - Accent1 15 7" xfId="8588"/>
    <cellStyle name="20% - Accent1 15 7 2" xfId="25299"/>
    <cellStyle name="20% - Accent1 15 8" xfId="16946"/>
    <cellStyle name="20% - Accent1 16" xfId="244"/>
    <cellStyle name="20% - Accent1 16 2" xfId="486"/>
    <cellStyle name="20% - Accent1 16 2 2" xfId="999"/>
    <cellStyle name="20% - Accent1 16 2 2 2" xfId="2035"/>
    <cellStyle name="20% - Accent1 16 2 2 2 2" xfId="2167"/>
    <cellStyle name="20% - Accent1 16 2 2 2 2 2" xfId="6330"/>
    <cellStyle name="20% - Accent1 16 2 2 2 2 2 2" xfId="14684"/>
    <cellStyle name="20% - Accent1 16 2 2 2 2 2 2 2" xfId="31395"/>
    <cellStyle name="20% - Accent1 16 2 2 2 2 2 3" xfId="23042"/>
    <cellStyle name="20% - Accent1 16 2 2 2 2 3" xfId="10522"/>
    <cellStyle name="20% - Accent1 16 2 2 2 2 3 2" xfId="27233"/>
    <cellStyle name="20% - Accent1 16 2 2 2 2 4" xfId="18880"/>
    <cellStyle name="20% - Accent1 16 2 2 2 3" xfId="6198"/>
    <cellStyle name="20% - Accent1 16 2 2 2 3 2" xfId="14552"/>
    <cellStyle name="20% - Accent1 16 2 2 2 3 2 2" xfId="31263"/>
    <cellStyle name="20% - Accent1 16 2 2 2 3 3" xfId="22910"/>
    <cellStyle name="20% - Accent1 16 2 2 2 4" xfId="10390"/>
    <cellStyle name="20% - Accent1 16 2 2 2 4 2" xfId="27101"/>
    <cellStyle name="20% - Accent1 16 2 2 2 5" xfId="18748"/>
    <cellStyle name="20% - Accent1 16 2 2 3" xfId="2168"/>
    <cellStyle name="20% - Accent1 16 2 2 3 2" xfId="6331"/>
    <cellStyle name="20% - Accent1 16 2 2 3 2 2" xfId="14685"/>
    <cellStyle name="20% - Accent1 16 2 2 3 2 2 2" xfId="31396"/>
    <cellStyle name="20% - Accent1 16 2 2 3 2 3" xfId="23043"/>
    <cellStyle name="20% - Accent1 16 2 2 3 3" xfId="10523"/>
    <cellStyle name="20% - Accent1 16 2 2 3 3 2" xfId="27234"/>
    <cellStyle name="20% - Accent1 16 2 2 3 4" xfId="18881"/>
    <cellStyle name="20% - Accent1 16 2 2 4" xfId="5162"/>
    <cellStyle name="20% - Accent1 16 2 2 4 2" xfId="13516"/>
    <cellStyle name="20% - Accent1 16 2 2 4 2 2" xfId="30227"/>
    <cellStyle name="20% - Accent1 16 2 2 4 3" xfId="21874"/>
    <cellStyle name="20% - Accent1 16 2 2 5" xfId="9354"/>
    <cellStyle name="20% - Accent1 16 2 2 5 2" xfId="26065"/>
    <cellStyle name="20% - Accent1 16 2 2 6" xfId="17712"/>
    <cellStyle name="20% - Accent1 16 2 3" xfId="1523"/>
    <cellStyle name="20% - Accent1 16 2 3 2" xfId="2169"/>
    <cellStyle name="20% - Accent1 16 2 3 2 2" xfId="6332"/>
    <cellStyle name="20% - Accent1 16 2 3 2 2 2" xfId="14686"/>
    <cellStyle name="20% - Accent1 16 2 3 2 2 2 2" xfId="31397"/>
    <cellStyle name="20% - Accent1 16 2 3 2 2 3" xfId="23044"/>
    <cellStyle name="20% - Accent1 16 2 3 2 3" xfId="10524"/>
    <cellStyle name="20% - Accent1 16 2 3 2 3 2" xfId="27235"/>
    <cellStyle name="20% - Accent1 16 2 3 2 4" xfId="18882"/>
    <cellStyle name="20% - Accent1 16 2 3 3" xfId="5686"/>
    <cellStyle name="20% - Accent1 16 2 3 3 2" xfId="14040"/>
    <cellStyle name="20% - Accent1 16 2 3 3 2 2" xfId="30751"/>
    <cellStyle name="20% - Accent1 16 2 3 3 3" xfId="22398"/>
    <cellStyle name="20% - Accent1 16 2 3 4" xfId="9878"/>
    <cellStyle name="20% - Accent1 16 2 3 4 2" xfId="26589"/>
    <cellStyle name="20% - Accent1 16 2 3 5" xfId="18236"/>
    <cellStyle name="20% - Accent1 16 2 4" xfId="2170"/>
    <cellStyle name="20% - Accent1 16 2 4 2" xfId="6333"/>
    <cellStyle name="20% - Accent1 16 2 4 2 2" xfId="14687"/>
    <cellStyle name="20% - Accent1 16 2 4 2 2 2" xfId="31398"/>
    <cellStyle name="20% - Accent1 16 2 4 2 3" xfId="23045"/>
    <cellStyle name="20% - Accent1 16 2 4 3" xfId="10525"/>
    <cellStyle name="20% - Accent1 16 2 4 3 2" xfId="27236"/>
    <cellStyle name="20% - Accent1 16 2 4 4" xfId="18883"/>
    <cellStyle name="20% - Accent1 16 2 5" xfId="4650"/>
    <cellStyle name="20% - Accent1 16 2 5 2" xfId="13004"/>
    <cellStyle name="20% - Accent1 16 2 5 2 2" xfId="29715"/>
    <cellStyle name="20% - Accent1 16 2 5 3" xfId="21362"/>
    <cellStyle name="20% - Accent1 16 2 6" xfId="8842"/>
    <cellStyle name="20% - Accent1 16 2 6 2" xfId="25553"/>
    <cellStyle name="20% - Accent1 16 2 7" xfId="17200"/>
    <cellStyle name="20% - Accent1 16 3" xfId="759"/>
    <cellStyle name="20% - Accent1 16 3 2" xfId="1795"/>
    <cellStyle name="20% - Accent1 16 3 2 2" xfId="2171"/>
    <cellStyle name="20% - Accent1 16 3 2 2 2" xfId="6334"/>
    <cellStyle name="20% - Accent1 16 3 2 2 2 2" xfId="14688"/>
    <cellStyle name="20% - Accent1 16 3 2 2 2 2 2" xfId="31399"/>
    <cellStyle name="20% - Accent1 16 3 2 2 2 3" xfId="23046"/>
    <cellStyle name="20% - Accent1 16 3 2 2 3" xfId="10526"/>
    <cellStyle name="20% - Accent1 16 3 2 2 3 2" xfId="27237"/>
    <cellStyle name="20% - Accent1 16 3 2 2 4" xfId="18884"/>
    <cellStyle name="20% - Accent1 16 3 2 3" xfId="5958"/>
    <cellStyle name="20% - Accent1 16 3 2 3 2" xfId="14312"/>
    <cellStyle name="20% - Accent1 16 3 2 3 2 2" xfId="31023"/>
    <cellStyle name="20% - Accent1 16 3 2 3 3" xfId="22670"/>
    <cellStyle name="20% - Accent1 16 3 2 4" xfId="10150"/>
    <cellStyle name="20% - Accent1 16 3 2 4 2" xfId="26861"/>
    <cellStyle name="20% - Accent1 16 3 2 5" xfId="18508"/>
    <cellStyle name="20% - Accent1 16 3 3" xfId="2172"/>
    <cellStyle name="20% - Accent1 16 3 3 2" xfId="6335"/>
    <cellStyle name="20% - Accent1 16 3 3 2 2" xfId="14689"/>
    <cellStyle name="20% - Accent1 16 3 3 2 2 2" xfId="31400"/>
    <cellStyle name="20% - Accent1 16 3 3 2 3" xfId="23047"/>
    <cellStyle name="20% - Accent1 16 3 3 3" xfId="10527"/>
    <cellStyle name="20% - Accent1 16 3 3 3 2" xfId="27238"/>
    <cellStyle name="20% - Accent1 16 3 3 4" xfId="18885"/>
    <cellStyle name="20% - Accent1 16 3 4" xfId="4922"/>
    <cellStyle name="20% - Accent1 16 3 4 2" xfId="13276"/>
    <cellStyle name="20% - Accent1 16 3 4 2 2" xfId="29987"/>
    <cellStyle name="20% - Accent1 16 3 4 3" xfId="21634"/>
    <cellStyle name="20% - Accent1 16 3 5" xfId="9114"/>
    <cellStyle name="20% - Accent1 16 3 5 2" xfId="25825"/>
    <cellStyle name="20% - Accent1 16 3 6" xfId="17472"/>
    <cellStyle name="20% - Accent1 16 4" xfId="1283"/>
    <cellStyle name="20% - Accent1 16 4 2" xfId="2173"/>
    <cellStyle name="20% - Accent1 16 4 2 2" xfId="6336"/>
    <cellStyle name="20% - Accent1 16 4 2 2 2" xfId="14690"/>
    <cellStyle name="20% - Accent1 16 4 2 2 2 2" xfId="31401"/>
    <cellStyle name="20% - Accent1 16 4 2 2 3" xfId="23048"/>
    <cellStyle name="20% - Accent1 16 4 2 3" xfId="10528"/>
    <cellStyle name="20% - Accent1 16 4 2 3 2" xfId="27239"/>
    <cellStyle name="20% - Accent1 16 4 2 4" xfId="18886"/>
    <cellStyle name="20% - Accent1 16 4 3" xfId="5446"/>
    <cellStyle name="20% - Accent1 16 4 3 2" xfId="13800"/>
    <cellStyle name="20% - Accent1 16 4 3 2 2" xfId="30511"/>
    <cellStyle name="20% - Accent1 16 4 3 3" xfId="22158"/>
    <cellStyle name="20% - Accent1 16 4 4" xfId="9638"/>
    <cellStyle name="20% - Accent1 16 4 4 2" xfId="26349"/>
    <cellStyle name="20% - Accent1 16 4 5" xfId="17996"/>
    <cellStyle name="20% - Accent1 16 5" xfId="2174"/>
    <cellStyle name="20% - Accent1 16 5 2" xfId="6337"/>
    <cellStyle name="20% - Accent1 16 5 2 2" xfId="14691"/>
    <cellStyle name="20% - Accent1 16 5 2 2 2" xfId="31402"/>
    <cellStyle name="20% - Accent1 16 5 2 3" xfId="23049"/>
    <cellStyle name="20% - Accent1 16 5 3" xfId="10529"/>
    <cellStyle name="20% - Accent1 16 5 3 2" xfId="27240"/>
    <cellStyle name="20% - Accent1 16 5 4" xfId="18887"/>
    <cellStyle name="20% - Accent1 16 6" xfId="4410"/>
    <cellStyle name="20% - Accent1 16 6 2" xfId="12764"/>
    <cellStyle name="20% - Accent1 16 6 2 2" xfId="29475"/>
    <cellStyle name="20% - Accent1 16 6 3" xfId="21122"/>
    <cellStyle name="20% - Accent1 16 7" xfId="8602"/>
    <cellStyle name="20% - Accent1 16 7 2" xfId="25313"/>
    <cellStyle name="20% - Accent1 16 8" xfId="16960"/>
    <cellStyle name="20% - Accent1 17" xfId="260"/>
    <cellStyle name="20% - Accent1 17 2" xfId="500"/>
    <cellStyle name="20% - Accent1 17 2 2" xfId="1013"/>
    <cellStyle name="20% - Accent1 17 2 2 2" xfId="2049"/>
    <cellStyle name="20% - Accent1 17 2 2 2 2" xfId="2175"/>
    <cellStyle name="20% - Accent1 17 2 2 2 2 2" xfId="6338"/>
    <cellStyle name="20% - Accent1 17 2 2 2 2 2 2" xfId="14692"/>
    <cellStyle name="20% - Accent1 17 2 2 2 2 2 2 2" xfId="31403"/>
    <cellStyle name="20% - Accent1 17 2 2 2 2 2 3" xfId="23050"/>
    <cellStyle name="20% - Accent1 17 2 2 2 2 3" xfId="10530"/>
    <cellStyle name="20% - Accent1 17 2 2 2 2 3 2" xfId="27241"/>
    <cellStyle name="20% - Accent1 17 2 2 2 2 4" xfId="18888"/>
    <cellStyle name="20% - Accent1 17 2 2 2 3" xfId="6212"/>
    <cellStyle name="20% - Accent1 17 2 2 2 3 2" xfId="14566"/>
    <cellStyle name="20% - Accent1 17 2 2 2 3 2 2" xfId="31277"/>
    <cellStyle name="20% - Accent1 17 2 2 2 3 3" xfId="22924"/>
    <cellStyle name="20% - Accent1 17 2 2 2 4" xfId="10404"/>
    <cellStyle name="20% - Accent1 17 2 2 2 4 2" xfId="27115"/>
    <cellStyle name="20% - Accent1 17 2 2 2 5" xfId="18762"/>
    <cellStyle name="20% - Accent1 17 2 2 3" xfId="2176"/>
    <cellStyle name="20% - Accent1 17 2 2 3 2" xfId="6339"/>
    <cellStyle name="20% - Accent1 17 2 2 3 2 2" xfId="14693"/>
    <cellStyle name="20% - Accent1 17 2 2 3 2 2 2" xfId="31404"/>
    <cellStyle name="20% - Accent1 17 2 2 3 2 3" xfId="23051"/>
    <cellStyle name="20% - Accent1 17 2 2 3 3" xfId="10531"/>
    <cellStyle name="20% - Accent1 17 2 2 3 3 2" xfId="27242"/>
    <cellStyle name="20% - Accent1 17 2 2 3 4" xfId="18889"/>
    <cellStyle name="20% - Accent1 17 2 2 4" xfId="5176"/>
    <cellStyle name="20% - Accent1 17 2 2 4 2" xfId="13530"/>
    <cellStyle name="20% - Accent1 17 2 2 4 2 2" xfId="30241"/>
    <cellStyle name="20% - Accent1 17 2 2 4 3" xfId="21888"/>
    <cellStyle name="20% - Accent1 17 2 2 5" xfId="9368"/>
    <cellStyle name="20% - Accent1 17 2 2 5 2" xfId="26079"/>
    <cellStyle name="20% - Accent1 17 2 2 6" xfId="17726"/>
    <cellStyle name="20% - Accent1 17 2 3" xfId="1537"/>
    <cellStyle name="20% - Accent1 17 2 3 2" xfId="2177"/>
    <cellStyle name="20% - Accent1 17 2 3 2 2" xfId="6340"/>
    <cellStyle name="20% - Accent1 17 2 3 2 2 2" xfId="14694"/>
    <cellStyle name="20% - Accent1 17 2 3 2 2 2 2" xfId="31405"/>
    <cellStyle name="20% - Accent1 17 2 3 2 2 3" xfId="23052"/>
    <cellStyle name="20% - Accent1 17 2 3 2 3" xfId="10532"/>
    <cellStyle name="20% - Accent1 17 2 3 2 3 2" xfId="27243"/>
    <cellStyle name="20% - Accent1 17 2 3 2 4" xfId="18890"/>
    <cellStyle name="20% - Accent1 17 2 3 3" xfId="5700"/>
    <cellStyle name="20% - Accent1 17 2 3 3 2" xfId="14054"/>
    <cellStyle name="20% - Accent1 17 2 3 3 2 2" xfId="30765"/>
    <cellStyle name="20% - Accent1 17 2 3 3 3" xfId="22412"/>
    <cellStyle name="20% - Accent1 17 2 3 4" xfId="9892"/>
    <cellStyle name="20% - Accent1 17 2 3 4 2" xfId="26603"/>
    <cellStyle name="20% - Accent1 17 2 3 5" xfId="18250"/>
    <cellStyle name="20% - Accent1 17 2 4" xfId="2178"/>
    <cellStyle name="20% - Accent1 17 2 4 2" xfId="6341"/>
    <cellStyle name="20% - Accent1 17 2 4 2 2" xfId="14695"/>
    <cellStyle name="20% - Accent1 17 2 4 2 2 2" xfId="31406"/>
    <cellStyle name="20% - Accent1 17 2 4 2 3" xfId="23053"/>
    <cellStyle name="20% - Accent1 17 2 4 3" xfId="10533"/>
    <cellStyle name="20% - Accent1 17 2 4 3 2" xfId="27244"/>
    <cellStyle name="20% - Accent1 17 2 4 4" xfId="18891"/>
    <cellStyle name="20% - Accent1 17 2 5" xfId="4664"/>
    <cellStyle name="20% - Accent1 17 2 5 2" xfId="13018"/>
    <cellStyle name="20% - Accent1 17 2 5 2 2" xfId="29729"/>
    <cellStyle name="20% - Accent1 17 2 5 3" xfId="21376"/>
    <cellStyle name="20% - Accent1 17 2 6" xfId="8856"/>
    <cellStyle name="20% - Accent1 17 2 6 2" xfId="25567"/>
    <cellStyle name="20% - Accent1 17 2 7" xfId="17214"/>
    <cellStyle name="20% - Accent1 17 3" xfId="773"/>
    <cellStyle name="20% - Accent1 17 3 2" xfId="1809"/>
    <cellStyle name="20% - Accent1 17 3 2 2" xfId="2179"/>
    <cellStyle name="20% - Accent1 17 3 2 2 2" xfId="6342"/>
    <cellStyle name="20% - Accent1 17 3 2 2 2 2" xfId="14696"/>
    <cellStyle name="20% - Accent1 17 3 2 2 2 2 2" xfId="31407"/>
    <cellStyle name="20% - Accent1 17 3 2 2 2 3" xfId="23054"/>
    <cellStyle name="20% - Accent1 17 3 2 2 3" xfId="10534"/>
    <cellStyle name="20% - Accent1 17 3 2 2 3 2" xfId="27245"/>
    <cellStyle name="20% - Accent1 17 3 2 2 4" xfId="18892"/>
    <cellStyle name="20% - Accent1 17 3 2 3" xfId="5972"/>
    <cellStyle name="20% - Accent1 17 3 2 3 2" xfId="14326"/>
    <cellStyle name="20% - Accent1 17 3 2 3 2 2" xfId="31037"/>
    <cellStyle name="20% - Accent1 17 3 2 3 3" xfId="22684"/>
    <cellStyle name="20% - Accent1 17 3 2 4" xfId="10164"/>
    <cellStyle name="20% - Accent1 17 3 2 4 2" xfId="26875"/>
    <cellStyle name="20% - Accent1 17 3 2 5" xfId="18522"/>
    <cellStyle name="20% - Accent1 17 3 3" xfId="2180"/>
    <cellStyle name="20% - Accent1 17 3 3 2" xfId="6343"/>
    <cellStyle name="20% - Accent1 17 3 3 2 2" xfId="14697"/>
    <cellStyle name="20% - Accent1 17 3 3 2 2 2" xfId="31408"/>
    <cellStyle name="20% - Accent1 17 3 3 2 3" xfId="23055"/>
    <cellStyle name="20% - Accent1 17 3 3 3" xfId="10535"/>
    <cellStyle name="20% - Accent1 17 3 3 3 2" xfId="27246"/>
    <cellStyle name="20% - Accent1 17 3 3 4" xfId="18893"/>
    <cellStyle name="20% - Accent1 17 3 4" xfId="4936"/>
    <cellStyle name="20% - Accent1 17 3 4 2" xfId="13290"/>
    <cellStyle name="20% - Accent1 17 3 4 2 2" xfId="30001"/>
    <cellStyle name="20% - Accent1 17 3 4 3" xfId="21648"/>
    <cellStyle name="20% - Accent1 17 3 5" xfId="9128"/>
    <cellStyle name="20% - Accent1 17 3 5 2" xfId="25839"/>
    <cellStyle name="20% - Accent1 17 3 6" xfId="17486"/>
    <cellStyle name="20% - Accent1 17 4" xfId="1297"/>
    <cellStyle name="20% - Accent1 17 4 2" xfId="2181"/>
    <cellStyle name="20% - Accent1 17 4 2 2" xfId="6344"/>
    <cellStyle name="20% - Accent1 17 4 2 2 2" xfId="14698"/>
    <cellStyle name="20% - Accent1 17 4 2 2 2 2" xfId="31409"/>
    <cellStyle name="20% - Accent1 17 4 2 2 3" xfId="23056"/>
    <cellStyle name="20% - Accent1 17 4 2 3" xfId="10536"/>
    <cellStyle name="20% - Accent1 17 4 2 3 2" xfId="27247"/>
    <cellStyle name="20% - Accent1 17 4 2 4" xfId="18894"/>
    <cellStyle name="20% - Accent1 17 4 3" xfId="5460"/>
    <cellStyle name="20% - Accent1 17 4 3 2" xfId="13814"/>
    <cellStyle name="20% - Accent1 17 4 3 2 2" xfId="30525"/>
    <cellStyle name="20% - Accent1 17 4 3 3" xfId="22172"/>
    <cellStyle name="20% - Accent1 17 4 4" xfId="9652"/>
    <cellStyle name="20% - Accent1 17 4 4 2" xfId="26363"/>
    <cellStyle name="20% - Accent1 17 4 5" xfId="18010"/>
    <cellStyle name="20% - Accent1 17 5" xfId="2182"/>
    <cellStyle name="20% - Accent1 17 5 2" xfId="6345"/>
    <cellStyle name="20% - Accent1 17 5 2 2" xfId="14699"/>
    <cellStyle name="20% - Accent1 17 5 2 2 2" xfId="31410"/>
    <cellStyle name="20% - Accent1 17 5 2 3" xfId="23057"/>
    <cellStyle name="20% - Accent1 17 5 3" xfId="10537"/>
    <cellStyle name="20% - Accent1 17 5 3 2" xfId="27248"/>
    <cellStyle name="20% - Accent1 17 5 4" xfId="18895"/>
    <cellStyle name="20% - Accent1 17 6" xfId="4424"/>
    <cellStyle name="20% - Accent1 17 6 2" xfId="12778"/>
    <cellStyle name="20% - Accent1 17 6 2 2" xfId="29489"/>
    <cellStyle name="20% - Accent1 17 6 3" xfId="21136"/>
    <cellStyle name="20% - Accent1 17 7" xfId="8616"/>
    <cellStyle name="20% - Accent1 17 7 2" xfId="25327"/>
    <cellStyle name="20% - Accent1 17 8" xfId="16974"/>
    <cellStyle name="20% - Accent1 18" xfId="272"/>
    <cellStyle name="20% - Accent1 18 2" xfId="785"/>
    <cellStyle name="20% - Accent1 18 2 2" xfId="1821"/>
    <cellStyle name="20% - Accent1 18 2 2 2" xfId="2183"/>
    <cellStyle name="20% - Accent1 18 2 2 2 2" xfId="6346"/>
    <cellStyle name="20% - Accent1 18 2 2 2 2 2" xfId="14700"/>
    <cellStyle name="20% - Accent1 18 2 2 2 2 2 2" xfId="31411"/>
    <cellStyle name="20% - Accent1 18 2 2 2 2 3" xfId="23058"/>
    <cellStyle name="20% - Accent1 18 2 2 2 3" xfId="10538"/>
    <cellStyle name="20% - Accent1 18 2 2 2 3 2" xfId="27249"/>
    <cellStyle name="20% - Accent1 18 2 2 2 4" xfId="18896"/>
    <cellStyle name="20% - Accent1 18 2 2 3" xfId="5984"/>
    <cellStyle name="20% - Accent1 18 2 2 3 2" xfId="14338"/>
    <cellStyle name="20% - Accent1 18 2 2 3 2 2" xfId="31049"/>
    <cellStyle name="20% - Accent1 18 2 2 3 3" xfId="22696"/>
    <cellStyle name="20% - Accent1 18 2 2 4" xfId="10176"/>
    <cellStyle name="20% - Accent1 18 2 2 4 2" xfId="26887"/>
    <cellStyle name="20% - Accent1 18 2 2 5" xfId="18534"/>
    <cellStyle name="20% - Accent1 18 2 3" xfId="2184"/>
    <cellStyle name="20% - Accent1 18 2 3 2" xfId="6347"/>
    <cellStyle name="20% - Accent1 18 2 3 2 2" xfId="14701"/>
    <cellStyle name="20% - Accent1 18 2 3 2 2 2" xfId="31412"/>
    <cellStyle name="20% - Accent1 18 2 3 2 3" xfId="23059"/>
    <cellStyle name="20% - Accent1 18 2 3 3" xfId="10539"/>
    <cellStyle name="20% - Accent1 18 2 3 3 2" xfId="27250"/>
    <cellStyle name="20% - Accent1 18 2 3 4" xfId="18897"/>
    <cellStyle name="20% - Accent1 18 2 4" xfId="4948"/>
    <cellStyle name="20% - Accent1 18 2 4 2" xfId="13302"/>
    <cellStyle name="20% - Accent1 18 2 4 2 2" xfId="30013"/>
    <cellStyle name="20% - Accent1 18 2 4 3" xfId="21660"/>
    <cellStyle name="20% - Accent1 18 2 5" xfId="9140"/>
    <cellStyle name="20% - Accent1 18 2 5 2" xfId="25851"/>
    <cellStyle name="20% - Accent1 18 2 6" xfId="17498"/>
    <cellStyle name="20% - Accent1 18 3" xfId="1309"/>
    <cellStyle name="20% - Accent1 18 3 2" xfId="2185"/>
    <cellStyle name="20% - Accent1 18 3 2 2" xfId="6348"/>
    <cellStyle name="20% - Accent1 18 3 2 2 2" xfId="14702"/>
    <cellStyle name="20% - Accent1 18 3 2 2 2 2" xfId="31413"/>
    <cellStyle name="20% - Accent1 18 3 2 2 3" xfId="23060"/>
    <cellStyle name="20% - Accent1 18 3 2 3" xfId="10540"/>
    <cellStyle name="20% - Accent1 18 3 2 3 2" xfId="27251"/>
    <cellStyle name="20% - Accent1 18 3 2 4" xfId="18898"/>
    <cellStyle name="20% - Accent1 18 3 3" xfId="5472"/>
    <cellStyle name="20% - Accent1 18 3 3 2" xfId="13826"/>
    <cellStyle name="20% - Accent1 18 3 3 2 2" xfId="30537"/>
    <cellStyle name="20% - Accent1 18 3 3 3" xfId="22184"/>
    <cellStyle name="20% - Accent1 18 3 4" xfId="9664"/>
    <cellStyle name="20% - Accent1 18 3 4 2" xfId="26375"/>
    <cellStyle name="20% - Accent1 18 3 5" xfId="18022"/>
    <cellStyle name="20% - Accent1 18 4" xfId="2186"/>
    <cellStyle name="20% - Accent1 18 4 2" xfId="6349"/>
    <cellStyle name="20% - Accent1 18 4 2 2" xfId="14703"/>
    <cellStyle name="20% - Accent1 18 4 2 2 2" xfId="31414"/>
    <cellStyle name="20% - Accent1 18 4 2 3" xfId="23061"/>
    <cellStyle name="20% - Accent1 18 4 3" xfId="10541"/>
    <cellStyle name="20% - Accent1 18 4 3 2" xfId="27252"/>
    <cellStyle name="20% - Accent1 18 4 4" xfId="18899"/>
    <cellStyle name="20% - Accent1 18 5" xfId="4436"/>
    <cellStyle name="20% - Accent1 18 5 2" xfId="12790"/>
    <cellStyle name="20% - Accent1 18 5 2 2" xfId="29501"/>
    <cellStyle name="20% - Accent1 18 5 3" xfId="21148"/>
    <cellStyle name="20% - Accent1 18 6" xfId="8628"/>
    <cellStyle name="20% - Accent1 18 6 2" xfId="25339"/>
    <cellStyle name="20% - Accent1 18 7" xfId="16986"/>
    <cellStyle name="20% - Accent1 19" xfId="516"/>
    <cellStyle name="20% - Accent1 19 2" xfId="1029"/>
    <cellStyle name="20% - Accent1 19 2 2" xfId="2065"/>
    <cellStyle name="20% - Accent1 19 2 2 2" xfId="2187"/>
    <cellStyle name="20% - Accent1 19 2 2 2 2" xfId="6350"/>
    <cellStyle name="20% - Accent1 19 2 2 2 2 2" xfId="14704"/>
    <cellStyle name="20% - Accent1 19 2 2 2 2 2 2" xfId="31415"/>
    <cellStyle name="20% - Accent1 19 2 2 2 2 3" xfId="23062"/>
    <cellStyle name="20% - Accent1 19 2 2 2 3" xfId="10542"/>
    <cellStyle name="20% - Accent1 19 2 2 2 3 2" xfId="27253"/>
    <cellStyle name="20% - Accent1 19 2 2 2 4" xfId="18900"/>
    <cellStyle name="20% - Accent1 19 2 2 3" xfId="6228"/>
    <cellStyle name="20% - Accent1 19 2 2 3 2" xfId="14582"/>
    <cellStyle name="20% - Accent1 19 2 2 3 2 2" xfId="31293"/>
    <cellStyle name="20% - Accent1 19 2 2 3 3" xfId="22940"/>
    <cellStyle name="20% - Accent1 19 2 2 4" xfId="10420"/>
    <cellStyle name="20% - Accent1 19 2 2 4 2" xfId="27131"/>
    <cellStyle name="20% - Accent1 19 2 2 5" xfId="18778"/>
    <cellStyle name="20% - Accent1 19 2 3" xfId="2188"/>
    <cellStyle name="20% - Accent1 19 2 3 2" xfId="6351"/>
    <cellStyle name="20% - Accent1 19 2 3 2 2" xfId="14705"/>
    <cellStyle name="20% - Accent1 19 2 3 2 2 2" xfId="31416"/>
    <cellStyle name="20% - Accent1 19 2 3 2 3" xfId="23063"/>
    <cellStyle name="20% - Accent1 19 2 3 3" xfId="10543"/>
    <cellStyle name="20% - Accent1 19 2 3 3 2" xfId="27254"/>
    <cellStyle name="20% - Accent1 19 2 3 4" xfId="18901"/>
    <cellStyle name="20% - Accent1 19 2 4" xfId="5192"/>
    <cellStyle name="20% - Accent1 19 2 4 2" xfId="13546"/>
    <cellStyle name="20% - Accent1 19 2 4 2 2" xfId="30257"/>
    <cellStyle name="20% - Accent1 19 2 4 3" xfId="21904"/>
    <cellStyle name="20% - Accent1 19 2 5" xfId="9384"/>
    <cellStyle name="20% - Accent1 19 2 5 2" xfId="26095"/>
    <cellStyle name="20% - Accent1 19 2 6" xfId="17742"/>
    <cellStyle name="20% - Accent1 19 3" xfId="1553"/>
    <cellStyle name="20% - Accent1 19 3 2" xfId="2189"/>
    <cellStyle name="20% - Accent1 19 3 2 2" xfId="6352"/>
    <cellStyle name="20% - Accent1 19 3 2 2 2" xfId="14706"/>
    <cellStyle name="20% - Accent1 19 3 2 2 2 2" xfId="31417"/>
    <cellStyle name="20% - Accent1 19 3 2 2 3" xfId="23064"/>
    <cellStyle name="20% - Accent1 19 3 2 3" xfId="10544"/>
    <cellStyle name="20% - Accent1 19 3 2 3 2" xfId="27255"/>
    <cellStyle name="20% - Accent1 19 3 2 4" xfId="18902"/>
    <cellStyle name="20% - Accent1 19 3 3" xfId="5716"/>
    <cellStyle name="20% - Accent1 19 3 3 2" xfId="14070"/>
    <cellStyle name="20% - Accent1 19 3 3 2 2" xfId="30781"/>
    <cellStyle name="20% - Accent1 19 3 3 3" xfId="22428"/>
    <cellStyle name="20% - Accent1 19 3 4" xfId="9908"/>
    <cellStyle name="20% - Accent1 19 3 4 2" xfId="26619"/>
    <cellStyle name="20% - Accent1 19 3 5" xfId="18266"/>
    <cellStyle name="20% - Accent1 19 4" xfId="2190"/>
    <cellStyle name="20% - Accent1 19 4 2" xfId="6353"/>
    <cellStyle name="20% - Accent1 19 4 2 2" xfId="14707"/>
    <cellStyle name="20% - Accent1 19 4 2 2 2" xfId="31418"/>
    <cellStyle name="20% - Accent1 19 4 2 3" xfId="23065"/>
    <cellStyle name="20% - Accent1 19 4 3" xfId="10545"/>
    <cellStyle name="20% - Accent1 19 4 3 2" xfId="27256"/>
    <cellStyle name="20% - Accent1 19 4 4" xfId="18903"/>
    <cellStyle name="20% - Accent1 19 5" xfId="4680"/>
    <cellStyle name="20% - Accent1 19 5 2" xfId="13034"/>
    <cellStyle name="20% - Accent1 19 5 2 2" xfId="29745"/>
    <cellStyle name="20% - Accent1 19 5 3" xfId="21392"/>
    <cellStyle name="20% - Accent1 19 6" xfId="8872"/>
    <cellStyle name="20% - Accent1 19 6 2" xfId="25583"/>
    <cellStyle name="20% - Accent1 19 7" xfId="17230"/>
    <cellStyle name="20% - Accent1 2" xfId="45"/>
    <cellStyle name="20% - Accent1 2 2" xfId="288"/>
    <cellStyle name="20% - Accent1 2 2 2" xfId="801"/>
    <cellStyle name="20% - Accent1 2 2 2 2" xfId="1837"/>
    <cellStyle name="20% - Accent1 2 2 2 2 2" xfId="2191"/>
    <cellStyle name="20% - Accent1 2 2 2 2 2 2" xfId="6354"/>
    <cellStyle name="20% - Accent1 2 2 2 2 2 2 2" xfId="14708"/>
    <cellStyle name="20% - Accent1 2 2 2 2 2 2 2 2" xfId="31419"/>
    <cellStyle name="20% - Accent1 2 2 2 2 2 2 3" xfId="23066"/>
    <cellStyle name="20% - Accent1 2 2 2 2 2 3" xfId="10546"/>
    <cellStyle name="20% - Accent1 2 2 2 2 2 3 2" xfId="27257"/>
    <cellStyle name="20% - Accent1 2 2 2 2 2 4" xfId="18904"/>
    <cellStyle name="20% - Accent1 2 2 2 2 3" xfId="6000"/>
    <cellStyle name="20% - Accent1 2 2 2 2 3 2" xfId="14354"/>
    <cellStyle name="20% - Accent1 2 2 2 2 3 2 2" xfId="31065"/>
    <cellStyle name="20% - Accent1 2 2 2 2 3 3" xfId="22712"/>
    <cellStyle name="20% - Accent1 2 2 2 2 4" xfId="10192"/>
    <cellStyle name="20% - Accent1 2 2 2 2 4 2" xfId="26903"/>
    <cellStyle name="20% - Accent1 2 2 2 2 5" xfId="18550"/>
    <cellStyle name="20% - Accent1 2 2 2 3" xfId="2192"/>
    <cellStyle name="20% - Accent1 2 2 2 3 2" xfId="6355"/>
    <cellStyle name="20% - Accent1 2 2 2 3 2 2" xfId="14709"/>
    <cellStyle name="20% - Accent1 2 2 2 3 2 2 2" xfId="31420"/>
    <cellStyle name="20% - Accent1 2 2 2 3 2 3" xfId="23067"/>
    <cellStyle name="20% - Accent1 2 2 2 3 3" xfId="10547"/>
    <cellStyle name="20% - Accent1 2 2 2 3 3 2" xfId="27258"/>
    <cellStyle name="20% - Accent1 2 2 2 3 4" xfId="18905"/>
    <cellStyle name="20% - Accent1 2 2 2 4" xfId="4964"/>
    <cellStyle name="20% - Accent1 2 2 2 4 2" xfId="13318"/>
    <cellStyle name="20% - Accent1 2 2 2 4 2 2" xfId="30029"/>
    <cellStyle name="20% - Accent1 2 2 2 4 3" xfId="21676"/>
    <cellStyle name="20% - Accent1 2 2 2 5" xfId="9156"/>
    <cellStyle name="20% - Accent1 2 2 2 5 2" xfId="25867"/>
    <cellStyle name="20% - Accent1 2 2 2 6" xfId="17514"/>
    <cellStyle name="20% - Accent1 2 2 3" xfId="1325"/>
    <cellStyle name="20% - Accent1 2 2 3 2" xfId="2193"/>
    <cellStyle name="20% - Accent1 2 2 3 2 2" xfId="6356"/>
    <cellStyle name="20% - Accent1 2 2 3 2 2 2" xfId="14710"/>
    <cellStyle name="20% - Accent1 2 2 3 2 2 2 2" xfId="31421"/>
    <cellStyle name="20% - Accent1 2 2 3 2 2 3" xfId="23068"/>
    <cellStyle name="20% - Accent1 2 2 3 2 3" xfId="10548"/>
    <cellStyle name="20% - Accent1 2 2 3 2 3 2" xfId="27259"/>
    <cellStyle name="20% - Accent1 2 2 3 2 4" xfId="18906"/>
    <cellStyle name="20% - Accent1 2 2 3 3" xfId="5488"/>
    <cellStyle name="20% - Accent1 2 2 3 3 2" xfId="13842"/>
    <cellStyle name="20% - Accent1 2 2 3 3 2 2" xfId="30553"/>
    <cellStyle name="20% - Accent1 2 2 3 3 3" xfId="22200"/>
    <cellStyle name="20% - Accent1 2 2 3 4" xfId="9680"/>
    <cellStyle name="20% - Accent1 2 2 3 4 2" xfId="26391"/>
    <cellStyle name="20% - Accent1 2 2 3 5" xfId="18038"/>
    <cellStyle name="20% - Accent1 2 2 4" xfId="2194"/>
    <cellStyle name="20% - Accent1 2 2 4 2" xfId="6357"/>
    <cellStyle name="20% - Accent1 2 2 4 2 2" xfId="14711"/>
    <cellStyle name="20% - Accent1 2 2 4 2 2 2" xfId="31422"/>
    <cellStyle name="20% - Accent1 2 2 4 2 3" xfId="23069"/>
    <cellStyle name="20% - Accent1 2 2 4 3" xfId="10549"/>
    <cellStyle name="20% - Accent1 2 2 4 3 2" xfId="27260"/>
    <cellStyle name="20% - Accent1 2 2 4 4" xfId="18907"/>
    <cellStyle name="20% - Accent1 2 2 5" xfId="4452"/>
    <cellStyle name="20% - Accent1 2 2 5 2" xfId="12806"/>
    <cellStyle name="20% - Accent1 2 2 5 2 2" xfId="29517"/>
    <cellStyle name="20% - Accent1 2 2 5 3" xfId="21164"/>
    <cellStyle name="20% - Accent1 2 2 6" xfId="8644"/>
    <cellStyle name="20% - Accent1 2 2 6 2" xfId="25355"/>
    <cellStyle name="20% - Accent1 2 2 7" xfId="17002"/>
    <cellStyle name="20% - Accent1 2 3" xfId="561"/>
    <cellStyle name="20% - Accent1 2 3 2" xfId="1597"/>
    <cellStyle name="20% - Accent1 2 3 2 2" xfId="2195"/>
    <cellStyle name="20% - Accent1 2 3 2 2 2" xfId="6358"/>
    <cellStyle name="20% - Accent1 2 3 2 2 2 2" xfId="14712"/>
    <cellStyle name="20% - Accent1 2 3 2 2 2 2 2" xfId="31423"/>
    <cellStyle name="20% - Accent1 2 3 2 2 2 3" xfId="23070"/>
    <cellStyle name="20% - Accent1 2 3 2 2 3" xfId="10550"/>
    <cellStyle name="20% - Accent1 2 3 2 2 3 2" xfId="27261"/>
    <cellStyle name="20% - Accent1 2 3 2 2 4" xfId="18908"/>
    <cellStyle name="20% - Accent1 2 3 2 3" xfId="5760"/>
    <cellStyle name="20% - Accent1 2 3 2 3 2" xfId="14114"/>
    <cellStyle name="20% - Accent1 2 3 2 3 2 2" xfId="30825"/>
    <cellStyle name="20% - Accent1 2 3 2 3 3" xfId="22472"/>
    <cellStyle name="20% - Accent1 2 3 2 4" xfId="9952"/>
    <cellStyle name="20% - Accent1 2 3 2 4 2" xfId="26663"/>
    <cellStyle name="20% - Accent1 2 3 2 5" xfId="18310"/>
    <cellStyle name="20% - Accent1 2 3 3" xfId="2196"/>
    <cellStyle name="20% - Accent1 2 3 3 2" xfId="6359"/>
    <cellStyle name="20% - Accent1 2 3 3 2 2" xfId="14713"/>
    <cellStyle name="20% - Accent1 2 3 3 2 2 2" xfId="31424"/>
    <cellStyle name="20% - Accent1 2 3 3 2 3" xfId="23071"/>
    <cellStyle name="20% - Accent1 2 3 3 3" xfId="10551"/>
    <cellStyle name="20% - Accent1 2 3 3 3 2" xfId="27262"/>
    <cellStyle name="20% - Accent1 2 3 3 4" xfId="18909"/>
    <cellStyle name="20% - Accent1 2 3 4" xfId="4724"/>
    <cellStyle name="20% - Accent1 2 3 4 2" xfId="13078"/>
    <cellStyle name="20% - Accent1 2 3 4 2 2" xfId="29789"/>
    <cellStyle name="20% - Accent1 2 3 4 3" xfId="21436"/>
    <cellStyle name="20% - Accent1 2 3 5" xfId="8916"/>
    <cellStyle name="20% - Accent1 2 3 5 2" xfId="25627"/>
    <cellStyle name="20% - Accent1 2 3 6" xfId="17274"/>
    <cellStyle name="20% - Accent1 2 4" xfId="1085"/>
    <cellStyle name="20% - Accent1 2 4 2" xfId="2197"/>
    <cellStyle name="20% - Accent1 2 4 2 2" xfId="6360"/>
    <cellStyle name="20% - Accent1 2 4 2 2 2" xfId="14714"/>
    <cellStyle name="20% - Accent1 2 4 2 2 2 2" xfId="31425"/>
    <cellStyle name="20% - Accent1 2 4 2 2 3" xfId="23072"/>
    <cellStyle name="20% - Accent1 2 4 2 3" xfId="10552"/>
    <cellStyle name="20% - Accent1 2 4 2 3 2" xfId="27263"/>
    <cellStyle name="20% - Accent1 2 4 2 4" xfId="18910"/>
    <cellStyle name="20% - Accent1 2 4 3" xfId="5248"/>
    <cellStyle name="20% - Accent1 2 4 3 2" xfId="13602"/>
    <cellStyle name="20% - Accent1 2 4 3 2 2" xfId="30313"/>
    <cellStyle name="20% - Accent1 2 4 3 3" xfId="21960"/>
    <cellStyle name="20% - Accent1 2 4 4" xfId="9440"/>
    <cellStyle name="20% - Accent1 2 4 4 2" xfId="26151"/>
    <cellStyle name="20% - Accent1 2 4 5" xfId="17798"/>
    <cellStyle name="20% - Accent1 2 5" xfId="2198"/>
    <cellStyle name="20% - Accent1 2 5 2" xfId="6361"/>
    <cellStyle name="20% - Accent1 2 5 2 2" xfId="14715"/>
    <cellStyle name="20% - Accent1 2 5 2 2 2" xfId="31426"/>
    <cellStyle name="20% - Accent1 2 5 2 3" xfId="23073"/>
    <cellStyle name="20% - Accent1 2 5 3" xfId="10553"/>
    <cellStyle name="20% - Accent1 2 5 3 2" xfId="27264"/>
    <cellStyle name="20% - Accent1 2 5 4" xfId="18911"/>
    <cellStyle name="20% - Accent1 2 6" xfId="4212"/>
    <cellStyle name="20% - Accent1 2 6 2" xfId="12566"/>
    <cellStyle name="20% - Accent1 2 6 2 2" xfId="29277"/>
    <cellStyle name="20% - Accent1 2 6 3" xfId="20924"/>
    <cellStyle name="20% - Accent1 2 7" xfId="8404"/>
    <cellStyle name="20% - Accent1 2 7 2" xfId="25115"/>
    <cellStyle name="20% - Accent1 2 8" xfId="16762"/>
    <cellStyle name="20% - Accent1 20" xfId="530"/>
    <cellStyle name="20% - Accent1 20 2" xfId="1043"/>
    <cellStyle name="20% - Accent1 20 2 2" xfId="2079"/>
    <cellStyle name="20% - Accent1 20 2 2 2" xfId="2199"/>
    <cellStyle name="20% - Accent1 20 2 2 2 2" xfId="6362"/>
    <cellStyle name="20% - Accent1 20 2 2 2 2 2" xfId="14716"/>
    <cellStyle name="20% - Accent1 20 2 2 2 2 2 2" xfId="31427"/>
    <cellStyle name="20% - Accent1 20 2 2 2 2 3" xfId="23074"/>
    <cellStyle name="20% - Accent1 20 2 2 2 3" xfId="10554"/>
    <cellStyle name="20% - Accent1 20 2 2 2 3 2" xfId="27265"/>
    <cellStyle name="20% - Accent1 20 2 2 2 4" xfId="18912"/>
    <cellStyle name="20% - Accent1 20 2 2 3" xfId="6242"/>
    <cellStyle name="20% - Accent1 20 2 2 3 2" xfId="14596"/>
    <cellStyle name="20% - Accent1 20 2 2 3 2 2" xfId="31307"/>
    <cellStyle name="20% - Accent1 20 2 2 3 3" xfId="22954"/>
    <cellStyle name="20% - Accent1 20 2 2 4" xfId="10434"/>
    <cellStyle name="20% - Accent1 20 2 2 4 2" xfId="27145"/>
    <cellStyle name="20% - Accent1 20 2 2 5" xfId="18792"/>
    <cellStyle name="20% - Accent1 20 2 3" xfId="2200"/>
    <cellStyle name="20% - Accent1 20 2 3 2" xfId="6363"/>
    <cellStyle name="20% - Accent1 20 2 3 2 2" xfId="14717"/>
    <cellStyle name="20% - Accent1 20 2 3 2 2 2" xfId="31428"/>
    <cellStyle name="20% - Accent1 20 2 3 2 3" xfId="23075"/>
    <cellStyle name="20% - Accent1 20 2 3 3" xfId="10555"/>
    <cellStyle name="20% - Accent1 20 2 3 3 2" xfId="27266"/>
    <cellStyle name="20% - Accent1 20 2 3 4" xfId="18913"/>
    <cellStyle name="20% - Accent1 20 2 4" xfId="5206"/>
    <cellStyle name="20% - Accent1 20 2 4 2" xfId="13560"/>
    <cellStyle name="20% - Accent1 20 2 4 2 2" xfId="30271"/>
    <cellStyle name="20% - Accent1 20 2 4 3" xfId="21918"/>
    <cellStyle name="20% - Accent1 20 2 5" xfId="9398"/>
    <cellStyle name="20% - Accent1 20 2 5 2" xfId="26109"/>
    <cellStyle name="20% - Accent1 20 2 6" xfId="17756"/>
    <cellStyle name="20% - Accent1 20 3" xfId="1567"/>
    <cellStyle name="20% - Accent1 20 3 2" xfId="2201"/>
    <cellStyle name="20% - Accent1 20 3 2 2" xfId="6364"/>
    <cellStyle name="20% - Accent1 20 3 2 2 2" xfId="14718"/>
    <cellStyle name="20% - Accent1 20 3 2 2 2 2" xfId="31429"/>
    <cellStyle name="20% - Accent1 20 3 2 2 3" xfId="23076"/>
    <cellStyle name="20% - Accent1 20 3 2 3" xfId="10556"/>
    <cellStyle name="20% - Accent1 20 3 2 3 2" xfId="27267"/>
    <cellStyle name="20% - Accent1 20 3 2 4" xfId="18914"/>
    <cellStyle name="20% - Accent1 20 3 3" xfId="5730"/>
    <cellStyle name="20% - Accent1 20 3 3 2" xfId="14084"/>
    <cellStyle name="20% - Accent1 20 3 3 2 2" xfId="30795"/>
    <cellStyle name="20% - Accent1 20 3 3 3" xfId="22442"/>
    <cellStyle name="20% - Accent1 20 3 4" xfId="9922"/>
    <cellStyle name="20% - Accent1 20 3 4 2" xfId="26633"/>
    <cellStyle name="20% - Accent1 20 3 5" xfId="18280"/>
    <cellStyle name="20% - Accent1 20 4" xfId="2202"/>
    <cellStyle name="20% - Accent1 20 4 2" xfId="6365"/>
    <cellStyle name="20% - Accent1 20 4 2 2" xfId="14719"/>
    <cellStyle name="20% - Accent1 20 4 2 2 2" xfId="31430"/>
    <cellStyle name="20% - Accent1 20 4 2 3" xfId="23077"/>
    <cellStyle name="20% - Accent1 20 4 3" xfId="10557"/>
    <cellStyle name="20% - Accent1 20 4 3 2" xfId="27268"/>
    <cellStyle name="20% - Accent1 20 4 4" xfId="18915"/>
    <cellStyle name="20% - Accent1 20 5" xfId="4694"/>
    <cellStyle name="20% - Accent1 20 5 2" xfId="13048"/>
    <cellStyle name="20% - Accent1 20 5 2 2" xfId="29759"/>
    <cellStyle name="20% - Accent1 20 5 3" xfId="21406"/>
    <cellStyle name="20% - Accent1 20 6" xfId="8886"/>
    <cellStyle name="20% - Accent1 20 6 2" xfId="25597"/>
    <cellStyle name="20% - Accent1 20 7" xfId="17244"/>
    <cellStyle name="20% - Accent1 21" xfId="1057"/>
    <cellStyle name="20% - Accent1 21 2" xfId="2093"/>
    <cellStyle name="20% - Accent1 21 2 2" xfId="2203"/>
    <cellStyle name="20% - Accent1 21 2 2 2" xfId="6366"/>
    <cellStyle name="20% - Accent1 21 2 2 2 2" xfId="14720"/>
    <cellStyle name="20% - Accent1 21 2 2 2 2 2" xfId="31431"/>
    <cellStyle name="20% - Accent1 21 2 2 2 3" xfId="23078"/>
    <cellStyle name="20% - Accent1 21 2 2 3" xfId="10558"/>
    <cellStyle name="20% - Accent1 21 2 2 3 2" xfId="27269"/>
    <cellStyle name="20% - Accent1 21 2 2 4" xfId="18916"/>
    <cellStyle name="20% - Accent1 21 2 3" xfId="6256"/>
    <cellStyle name="20% - Accent1 21 2 3 2" xfId="14610"/>
    <cellStyle name="20% - Accent1 21 2 3 2 2" xfId="31321"/>
    <cellStyle name="20% - Accent1 21 2 3 3" xfId="22968"/>
    <cellStyle name="20% - Accent1 21 2 4" xfId="10448"/>
    <cellStyle name="20% - Accent1 21 2 4 2" xfId="27159"/>
    <cellStyle name="20% - Accent1 21 2 5" xfId="18806"/>
    <cellStyle name="20% - Accent1 21 3" xfId="2204"/>
    <cellStyle name="20% - Accent1 21 3 2" xfId="6367"/>
    <cellStyle name="20% - Accent1 21 3 2 2" xfId="14721"/>
    <cellStyle name="20% - Accent1 21 3 2 2 2" xfId="31432"/>
    <cellStyle name="20% - Accent1 21 3 2 3" xfId="23079"/>
    <cellStyle name="20% - Accent1 21 3 3" xfId="10559"/>
    <cellStyle name="20% - Accent1 21 3 3 2" xfId="27270"/>
    <cellStyle name="20% - Accent1 21 3 4" xfId="18917"/>
    <cellStyle name="20% - Accent1 21 4" xfId="5220"/>
    <cellStyle name="20% - Accent1 21 4 2" xfId="13574"/>
    <cellStyle name="20% - Accent1 21 4 2 2" xfId="30285"/>
    <cellStyle name="20% - Accent1 21 4 3" xfId="21932"/>
    <cellStyle name="20% - Accent1 21 5" xfId="9412"/>
    <cellStyle name="20% - Accent1 21 5 2" xfId="26123"/>
    <cellStyle name="20% - Accent1 21 6" xfId="17770"/>
    <cellStyle name="20% - Accent1 22" xfId="544"/>
    <cellStyle name="20% - Accent1 22 2" xfId="1581"/>
    <cellStyle name="20% - Accent1 22 2 2" xfId="2205"/>
    <cellStyle name="20% - Accent1 22 2 2 2" xfId="6368"/>
    <cellStyle name="20% - Accent1 22 2 2 2 2" xfId="14722"/>
    <cellStyle name="20% - Accent1 22 2 2 2 2 2" xfId="31433"/>
    <cellStyle name="20% - Accent1 22 2 2 2 3" xfId="23080"/>
    <cellStyle name="20% - Accent1 22 2 2 3" xfId="10560"/>
    <cellStyle name="20% - Accent1 22 2 2 3 2" xfId="27271"/>
    <cellStyle name="20% - Accent1 22 2 2 4" xfId="18918"/>
    <cellStyle name="20% - Accent1 22 2 3" xfId="5744"/>
    <cellStyle name="20% - Accent1 22 2 3 2" xfId="14098"/>
    <cellStyle name="20% - Accent1 22 2 3 2 2" xfId="30809"/>
    <cellStyle name="20% - Accent1 22 2 3 3" xfId="22456"/>
    <cellStyle name="20% - Accent1 22 2 4" xfId="9936"/>
    <cellStyle name="20% - Accent1 22 2 4 2" xfId="26647"/>
    <cellStyle name="20% - Accent1 22 2 5" xfId="18294"/>
    <cellStyle name="20% - Accent1 22 3" xfId="2206"/>
    <cellStyle name="20% - Accent1 22 3 2" xfId="6369"/>
    <cellStyle name="20% - Accent1 22 3 2 2" xfId="14723"/>
    <cellStyle name="20% - Accent1 22 3 2 2 2" xfId="31434"/>
    <cellStyle name="20% - Accent1 22 3 2 3" xfId="23081"/>
    <cellStyle name="20% - Accent1 22 3 3" xfId="10561"/>
    <cellStyle name="20% - Accent1 22 3 3 2" xfId="27272"/>
    <cellStyle name="20% - Accent1 22 3 4" xfId="18919"/>
    <cellStyle name="20% - Accent1 22 4" xfId="4708"/>
    <cellStyle name="20% - Accent1 22 4 2" xfId="13062"/>
    <cellStyle name="20% - Accent1 22 4 2 2" xfId="29773"/>
    <cellStyle name="20% - Accent1 22 4 3" xfId="21420"/>
    <cellStyle name="20% - Accent1 22 5" xfId="8900"/>
    <cellStyle name="20% - Accent1 22 5 2" xfId="25611"/>
    <cellStyle name="20% - Accent1 22 6" xfId="17258"/>
    <cellStyle name="20% - Accent1 23" xfId="1069"/>
    <cellStyle name="20% - Accent1 23 2" xfId="2207"/>
    <cellStyle name="20% - Accent1 23 2 2" xfId="6370"/>
    <cellStyle name="20% - Accent1 23 2 2 2" xfId="14724"/>
    <cellStyle name="20% - Accent1 23 2 2 2 2" xfId="31435"/>
    <cellStyle name="20% - Accent1 23 2 2 3" xfId="23082"/>
    <cellStyle name="20% - Accent1 23 2 3" xfId="10562"/>
    <cellStyle name="20% - Accent1 23 2 3 2" xfId="27273"/>
    <cellStyle name="20% - Accent1 23 2 4" xfId="18920"/>
    <cellStyle name="20% - Accent1 23 3" xfId="5232"/>
    <cellStyle name="20% - Accent1 23 3 2" xfId="13586"/>
    <cellStyle name="20% - Accent1 23 3 2 2" xfId="30297"/>
    <cellStyle name="20% - Accent1 23 3 3" xfId="21944"/>
    <cellStyle name="20% - Accent1 23 4" xfId="9424"/>
    <cellStyle name="20% - Accent1 23 4 2" xfId="26135"/>
    <cellStyle name="20% - Accent1 23 5" xfId="17782"/>
    <cellStyle name="20% - Accent1 24" xfId="2107"/>
    <cellStyle name="20% - Accent1 24 2" xfId="6270"/>
    <cellStyle name="20% - Accent1 24 2 2" xfId="14624"/>
    <cellStyle name="20% - Accent1 24 2 2 2" xfId="31335"/>
    <cellStyle name="20% - Accent1 24 2 3" xfId="22982"/>
    <cellStyle name="20% - Accent1 24 3" xfId="10462"/>
    <cellStyle name="20% - Accent1 24 3 2" xfId="27173"/>
    <cellStyle name="20% - Accent1 24 4" xfId="18820"/>
    <cellStyle name="20% - Accent1 25" xfId="4182"/>
    <cellStyle name="20% - Accent1 25 2" xfId="8345"/>
    <cellStyle name="20% - Accent1 25 2 2" xfId="16699"/>
    <cellStyle name="20% - Accent1 25 2 2 2" xfId="33410"/>
    <cellStyle name="20% - Accent1 25 2 3" xfId="25057"/>
    <cellStyle name="20% - Accent1 25 3" xfId="12537"/>
    <cellStyle name="20% - Accent1 25 3 2" xfId="29248"/>
    <cellStyle name="20% - Accent1 25 4" xfId="20895"/>
    <cellStyle name="20% - Accent1 26" xfId="4195"/>
    <cellStyle name="20% - Accent1 26 2" xfId="12550"/>
    <cellStyle name="20% - Accent1 26 2 2" xfId="29261"/>
    <cellStyle name="20% - Accent1 26 3" xfId="20908"/>
    <cellStyle name="20% - Accent1 27" xfId="8359"/>
    <cellStyle name="20% - Accent1 27 2" xfId="16713"/>
    <cellStyle name="20% - Accent1 27 2 2" xfId="33424"/>
    <cellStyle name="20% - Accent1 27 3" xfId="25071"/>
    <cellStyle name="20% - Accent1 28" xfId="8373"/>
    <cellStyle name="20% - Accent1 28 2" xfId="16727"/>
    <cellStyle name="20% - Accent1 28 2 2" xfId="33438"/>
    <cellStyle name="20% - Accent1 28 3" xfId="25085"/>
    <cellStyle name="20% - Accent1 29" xfId="8387"/>
    <cellStyle name="20% - Accent1 29 2" xfId="25099"/>
    <cellStyle name="20% - Accent1 3" xfId="59"/>
    <cellStyle name="20% - Accent1 3 2" xfId="302"/>
    <cellStyle name="20% - Accent1 3 2 2" xfId="815"/>
    <cellStyle name="20% - Accent1 3 2 2 2" xfId="1851"/>
    <cellStyle name="20% - Accent1 3 2 2 2 2" xfId="2208"/>
    <cellStyle name="20% - Accent1 3 2 2 2 2 2" xfId="6371"/>
    <cellStyle name="20% - Accent1 3 2 2 2 2 2 2" xfId="14725"/>
    <cellStyle name="20% - Accent1 3 2 2 2 2 2 2 2" xfId="31436"/>
    <cellStyle name="20% - Accent1 3 2 2 2 2 2 3" xfId="23083"/>
    <cellStyle name="20% - Accent1 3 2 2 2 2 3" xfId="10563"/>
    <cellStyle name="20% - Accent1 3 2 2 2 2 3 2" xfId="27274"/>
    <cellStyle name="20% - Accent1 3 2 2 2 2 4" xfId="18921"/>
    <cellStyle name="20% - Accent1 3 2 2 2 3" xfId="6014"/>
    <cellStyle name="20% - Accent1 3 2 2 2 3 2" xfId="14368"/>
    <cellStyle name="20% - Accent1 3 2 2 2 3 2 2" xfId="31079"/>
    <cellStyle name="20% - Accent1 3 2 2 2 3 3" xfId="22726"/>
    <cellStyle name="20% - Accent1 3 2 2 2 4" xfId="10206"/>
    <cellStyle name="20% - Accent1 3 2 2 2 4 2" xfId="26917"/>
    <cellStyle name="20% - Accent1 3 2 2 2 5" xfId="18564"/>
    <cellStyle name="20% - Accent1 3 2 2 3" xfId="2209"/>
    <cellStyle name="20% - Accent1 3 2 2 3 2" xfId="6372"/>
    <cellStyle name="20% - Accent1 3 2 2 3 2 2" xfId="14726"/>
    <cellStyle name="20% - Accent1 3 2 2 3 2 2 2" xfId="31437"/>
    <cellStyle name="20% - Accent1 3 2 2 3 2 3" xfId="23084"/>
    <cellStyle name="20% - Accent1 3 2 2 3 3" xfId="10564"/>
    <cellStyle name="20% - Accent1 3 2 2 3 3 2" xfId="27275"/>
    <cellStyle name="20% - Accent1 3 2 2 3 4" xfId="18922"/>
    <cellStyle name="20% - Accent1 3 2 2 4" xfId="4978"/>
    <cellStyle name="20% - Accent1 3 2 2 4 2" xfId="13332"/>
    <cellStyle name="20% - Accent1 3 2 2 4 2 2" xfId="30043"/>
    <cellStyle name="20% - Accent1 3 2 2 4 3" xfId="21690"/>
    <cellStyle name="20% - Accent1 3 2 2 5" xfId="9170"/>
    <cellStyle name="20% - Accent1 3 2 2 5 2" xfId="25881"/>
    <cellStyle name="20% - Accent1 3 2 2 6" xfId="17528"/>
    <cellStyle name="20% - Accent1 3 2 3" xfId="1339"/>
    <cellStyle name="20% - Accent1 3 2 3 2" xfId="2210"/>
    <cellStyle name="20% - Accent1 3 2 3 2 2" xfId="6373"/>
    <cellStyle name="20% - Accent1 3 2 3 2 2 2" xfId="14727"/>
    <cellStyle name="20% - Accent1 3 2 3 2 2 2 2" xfId="31438"/>
    <cellStyle name="20% - Accent1 3 2 3 2 2 3" xfId="23085"/>
    <cellStyle name="20% - Accent1 3 2 3 2 3" xfId="10565"/>
    <cellStyle name="20% - Accent1 3 2 3 2 3 2" xfId="27276"/>
    <cellStyle name="20% - Accent1 3 2 3 2 4" xfId="18923"/>
    <cellStyle name="20% - Accent1 3 2 3 3" xfId="5502"/>
    <cellStyle name="20% - Accent1 3 2 3 3 2" xfId="13856"/>
    <cellStyle name="20% - Accent1 3 2 3 3 2 2" xfId="30567"/>
    <cellStyle name="20% - Accent1 3 2 3 3 3" xfId="22214"/>
    <cellStyle name="20% - Accent1 3 2 3 4" xfId="9694"/>
    <cellStyle name="20% - Accent1 3 2 3 4 2" xfId="26405"/>
    <cellStyle name="20% - Accent1 3 2 3 5" xfId="18052"/>
    <cellStyle name="20% - Accent1 3 2 4" xfId="2211"/>
    <cellStyle name="20% - Accent1 3 2 4 2" xfId="6374"/>
    <cellStyle name="20% - Accent1 3 2 4 2 2" xfId="14728"/>
    <cellStyle name="20% - Accent1 3 2 4 2 2 2" xfId="31439"/>
    <cellStyle name="20% - Accent1 3 2 4 2 3" xfId="23086"/>
    <cellStyle name="20% - Accent1 3 2 4 3" xfId="10566"/>
    <cellStyle name="20% - Accent1 3 2 4 3 2" xfId="27277"/>
    <cellStyle name="20% - Accent1 3 2 4 4" xfId="18924"/>
    <cellStyle name="20% - Accent1 3 2 5" xfId="4466"/>
    <cellStyle name="20% - Accent1 3 2 5 2" xfId="12820"/>
    <cellStyle name="20% - Accent1 3 2 5 2 2" xfId="29531"/>
    <cellStyle name="20% - Accent1 3 2 5 3" xfId="21178"/>
    <cellStyle name="20% - Accent1 3 2 6" xfId="8658"/>
    <cellStyle name="20% - Accent1 3 2 6 2" xfId="25369"/>
    <cellStyle name="20% - Accent1 3 2 7" xfId="17016"/>
    <cellStyle name="20% - Accent1 3 3" xfId="575"/>
    <cellStyle name="20% - Accent1 3 3 2" xfId="1611"/>
    <cellStyle name="20% - Accent1 3 3 2 2" xfId="2212"/>
    <cellStyle name="20% - Accent1 3 3 2 2 2" xfId="6375"/>
    <cellStyle name="20% - Accent1 3 3 2 2 2 2" xfId="14729"/>
    <cellStyle name="20% - Accent1 3 3 2 2 2 2 2" xfId="31440"/>
    <cellStyle name="20% - Accent1 3 3 2 2 2 3" xfId="23087"/>
    <cellStyle name="20% - Accent1 3 3 2 2 3" xfId="10567"/>
    <cellStyle name="20% - Accent1 3 3 2 2 3 2" xfId="27278"/>
    <cellStyle name="20% - Accent1 3 3 2 2 4" xfId="18925"/>
    <cellStyle name="20% - Accent1 3 3 2 3" xfId="5774"/>
    <cellStyle name="20% - Accent1 3 3 2 3 2" xfId="14128"/>
    <cellStyle name="20% - Accent1 3 3 2 3 2 2" xfId="30839"/>
    <cellStyle name="20% - Accent1 3 3 2 3 3" xfId="22486"/>
    <cellStyle name="20% - Accent1 3 3 2 4" xfId="9966"/>
    <cellStyle name="20% - Accent1 3 3 2 4 2" xfId="26677"/>
    <cellStyle name="20% - Accent1 3 3 2 5" xfId="18324"/>
    <cellStyle name="20% - Accent1 3 3 3" xfId="2213"/>
    <cellStyle name="20% - Accent1 3 3 3 2" xfId="6376"/>
    <cellStyle name="20% - Accent1 3 3 3 2 2" xfId="14730"/>
    <cellStyle name="20% - Accent1 3 3 3 2 2 2" xfId="31441"/>
    <cellStyle name="20% - Accent1 3 3 3 2 3" xfId="23088"/>
    <cellStyle name="20% - Accent1 3 3 3 3" xfId="10568"/>
    <cellStyle name="20% - Accent1 3 3 3 3 2" xfId="27279"/>
    <cellStyle name="20% - Accent1 3 3 3 4" xfId="18926"/>
    <cellStyle name="20% - Accent1 3 3 4" xfId="4738"/>
    <cellStyle name="20% - Accent1 3 3 4 2" xfId="13092"/>
    <cellStyle name="20% - Accent1 3 3 4 2 2" xfId="29803"/>
    <cellStyle name="20% - Accent1 3 3 4 3" xfId="21450"/>
    <cellStyle name="20% - Accent1 3 3 5" xfId="8930"/>
    <cellStyle name="20% - Accent1 3 3 5 2" xfId="25641"/>
    <cellStyle name="20% - Accent1 3 3 6" xfId="17288"/>
    <cellStyle name="20% - Accent1 3 4" xfId="1099"/>
    <cellStyle name="20% - Accent1 3 4 2" xfId="2214"/>
    <cellStyle name="20% - Accent1 3 4 2 2" xfId="6377"/>
    <cellStyle name="20% - Accent1 3 4 2 2 2" xfId="14731"/>
    <cellStyle name="20% - Accent1 3 4 2 2 2 2" xfId="31442"/>
    <cellStyle name="20% - Accent1 3 4 2 2 3" xfId="23089"/>
    <cellStyle name="20% - Accent1 3 4 2 3" xfId="10569"/>
    <cellStyle name="20% - Accent1 3 4 2 3 2" xfId="27280"/>
    <cellStyle name="20% - Accent1 3 4 2 4" xfId="18927"/>
    <cellStyle name="20% - Accent1 3 4 3" xfId="5262"/>
    <cellStyle name="20% - Accent1 3 4 3 2" xfId="13616"/>
    <cellStyle name="20% - Accent1 3 4 3 2 2" xfId="30327"/>
    <cellStyle name="20% - Accent1 3 4 3 3" xfId="21974"/>
    <cellStyle name="20% - Accent1 3 4 4" xfId="9454"/>
    <cellStyle name="20% - Accent1 3 4 4 2" xfId="26165"/>
    <cellStyle name="20% - Accent1 3 4 5" xfId="17812"/>
    <cellStyle name="20% - Accent1 3 5" xfId="2215"/>
    <cellStyle name="20% - Accent1 3 5 2" xfId="6378"/>
    <cellStyle name="20% - Accent1 3 5 2 2" xfId="14732"/>
    <cellStyle name="20% - Accent1 3 5 2 2 2" xfId="31443"/>
    <cellStyle name="20% - Accent1 3 5 2 3" xfId="23090"/>
    <cellStyle name="20% - Accent1 3 5 3" xfId="10570"/>
    <cellStyle name="20% - Accent1 3 5 3 2" xfId="27281"/>
    <cellStyle name="20% - Accent1 3 5 4" xfId="18928"/>
    <cellStyle name="20% - Accent1 3 6" xfId="4226"/>
    <cellStyle name="20% - Accent1 3 6 2" xfId="12580"/>
    <cellStyle name="20% - Accent1 3 6 2 2" xfId="29291"/>
    <cellStyle name="20% - Accent1 3 6 3" xfId="20938"/>
    <cellStyle name="20% - Accent1 3 7" xfId="8418"/>
    <cellStyle name="20% - Accent1 3 7 2" xfId="25129"/>
    <cellStyle name="20% - Accent1 3 8" xfId="16776"/>
    <cellStyle name="20% - Accent1 30" xfId="33457"/>
    <cellStyle name="20% - Accent1 31" xfId="16746"/>
    <cellStyle name="20% - Accent1 32" xfId="33475"/>
    <cellStyle name="20% - Accent1 33" xfId="33489"/>
    <cellStyle name="20% - Accent1 4" xfId="73"/>
    <cellStyle name="20% - Accent1 4 2" xfId="316"/>
    <cellStyle name="20% - Accent1 4 2 2" xfId="829"/>
    <cellStyle name="20% - Accent1 4 2 2 2" xfId="1865"/>
    <cellStyle name="20% - Accent1 4 2 2 2 2" xfId="2216"/>
    <cellStyle name="20% - Accent1 4 2 2 2 2 2" xfId="6379"/>
    <cellStyle name="20% - Accent1 4 2 2 2 2 2 2" xfId="14733"/>
    <cellStyle name="20% - Accent1 4 2 2 2 2 2 2 2" xfId="31444"/>
    <cellStyle name="20% - Accent1 4 2 2 2 2 2 3" xfId="23091"/>
    <cellStyle name="20% - Accent1 4 2 2 2 2 3" xfId="10571"/>
    <cellStyle name="20% - Accent1 4 2 2 2 2 3 2" xfId="27282"/>
    <cellStyle name="20% - Accent1 4 2 2 2 2 4" xfId="18929"/>
    <cellStyle name="20% - Accent1 4 2 2 2 3" xfId="6028"/>
    <cellStyle name="20% - Accent1 4 2 2 2 3 2" xfId="14382"/>
    <cellStyle name="20% - Accent1 4 2 2 2 3 2 2" xfId="31093"/>
    <cellStyle name="20% - Accent1 4 2 2 2 3 3" xfId="22740"/>
    <cellStyle name="20% - Accent1 4 2 2 2 4" xfId="10220"/>
    <cellStyle name="20% - Accent1 4 2 2 2 4 2" xfId="26931"/>
    <cellStyle name="20% - Accent1 4 2 2 2 5" xfId="18578"/>
    <cellStyle name="20% - Accent1 4 2 2 3" xfId="2217"/>
    <cellStyle name="20% - Accent1 4 2 2 3 2" xfId="6380"/>
    <cellStyle name="20% - Accent1 4 2 2 3 2 2" xfId="14734"/>
    <cellStyle name="20% - Accent1 4 2 2 3 2 2 2" xfId="31445"/>
    <cellStyle name="20% - Accent1 4 2 2 3 2 3" xfId="23092"/>
    <cellStyle name="20% - Accent1 4 2 2 3 3" xfId="10572"/>
    <cellStyle name="20% - Accent1 4 2 2 3 3 2" xfId="27283"/>
    <cellStyle name="20% - Accent1 4 2 2 3 4" xfId="18930"/>
    <cellStyle name="20% - Accent1 4 2 2 4" xfId="4992"/>
    <cellStyle name="20% - Accent1 4 2 2 4 2" xfId="13346"/>
    <cellStyle name="20% - Accent1 4 2 2 4 2 2" xfId="30057"/>
    <cellStyle name="20% - Accent1 4 2 2 4 3" xfId="21704"/>
    <cellStyle name="20% - Accent1 4 2 2 5" xfId="9184"/>
    <cellStyle name="20% - Accent1 4 2 2 5 2" xfId="25895"/>
    <cellStyle name="20% - Accent1 4 2 2 6" xfId="17542"/>
    <cellStyle name="20% - Accent1 4 2 3" xfId="1353"/>
    <cellStyle name="20% - Accent1 4 2 3 2" xfId="2218"/>
    <cellStyle name="20% - Accent1 4 2 3 2 2" xfId="6381"/>
    <cellStyle name="20% - Accent1 4 2 3 2 2 2" xfId="14735"/>
    <cellStyle name="20% - Accent1 4 2 3 2 2 2 2" xfId="31446"/>
    <cellStyle name="20% - Accent1 4 2 3 2 2 3" xfId="23093"/>
    <cellStyle name="20% - Accent1 4 2 3 2 3" xfId="10573"/>
    <cellStyle name="20% - Accent1 4 2 3 2 3 2" xfId="27284"/>
    <cellStyle name="20% - Accent1 4 2 3 2 4" xfId="18931"/>
    <cellStyle name="20% - Accent1 4 2 3 3" xfId="5516"/>
    <cellStyle name="20% - Accent1 4 2 3 3 2" xfId="13870"/>
    <cellStyle name="20% - Accent1 4 2 3 3 2 2" xfId="30581"/>
    <cellStyle name="20% - Accent1 4 2 3 3 3" xfId="22228"/>
    <cellStyle name="20% - Accent1 4 2 3 4" xfId="9708"/>
    <cellStyle name="20% - Accent1 4 2 3 4 2" xfId="26419"/>
    <cellStyle name="20% - Accent1 4 2 3 5" xfId="18066"/>
    <cellStyle name="20% - Accent1 4 2 4" xfId="2219"/>
    <cellStyle name="20% - Accent1 4 2 4 2" xfId="6382"/>
    <cellStyle name="20% - Accent1 4 2 4 2 2" xfId="14736"/>
    <cellStyle name="20% - Accent1 4 2 4 2 2 2" xfId="31447"/>
    <cellStyle name="20% - Accent1 4 2 4 2 3" xfId="23094"/>
    <cellStyle name="20% - Accent1 4 2 4 3" xfId="10574"/>
    <cellStyle name="20% - Accent1 4 2 4 3 2" xfId="27285"/>
    <cellStyle name="20% - Accent1 4 2 4 4" xfId="18932"/>
    <cellStyle name="20% - Accent1 4 2 5" xfId="4480"/>
    <cellStyle name="20% - Accent1 4 2 5 2" xfId="12834"/>
    <cellStyle name="20% - Accent1 4 2 5 2 2" xfId="29545"/>
    <cellStyle name="20% - Accent1 4 2 5 3" xfId="21192"/>
    <cellStyle name="20% - Accent1 4 2 6" xfId="8672"/>
    <cellStyle name="20% - Accent1 4 2 6 2" xfId="25383"/>
    <cellStyle name="20% - Accent1 4 2 7" xfId="17030"/>
    <cellStyle name="20% - Accent1 4 3" xfId="589"/>
    <cellStyle name="20% - Accent1 4 3 2" xfId="1625"/>
    <cellStyle name="20% - Accent1 4 3 2 2" xfId="2220"/>
    <cellStyle name="20% - Accent1 4 3 2 2 2" xfId="6383"/>
    <cellStyle name="20% - Accent1 4 3 2 2 2 2" xfId="14737"/>
    <cellStyle name="20% - Accent1 4 3 2 2 2 2 2" xfId="31448"/>
    <cellStyle name="20% - Accent1 4 3 2 2 2 3" xfId="23095"/>
    <cellStyle name="20% - Accent1 4 3 2 2 3" xfId="10575"/>
    <cellStyle name="20% - Accent1 4 3 2 2 3 2" xfId="27286"/>
    <cellStyle name="20% - Accent1 4 3 2 2 4" xfId="18933"/>
    <cellStyle name="20% - Accent1 4 3 2 3" xfId="5788"/>
    <cellStyle name="20% - Accent1 4 3 2 3 2" xfId="14142"/>
    <cellStyle name="20% - Accent1 4 3 2 3 2 2" xfId="30853"/>
    <cellStyle name="20% - Accent1 4 3 2 3 3" xfId="22500"/>
    <cellStyle name="20% - Accent1 4 3 2 4" xfId="9980"/>
    <cellStyle name="20% - Accent1 4 3 2 4 2" xfId="26691"/>
    <cellStyle name="20% - Accent1 4 3 2 5" xfId="18338"/>
    <cellStyle name="20% - Accent1 4 3 3" xfId="2221"/>
    <cellStyle name="20% - Accent1 4 3 3 2" xfId="6384"/>
    <cellStyle name="20% - Accent1 4 3 3 2 2" xfId="14738"/>
    <cellStyle name="20% - Accent1 4 3 3 2 2 2" xfId="31449"/>
    <cellStyle name="20% - Accent1 4 3 3 2 3" xfId="23096"/>
    <cellStyle name="20% - Accent1 4 3 3 3" xfId="10576"/>
    <cellStyle name="20% - Accent1 4 3 3 3 2" xfId="27287"/>
    <cellStyle name="20% - Accent1 4 3 3 4" xfId="18934"/>
    <cellStyle name="20% - Accent1 4 3 4" xfId="4752"/>
    <cellStyle name="20% - Accent1 4 3 4 2" xfId="13106"/>
    <cellStyle name="20% - Accent1 4 3 4 2 2" xfId="29817"/>
    <cellStyle name="20% - Accent1 4 3 4 3" xfId="21464"/>
    <cellStyle name="20% - Accent1 4 3 5" xfId="8944"/>
    <cellStyle name="20% - Accent1 4 3 5 2" xfId="25655"/>
    <cellStyle name="20% - Accent1 4 3 6" xfId="17302"/>
    <cellStyle name="20% - Accent1 4 4" xfId="1113"/>
    <cellStyle name="20% - Accent1 4 4 2" xfId="2222"/>
    <cellStyle name="20% - Accent1 4 4 2 2" xfId="6385"/>
    <cellStyle name="20% - Accent1 4 4 2 2 2" xfId="14739"/>
    <cellStyle name="20% - Accent1 4 4 2 2 2 2" xfId="31450"/>
    <cellStyle name="20% - Accent1 4 4 2 2 3" xfId="23097"/>
    <cellStyle name="20% - Accent1 4 4 2 3" xfId="10577"/>
    <cellStyle name="20% - Accent1 4 4 2 3 2" xfId="27288"/>
    <cellStyle name="20% - Accent1 4 4 2 4" xfId="18935"/>
    <cellStyle name="20% - Accent1 4 4 3" xfId="5276"/>
    <cellStyle name="20% - Accent1 4 4 3 2" xfId="13630"/>
    <cellStyle name="20% - Accent1 4 4 3 2 2" xfId="30341"/>
    <cellStyle name="20% - Accent1 4 4 3 3" xfId="21988"/>
    <cellStyle name="20% - Accent1 4 4 4" xfId="9468"/>
    <cellStyle name="20% - Accent1 4 4 4 2" xfId="26179"/>
    <cellStyle name="20% - Accent1 4 4 5" xfId="17826"/>
    <cellStyle name="20% - Accent1 4 5" xfId="2223"/>
    <cellStyle name="20% - Accent1 4 5 2" xfId="6386"/>
    <cellStyle name="20% - Accent1 4 5 2 2" xfId="14740"/>
    <cellStyle name="20% - Accent1 4 5 2 2 2" xfId="31451"/>
    <cellStyle name="20% - Accent1 4 5 2 3" xfId="23098"/>
    <cellStyle name="20% - Accent1 4 5 3" xfId="10578"/>
    <cellStyle name="20% - Accent1 4 5 3 2" xfId="27289"/>
    <cellStyle name="20% - Accent1 4 5 4" xfId="18936"/>
    <cellStyle name="20% - Accent1 4 6" xfId="4240"/>
    <cellStyle name="20% - Accent1 4 6 2" xfId="12594"/>
    <cellStyle name="20% - Accent1 4 6 2 2" xfId="29305"/>
    <cellStyle name="20% - Accent1 4 6 3" xfId="20952"/>
    <cellStyle name="20% - Accent1 4 7" xfId="8432"/>
    <cellStyle name="20% - Accent1 4 7 2" xfId="25143"/>
    <cellStyle name="20% - Accent1 4 8" xfId="16790"/>
    <cellStyle name="20% - Accent1 5" xfId="87"/>
    <cellStyle name="20% - Accent1 5 2" xfId="330"/>
    <cellStyle name="20% - Accent1 5 2 2" xfId="843"/>
    <cellStyle name="20% - Accent1 5 2 2 2" xfId="1879"/>
    <cellStyle name="20% - Accent1 5 2 2 2 2" xfId="2224"/>
    <cellStyle name="20% - Accent1 5 2 2 2 2 2" xfId="6387"/>
    <cellStyle name="20% - Accent1 5 2 2 2 2 2 2" xfId="14741"/>
    <cellStyle name="20% - Accent1 5 2 2 2 2 2 2 2" xfId="31452"/>
    <cellStyle name="20% - Accent1 5 2 2 2 2 2 3" xfId="23099"/>
    <cellStyle name="20% - Accent1 5 2 2 2 2 3" xfId="10579"/>
    <cellStyle name="20% - Accent1 5 2 2 2 2 3 2" xfId="27290"/>
    <cellStyle name="20% - Accent1 5 2 2 2 2 4" xfId="18937"/>
    <cellStyle name="20% - Accent1 5 2 2 2 3" xfId="6042"/>
    <cellStyle name="20% - Accent1 5 2 2 2 3 2" xfId="14396"/>
    <cellStyle name="20% - Accent1 5 2 2 2 3 2 2" xfId="31107"/>
    <cellStyle name="20% - Accent1 5 2 2 2 3 3" xfId="22754"/>
    <cellStyle name="20% - Accent1 5 2 2 2 4" xfId="10234"/>
    <cellStyle name="20% - Accent1 5 2 2 2 4 2" xfId="26945"/>
    <cellStyle name="20% - Accent1 5 2 2 2 5" xfId="18592"/>
    <cellStyle name="20% - Accent1 5 2 2 3" xfId="2225"/>
    <cellStyle name="20% - Accent1 5 2 2 3 2" xfId="6388"/>
    <cellStyle name="20% - Accent1 5 2 2 3 2 2" xfId="14742"/>
    <cellStyle name="20% - Accent1 5 2 2 3 2 2 2" xfId="31453"/>
    <cellStyle name="20% - Accent1 5 2 2 3 2 3" xfId="23100"/>
    <cellStyle name="20% - Accent1 5 2 2 3 3" xfId="10580"/>
    <cellStyle name="20% - Accent1 5 2 2 3 3 2" xfId="27291"/>
    <cellStyle name="20% - Accent1 5 2 2 3 4" xfId="18938"/>
    <cellStyle name="20% - Accent1 5 2 2 4" xfId="5006"/>
    <cellStyle name="20% - Accent1 5 2 2 4 2" xfId="13360"/>
    <cellStyle name="20% - Accent1 5 2 2 4 2 2" xfId="30071"/>
    <cellStyle name="20% - Accent1 5 2 2 4 3" xfId="21718"/>
    <cellStyle name="20% - Accent1 5 2 2 5" xfId="9198"/>
    <cellStyle name="20% - Accent1 5 2 2 5 2" xfId="25909"/>
    <cellStyle name="20% - Accent1 5 2 2 6" xfId="17556"/>
    <cellStyle name="20% - Accent1 5 2 3" xfId="1367"/>
    <cellStyle name="20% - Accent1 5 2 3 2" xfId="2226"/>
    <cellStyle name="20% - Accent1 5 2 3 2 2" xfId="6389"/>
    <cellStyle name="20% - Accent1 5 2 3 2 2 2" xfId="14743"/>
    <cellStyle name="20% - Accent1 5 2 3 2 2 2 2" xfId="31454"/>
    <cellStyle name="20% - Accent1 5 2 3 2 2 3" xfId="23101"/>
    <cellStyle name="20% - Accent1 5 2 3 2 3" xfId="10581"/>
    <cellStyle name="20% - Accent1 5 2 3 2 3 2" xfId="27292"/>
    <cellStyle name="20% - Accent1 5 2 3 2 4" xfId="18939"/>
    <cellStyle name="20% - Accent1 5 2 3 3" xfId="5530"/>
    <cellStyle name="20% - Accent1 5 2 3 3 2" xfId="13884"/>
    <cellStyle name="20% - Accent1 5 2 3 3 2 2" xfId="30595"/>
    <cellStyle name="20% - Accent1 5 2 3 3 3" xfId="22242"/>
    <cellStyle name="20% - Accent1 5 2 3 4" xfId="9722"/>
    <cellStyle name="20% - Accent1 5 2 3 4 2" xfId="26433"/>
    <cellStyle name="20% - Accent1 5 2 3 5" xfId="18080"/>
    <cellStyle name="20% - Accent1 5 2 4" xfId="2227"/>
    <cellStyle name="20% - Accent1 5 2 4 2" xfId="6390"/>
    <cellStyle name="20% - Accent1 5 2 4 2 2" xfId="14744"/>
    <cellStyle name="20% - Accent1 5 2 4 2 2 2" xfId="31455"/>
    <cellStyle name="20% - Accent1 5 2 4 2 3" xfId="23102"/>
    <cellStyle name="20% - Accent1 5 2 4 3" xfId="10582"/>
    <cellStyle name="20% - Accent1 5 2 4 3 2" xfId="27293"/>
    <cellStyle name="20% - Accent1 5 2 4 4" xfId="18940"/>
    <cellStyle name="20% - Accent1 5 2 5" xfId="4494"/>
    <cellStyle name="20% - Accent1 5 2 5 2" xfId="12848"/>
    <cellStyle name="20% - Accent1 5 2 5 2 2" xfId="29559"/>
    <cellStyle name="20% - Accent1 5 2 5 3" xfId="21206"/>
    <cellStyle name="20% - Accent1 5 2 6" xfId="8686"/>
    <cellStyle name="20% - Accent1 5 2 6 2" xfId="25397"/>
    <cellStyle name="20% - Accent1 5 2 7" xfId="17044"/>
    <cellStyle name="20% - Accent1 5 3" xfId="603"/>
    <cellStyle name="20% - Accent1 5 3 2" xfId="1639"/>
    <cellStyle name="20% - Accent1 5 3 2 2" xfId="2228"/>
    <cellStyle name="20% - Accent1 5 3 2 2 2" xfId="6391"/>
    <cellStyle name="20% - Accent1 5 3 2 2 2 2" xfId="14745"/>
    <cellStyle name="20% - Accent1 5 3 2 2 2 2 2" xfId="31456"/>
    <cellStyle name="20% - Accent1 5 3 2 2 2 3" xfId="23103"/>
    <cellStyle name="20% - Accent1 5 3 2 2 3" xfId="10583"/>
    <cellStyle name="20% - Accent1 5 3 2 2 3 2" xfId="27294"/>
    <cellStyle name="20% - Accent1 5 3 2 2 4" xfId="18941"/>
    <cellStyle name="20% - Accent1 5 3 2 3" xfId="5802"/>
    <cellStyle name="20% - Accent1 5 3 2 3 2" xfId="14156"/>
    <cellStyle name="20% - Accent1 5 3 2 3 2 2" xfId="30867"/>
    <cellStyle name="20% - Accent1 5 3 2 3 3" xfId="22514"/>
    <cellStyle name="20% - Accent1 5 3 2 4" xfId="9994"/>
    <cellStyle name="20% - Accent1 5 3 2 4 2" xfId="26705"/>
    <cellStyle name="20% - Accent1 5 3 2 5" xfId="18352"/>
    <cellStyle name="20% - Accent1 5 3 3" xfId="2229"/>
    <cellStyle name="20% - Accent1 5 3 3 2" xfId="6392"/>
    <cellStyle name="20% - Accent1 5 3 3 2 2" xfId="14746"/>
    <cellStyle name="20% - Accent1 5 3 3 2 2 2" xfId="31457"/>
    <cellStyle name="20% - Accent1 5 3 3 2 3" xfId="23104"/>
    <cellStyle name="20% - Accent1 5 3 3 3" xfId="10584"/>
    <cellStyle name="20% - Accent1 5 3 3 3 2" xfId="27295"/>
    <cellStyle name="20% - Accent1 5 3 3 4" xfId="18942"/>
    <cellStyle name="20% - Accent1 5 3 4" xfId="4766"/>
    <cellStyle name="20% - Accent1 5 3 4 2" xfId="13120"/>
    <cellStyle name="20% - Accent1 5 3 4 2 2" xfId="29831"/>
    <cellStyle name="20% - Accent1 5 3 4 3" xfId="21478"/>
    <cellStyle name="20% - Accent1 5 3 5" xfId="8958"/>
    <cellStyle name="20% - Accent1 5 3 5 2" xfId="25669"/>
    <cellStyle name="20% - Accent1 5 3 6" xfId="17316"/>
    <cellStyle name="20% - Accent1 5 4" xfId="1127"/>
    <cellStyle name="20% - Accent1 5 4 2" xfId="2230"/>
    <cellStyle name="20% - Accent1 5 4 2 2" xfId="6393"/>
    <cellStyle name="20% - Accent1 5 4 2 2 2" xfId="14747"/>
    <cellStyle name="20% - Accent1 5 4 2 2 2 2" xfId="31458"/>
    <cellStyle name="20% - Accent1 5 4 2 2 3" xfId="23105"/>
    <cellStyle name="20% - Accent1 5 4 2 3" xfId="10585"/>
    <cellStyle name="20% - Accent1 5 4 2 3 2" xfId="27296"/>
    <cellStyle name="20% - Accent1 5 4 2 4" xfId="18943"/>
    <cellStyle name="20% - Accent1 5 4 3" xfId="5290"/>
    <cellStyle name="20% - Accent1 5 4 3 2" xfId="13644"/>
    <cellStyle name="20% - Accent1 5 4 3 2 2" xfId="30355"/>
    <cellStyle name="20% - Accent1 5 4 3 3" xfId="22002"/>
    <cellStyle name="20% - Accent1 5 4 4" xfId="9482"/>
    <cellStyle name="20% - Accent1 5 4 4 2" xfId="26193"/>
    <cellStyle name="20% - Accent1 5 4 5" xfId="17840"/>
    <cellStyle name="20% - Accent1 5 5" xfId="2231"/>
    <cellStyle name="20% - Accent1 5 5 2" xfId="6394"/>
    <cellStyle name="20% - Accent1 5 5 2 2" xfId="14748"/>
    <cellStyle name="20% - Accent1 5 5 2 2 2" xfId="31459"/>
    <cellStyle name="20% - Accent1 5 5 2 3" xfId="23106"/>
    <cellStyle name="20% - Accent1 5 5 3" xfId="10586"/>
    <cellStyle name="20% - Accent1 5 5 3 2" xfId="27297"/>
    <cellStyle name="20% - Accent1 5 5 4" xfId="18944"/>
    <cellStyle name="20% - Accent1 5 6" xfId="4254"/>
    <cellStyle name="20% - Accent1 5 6 2" xfId="12608"/>
    <cellStyle name="20% - Accent1 5 6 2 2" xfId="29319"/>
    <cellStyle name="20% - Accent1 5 6 3" xfId="20966"/>
    <cellStyle name="20% - Accent1 5 7" xfId="8446"/>
    <cellStyle name="20% - Accent1 5 7 2" xfId="25157"/>
    <cellStyle name="20% - Accent1 5 8" xfId="16804"/>
    <cellStyle name="20% - Accent1 6" xfId="101"/>
    <cellStyle name="20% - Accent1 6 2" xfId="344"/>
    <cellStyle name="20% - Accent1 6 2 2" xfId="857"/>
    <cellStyle name="20% - Accent1 6 2 2 2" xfId="1893"/>
    <cellStyle name="20% - Accent1 6 2 2 2 2" xfId="2232"/>
    <cellStyle name="20% - Accent1 6 2 2 2 2 2" xfId="6395"/>
    <cellStyle name="20% - Accent1 6 2 2 2 2 2 2" xfId="14749"/>
    <cellStyle name="20% - Accent1 6 2 2 2 2 2 2 2" xfId="31460"/>
    <cellStyle name="20% - Accent1 6 2 2 2 2 2 3" xfId="23107"/>
    <cellStyle name="20% - Accent1 6 2 2 2 2 3" xfId="10587"/>
    <cellStyle name="20% - Accent1 6 2 2 2 2 3 2" xfId="27298"/>
    <cellStyle name="20% - Accent1 6 2 2 2 2 4" xfId="18945"/>
    <cellStyle name="20% - Accent1 6 2 2 2 3" xfId="6056"/>
    <cellStyle name="20% - Accent1 6 2 2 2 3 2" xfId="14410"/>
    <cellStyle name="20% - Accent1 6 2 2 2 3 2 2" xfId="31121"/>
    <cellStyle name="20% - Accent1 6 2 2 2 3 3" xfId="22768"/>
    <cellStyle name="20% - Accent1 6 2 2 2 4" xfId="10248"/>
    <cellStyle name="20% - Accent1 6 2 2 2 4 2" xfId="26959"/>
    <cellStyle name="20% - Accent1 6 2 2 2 5" xfId="18606"/>
    <cellStyle name="20% - Accent1 6 2 2 3" xfId="2233"/>
    <cellStyle name="20% - Accent1 6 2 2 3 2" xfId="6396"/>
    <cellStyle name="20% - Accent1 6 2 2 3 2 2" xfId="14750"/>
    <cellStyle name="20% - Accent1 6 2 2 3 2 2 2" xfId="31461"/>
    <cellStyle name="20% - Accent1 6 2 2 3 2 3" xfId="23108"/>
    <cellStyle name="20% - Accent1 6 2 2 3 3" xfId="10588"/>
    <cellStyle name="20% - Accent1 6 2 2 3 3 2" xfId="27299"/>
    <cellStyle name="20% - Accent1 6 2 2 3 4" xfId="18946"/>
    <cellStyle name="20% - Accent1 6 2 2 4" xfId="5020"/>
    <cellStyle name="20% - Accent1 6 2 2 4 2" xfId="13374"/>
    <cellStyle name="20% - Accent1 6 2 2 4 2 2" xfId="30085"/>
    <cellStyle name="20% - Accent1 6 2 2 4 3" xfId="21732"/>
    <cellStyle name="20% - Accent1 6 2 2 5" xfId="9212"/>
    <cellStyle name="20% - Accent1 6 2 2 5 2" xfId="25923"/>
    <cellStyle name="20% - Accent1 6 2 2 6" xfId="17570"/>
    <cellStyle name="20% - Accent1 6 2 3" xfId="1381"/>
    <cellStyle name="20% - Accent1 6 2 3 2" xfId="2234"/>
    <cellStyle name="20% - Accent1 6 2 3 2 2" xfId="6397"/>
    <cellStyle name="20% - Accent1 6 2 3 2 2 2" xfId="14751"/>
    <cellStyle name="20% - Accent1 6 2 3 2 2 2 2" xfId="31462"/>
    <cellStyle name="20% - Accent1 6 2 3 2 2 3" xfId="23109"/>
    <cellStyle name="20% - Accent1 6 2 3 2 3" xfId="10589"/>
    <cellStyle name="20% - Accent1 6 2 3 2 3 2" xfId="27300"/>
    <cellStyle name="20% - Accent1 6 2 3 2 4" xfId="18947"/>
    <cellStyle name="20% - Accent1 6 2 3 3" xfId="5544"/>
    <cellStyle name="20% - Accent1 6 2 3 3 2" xfId="13898"/>
    <cellStyle name="20% - Accent1 6 2 3 3 2 2" xfId="30609"/>
    <cellStyle name="20% - Accent1 6 2 3 3 3" xfId="22256"/>
    <cellStyle name="20% - Accent1 6 2 3 4" xfId="9736"/>
    <cellStyle name="20% - Accent1 6 2 3 4 2" xfId="26447"/>
    <cellStyle name="20% - Accent1 6 2 3 5" xfId="18094"/>
    <cellStyle name="20% - Accent1 6 2 4" xfId="2235"/>
    <cellStyle name="20% - Accent1 6 2 4 2" xfId="6398"/>
    <cellStyle name="20% - Accent1 6 2 4 2 2" xfId="14752"/>
    <cellStyle name="20% - Accent1 6 2 4 2 2 2" xfId="31463"/>
    <cellStyle name="20% - Accent1 6 2 4 2 3" xfId="23110"/>
    <cellStyle name="20% - Accent1 6 2 4 3" xfId="10590"/>
    <cellStyle name="20% - Accent1 6 2 4 3 2" xfId="27301"/>
    <cellStyle name="20% - Accent1 6 2 4 4" xfId="18948"/>
    <cellStyle name="20% - Accent1 6 2 5" xfId="4508"/>
    <cellStyle name="20% - Accent1 6 2 5 2" xfId="12862"/>
    <cellStyle name="20% - Accent1 6 2 5 2 2" xfId="29573"/>
    <cellStyle name="20% - Accent1 6 2 5 3" xfId="21220"/>
    <cellStyle name="20% - Accent1 6 2 6" xfId="8700"/>
    <cellStyle name="20% - Accent1 6 2 6 2" xfId="25411"/>
    <cellStyle name="20% - Accent1 6 2 7" xfId="17058"/>
    <cellStyle name="20% - Accent1 6 3" xfId="617"/>
    <cellStyle name="20% - Accent1 6 3 2" xfId="1653"/>
    <cellStyle name="20% - Accent1 6 3 2 2" xfId="2236"/>
    <cellStyle name="20% - Accent1 6 3 2 2 2" xfId="6399"/>
    <cellStyle name="20% - Accent1 6 3 2 2 2 2" xfId="14753"/>
    <cellStyle name="20% - Accent1 6 3 2 2 2 2 2" xfId="31464"/>
    <cellStyle name="20% - Accent1 6 3 2 2 2 3" xfId="23111"/>
    <cellStyle name="20% - Accent1 6 3 2 2 3" xfId="10591"/>
    <cellStyle name="20% - Accent1 6 3 2 2 3 2" xfId="27302"/>
    <cellStyle name="20% - Accent1 6 3 2 2 4" xfId="18949"/>
    <cellStyle name="20% - Accent1 6 3 2 3" xfId="5816"/>
    <cellStyle name="20% - Accent1 6 3 2 3 2" xfId="14170"/>
    <cellStyle name="20% - Accent1 6 3 2 3 2 2" xfId="30881"/>
    <cellStyle name="20% - Accent1 6 3 2 3 3" xfId="22528"/>
    <cellStyle name="20% - Accent1 6 3 2 4" xfId="10008"/>
    <cellStyle name="20% - Accent1 6 3 2 4 2" xfId="26719"/>
    <cellStyle name="20% - Accent1 6 3 2 5" xfId="18366"/>
    <cellStyle name="20% - Accent1 6 3 3" xfId="2237"/>
    <cellStyle name="20% - Accent1 6 3 3 2" xfId="6400"/>
    <cellStyle name="20% - Accent1 6 3 3 2 2" xfId="14754"/>
    <cellStyle name="20% - Accent1 6 3 3 2 2 2" xfId="31465"/>
    <cellStyle name="20% - Accent1 6 3 3 2 3" xfId="23112"/>
    <cellStyle name="20% - Accent1 6 3 3 3" xfId="10592"/>
    <cellStyle name="20% - Accent1 6 3 3 3 2" xfId="27303"/>
    <cellStyle name="20% - Accent1 6 3 3 4" xfId="18950"/>
    <cellStyle name="20% - Accent1 6 3 4" xfId="4780"/>
    <cellStyle name="20% - Accent1 6 3 4 2" xfId="13134"/>
    <cellStyle name="20% - Accent1 6 3 4 2 2" xfId="29845"/>
    <cellStyle name="20% - Accent1 6 3 4 3" xfId="21492"/>
    <cellStyle name="20% - Accent1 6 3 5" xfId="8972"/>
    <cellStyle name="20% - Accent1 6 3 5 2" xfId="25683"/>
    <cellStyle name="20% - Accent1 6 3 6" xfId="17330"/>
    <cellStyle name="20% - Accent1 6 4" xfId="1141"/>
    <cellStyle name="20% - Accent1 6 4 2" xfId="2238"/>
    <cellStyle name="20% - Accent1 6 4 2 2" xfId="6401"/>
    <cellStyle name="20% - Accent1 6 4 2 2 2" xfId="14755"/>
    <cellStyle name="20% - Accent1 6 4 2 2 2 2" xfId="31466"/>
    <cellStyle name="20% - Accent1 6 4 2 2 3" xfId="23113"/>
    <cellStyle name="20% - Accent1 6 4 2 3" xfId="10593"/>
    <cellStyle name="20% - Accent1 6 4 2 3 2" xfId="27304"/>
    <cellStyle name="20% - Accent1 6 4 2 4" xfId="18951"/>
    <cellStyle name="20% - Accent1 6 4 3" xfId="5304"/>
    <cellStyle name="20% - Accent1 6 4 3 2" xfId="13658"/>
    <cellStyle name="20% - Accent1 6 4 3 2 2" xfId="30369"/>
    <cellStyle name="20% - Accent1 6 4 3 3" xfId="22016"/>
    <cellStyle name="20% - Accent1 6 4 4" xfId="9496"/>
    <cellStyle name="20% - Accent1 6 4 4 2" xfId="26207"/>
    <cellStyle name="20% - Accent1 6 4 5" xfId="17854"/>
    <cellStyle name="20% - Accent1 6 5" xfId="2239"/>
    <cellStyle name="20% - Accent1 6 5 2" xfId="6402"/>
    <cellStyle name="20% - Accent1 6 5 2 2" xfId="14756"/>
    <cellStyle name="20% - Accent1 6 5 2 2 2" xfId="31467"/>
    <cellStyle name="20% - Accent1 6 5 2 3" xfId="23114"/>
    <cellStyle name="20% - Accent1 6 5 3" xfId="10594"/>
    <cellStyle name="20% - Accent1 6 5 3 2" xfId="27305"/>
    <cellStyle name="20% - Accent1 6 5 4" xfId="18952"/>
    <cellStyle name="20% - Accent1 6 6" xfId="4268"/>
    <cellStyle name="20% - Accent1 6 6 2" xfId="12622"/>
    <cellStyle name="20% - Accent1 6 6 2 2" xfId="29333"/>
    <cellStyle name="20% - Accent1 6 6 3" xfId="20980"/>
    <cellStyle name="20% - Accent1 6 7" xfId="8460"/>
    <cellStyle name="20% - Accent1 6 7 2" xfId="25171"/>
    <cellStyle name="20% - Accent1 6 8" xfId="16818"/>
    <cellStyle name="20% - Accent1 7" xfId="115"/>
    <cellStyle name="20% - Accent1 7 2" xfId="358"/>
    <cellStyle name="20% - Accent1 7 2 2" xfId="871"/>
    <cellStyle name="20% - Accent1 7 2 2 2" xfId="1907"/>
    <cellStyle name="20% - Accent1 7 2 2 2 2" xfId="2240"/>
    <cellStyle name="20% - Accent1 7 2 2 2 2 2" xfId="6403"/>
    <cellStyle name="20% - Accent1 7 2 2 2 2 2 2" xfId="14757"/>
    <cellStyle name="20% - Accent1 7 2 2 2 2 2 2 2" xfId="31468"/>
    <cellStyle name="20% - Accent1 7 2 2 2 2 2 3" xfId="23115"/>
    <cellStyle name="20% - Accent1 7 2 2 2 2 3" xfId="10595"/>
    <cellStyle name="20% - Accent1 7 2 2 2 2 3 2" xfId="27306"/>
    <cellStyle name="20% - Accent1 7 2 2 2 2 4" xfId="18953"/>
    <cellStyle name="20% - Accent1 7 2 2 2 3" xfId="6070"/>
    <cellStyle name="20% - Accent1 7 2 2 2 3 2" xfId="14424"/>
    <cellStyle name="20% - Accent1 7 2 2 2 3 2 2" xfId="31135"/>
    <cellStyle name="20% - Accent1 7 2 2 2 3 3" xfId="22782"/>
    <cellStyle name="20% - Accent1 7 2 2 2 4" xfId="10262"/>
    <cellStyle name="20% - Accent1 7 2 2 2 4 2" xfId="26973"/>
    <cellStyle name="20% - Accent1 7 2 2 2 5" xfId="18620"/>
    <cellStyle name="20% - Accent1 7 2 2 3" xfId="2241"/>
    <cellStyle name="20% - Accent1 7 2 2 3 2" xfId="6404"/>
    <cellStyle name="20% - Accent1 7 2 2 3 2 2" xfId="14758"/>
    <cellStyle name="20% - Accent1 7 2 2 3 2 2 2" xfId="31469"/>
    <cellStyle name="20% - Accent1 7 2 2 3 2 3" xfId="23116"/>
    <cellStyle name="20% - Accent1 7 2 2 3 3" xfId="10596"/>
    <cellStyle name="20% - Accent1 7 2 2 3 3 2" xfId="27307"/>
    <cellStyle name="20% - Accent1 7 2 2 3 4" xfId="18954"/>
    <cellStyle name="20% - Accent1 7 2 2 4" xfId="5034"/>
    <cellStyle name="20% - Accent1 7 2 2 4 2" xfId="13388"/>
    <cellStyle name="20% - Accent1 7 2 2 4 2 2" xfId="30099"/>
    <cellStyle name="20% - Accent1 7 2 2 4 3" xfId="21746"/>
    <cellStyle name="20% - Accent1 7 2 2 5" xfId="9226"/>
    <cellStyle name="20% - Accent1 7 2 2 5 2" xfId="25937"/>
    <cellStyle name="20% - Accent1 7 2 2 6" xfId="17584"/>
    <cellStyle name="20% - Accent1 7 2 3" xfId="1395"/>
    <cellStyle name="20% - Accent1 7 2 3 2" xfId="2242"/>
    <cellStyle name="20% - Accent1 7 2 3 2 2" xfId="6405"/>
    <cellStyle name="20% - Accent1 7 2 3 2 2 2" xfId="14759"/>
    <cellStyle name="20% - Accent1 7 2 3 2 2 2 2" xfId="31470"/>
    <cellStyle name="20% - Accent1 7 2 3 2 2 3" xfId="23117"/>
    <cellStyle name="20% - Accent1 7 2 3 2 3" xfId="10597"/>
    <cellStyle name="20% - Accent1 7 2 3 2 3 2" xfId="27308"/>
    <cellStyle name="20% - Accent1 7 2 3 2 4" xfId="18955"/>
    <cellStyle name="20% - Accent1 7 2 3 3" xfId="5558"/>
    <cellStyle name="20% - Accent1 7 2 3 3 2" xfId="13912"/>
    <cellStyle name="20% - Accent1 7 2 3 3 2 2" xfId="30623"/>
    <cellStyle name="20% - Accent1 7 2 3 3 3" xfId="22270"/>
    <cellStyle name="20% - Accent1 7 2 3 4" xfId="9750"/>
    <cellStyle name="20% - Accent1 7 2 3 4 2" xfId="26461"/>
    <cellStyle name="20% - Accent1 7 2 3 5" xfId="18108"/>
    <cellStyle name="20% - Accent1 7 2 4" xfId="2243"/>
    <cellStyle name="20% - Accent1 7 2 4 2" xfId="6406"/>
    <cellStyle name="20% - Accent1 7 2 4 2 2" xfId="14760"/>
    <cellStyle name="20% - Accent1 7 2 4 2 2 2" xfId="31471"/>
    <cellStyle name="20% - Accent1 7 2 4 2 3" xfId="23118"/>
    <cellStyle name="20% - Accent1 7 2 4 3" xfId="10598"/>
    <cellStyle name="20% - Accent1 7 2 4 3 2" xfId="27309"/>
    <cellStyle name="20% - Accent1 7 2 4 4" xfId="18956"/>
    <cellStyle name="20% - Accent1 7 2 5" xfId="4522"/>
    <cellStyle name="20% - Accent1 7 2 5 2" xfId="12876"/>
    <cellStyle name="20% - Accent1 7 2 5 2 2" xfId="29587"/>
    <cellStyle name="20% - Accent1 7 2 5 3" xfId="21234"/>
    <cellStyle name="20% - Accent1 7 2 6" xfId="8714"/>
    <cellStyle name="20% - Accent1 7 2 6 2" xfId="25425"/>
    <cellStyle name="20% - Accent1 7 2 7" xfId="17072"/>
    <cellStyle name="20% - Accent1 7 3" xfId="631"/>
    <cellStyle name="20% - Accent1 7 3 2" xfId="1667"/>
    <cellStyle name="20% - Accent1 7 3 2 2" xfId="2244"/>
    <cellStyle name="20% - Accent1 7 3 2 2 2" xfId="6407"/>
    <cellStyle name="20% - Accent1 7 3 2 2 2 2" xfId="14761"/>
    <cellStyle name="20% - Accent1 7 3 2 2 2 2 2" xfId="31472"/>
    <cellStyle name="20% - Accent1 7 3 2 2 2 3" xfId="23119"/>
    <cellStyle name="20% - Accent1 7 3 2 2 3" xfId="10599"/>
    <cellStyle name="20% - Accent1 7 3 2 2 3 2" xfId="27310"/>
    <cellStyle name="20% - Accent1 7 3 2 2 4" xfId="18957"/>
    <cellStyle name="20% - Accent1 7 3 2 3" xfId="5830"/>
    <cellStyle name="20% - Accent1 7 3 2 3 2" xfId="14184"/>
    <cellStyle name="20% - Accent1 7 3 2 3 2 2" xfId="30895"/>
    <cellStyle name="20% - Accent1 7 3 2 3 3" xfId="22542"/>
    <cellStyle name="20% - Accent1 7 3 2 4" xfId="10022"/>
    <cellStyle name="20% - Accent1 7 3 2 4 2" xfId="26733"/>
    <cellStyle name="20% - Accent1 7 3 2 5" xfId="18380"/>
    <cellStyle name="20% - Accent1 7 3 3" xfId="2245"/>
    <cellStyle name="20% - Accent1 7 3 3 2" xfId="6408"/>
    <cellStyle name="20% - Accent1 7 3 3 2 2" xfId="14762"/>
    <cellStyle name="20% - Accent1 7 3 3 2 2 2" xfId="31473"/>
    <cellStyle name="20% - Accent1 7 3 3 2 3" xfId="23120"/>
    <cellStyle name="20% - Accent1 7 3 3 3" xfId="10600"/>
    <cellStyle name="20% - Accent1 7 3 3 3 2" xfId="27311"/>
    <cellStyle name="20% - Accent1 7 3 3 4" xfId="18958"/>
    <cellStyle name="20% - Accent1 7 3 4" xfId="4794"/>
    <cellStyle name="20% - Accent1 7 3 4 2" xfId="13148"/>
    <cellStyle name="20% - Accent1 7 3 4 2 2" xfId="29859"/>
    <cellStyle name="20% - Accent1 7 3 4 3" xfId="21506"/>
    <cellStyle name="20% - Accent1 7 3 5" xfId="8986"/>
    <cellStyle name="20% - Accent1 7 3 5 2" xfId="25697"/>
    <cellStyle name="20% - Accent1 7 3 6" xfId="17344"/>
    <cellStyle name="20% - Accent1 7 4" xfId="1155"/>
    <cellStyle name="20% - Accent1 7 4 2" xfId="2246"/>
    <cellStyle name="20% - Accent1 7 4 2 2" xfId="6409"/>
    <cellStyle name="20% - Accent1 7 4 2 2 2" xfId="14763"/>
    <cellStyle name="20% - Accent1 7 4 2 2 2 2" xfId="31474"/>
    <cellStyle name="20% - Accent1 7 4 2 2 3" xfId="23121"/>
    <cellStyle name="20% - Accent1 7 4 2 3" xfId="10601"/>
    <cellStyle name="20% - Accent1 7 4 2 3 2" xfId="27312"/>
    <cellStyle name="20% - Accent1 7 4 2 4" xfId="18959"/>
    <cellStyle name="20% - Accent1 7 4 3" xfId="5318"/>
    <cellStyle name="20% - Accent1 7 4 3 2" xfId="13672"/>
    <cellStyle name="20% - Accent1 7 4 3 2 2" xfId="30383"/>
    <cellStyle name="20% - Accent1 7 4 3 3" xfId="22030"/>
    <cellStyle name="20% - Accent1 7 4 4" xfId="9510"/>
    <cellStyle name="20% - Accent1 7 4 4 2" xfId="26221"/>
    <cellStyle name="20% - Accent1 7 4 5" xfId="17868"/>
    <cellStyle name="20% - Accent1 7 5" xfId="2247"/>
    <cellStyle name="20% - Accent1 7 5 2" xfId="6410"/>
    <cellStyle name="20% - Accent1 7 5 2 2" xfId="14764"/>
    <cellStyle name="20% - Accent1 7 5 2 2 2" xfId="31475"/>
    <cellStyle name="20% - Accent1 7 5 2 3" xfId="23122"/>
    <cellStyle name="20% - Accent1 7 5 3" xfId="10602"/>
    <cellStyle name="20% - Accent1 7 5 3 2" xfId="27313"/>
    <cellStyle name="20% - Accent1 7 5 4" xfId="18960"/>
    <cellStyle name="20% - Accent1 7 6" xfId="4282"/>
    <cellStyle name="20% - Accent1 7 6 2" xfId="12636"/>
    <cellStyle name="20% - Accent1 7 6 2 2" xfId="29347"/>
    <cellStyle name="20% - Accent1 7 6 3" xfId="20994"/>
    <cellStyle name="20% - Accent1 7 7" xfId="8474"/>
    <cellStyle name="20% - Accent1 7 7 2" xfId="25185"/>
    <cellStyle name="20% - Accent1 7 8" xfId="16832"/>
    <cellStyle name="20% - Accent1 8" xfId="129"/>
    <cellStyle name="20% - Accent1 8 2" xfId="372"/>
    <cellStyle name="20% - Accent1 8 2 2" xfId="885"/>
    <cellStyle name="20% - Accent1 8 2 2 2" xfId="1921"/>
    <cellStyle name="20% - Accent1 8 2 2 2 2" xfId="2248"/>
    <cellStyle name="20% - Accent1 8 2 2 2 2 2" xfId="6411"/>
    <cellStyle name="20% - Accent1 8 2 2 2 2 2 2" xfId="14765"/>
    <cellStyle name="20% - Accent1 8 2 2 2 2 2 2 2" xfId="31476"/>
    <cellStyle name="20% - Accent1 8 2 2 2 2 2 3" xfId="23123"/>
    <cellStyle name="20% - Accent1 8 2 2 2 2 3" xfId="10603"/>
    <cellStyle name="20% - Accent1 8 2 2 2 2 3 2" xfId="27314"/>
    <cellStyle name="20% - Accent1 8 2 2 2 2 4" xfId="18961"/>
    <cellStyle name="20% - Accent1 8 2 2 2 3" xfId="6084"/>
    <cellStyle name="20% - Accent1 8 2 2 2 3 2" xfId="14438"/>
    <cellStyle name="20% - Accent1 8 2 2 2 3 2 2" xfId="31149"/>
    <cellStyle name="20% - Accent1 8 2 2 2 3 3" xfId="22796"/>
    <cellStyle name="20% - Accent1 8 2 2 2 4" xfId="10276"/>
    <cellStyle name="20% - Accent1 8 2 2 2 4 2" xfId="26987"/>
    <cellStyle name="20% - Accent1 8 2 2 2 5" xfId="18634"/>
    <cellStyle name="20% - Accent1 8 2 2 3" xfId="2249"/>
    <cellStyle name="20% - Accent1 8 2 2 3 2" xfId="6412"/>
    <cellStyle name="20% - Accent1 8 2 2 3 2 2" xfId="14766"/>
    <cellStyle name="20% - Accent1 8 2 2 3 2 2 2" xfId="31477"/>
    <cellStyle name="20% - Accent1 8 2 2 3 2 3" xfId="23124"/>
    <cellStyle name="20% - Accent1 8 2 2 3 3" xfId="10604"/>
    <cellStyle name="20% - Accent1 8 2 2 3 3 2" xfId="27315"/>
    <cellStyle name="20% - Accent1 8 2 2 3 4" xfId="18962"/>
    <cellStyle name="20% - Accent1 8 2 2 4" xfId="5048"/>
    <cellStyle name="20% - Accent1 8 2 2 4 2" xfId="13402"/>
    <cellStyle name="20% - Accent1 8 2 2 4 2 2" xfId="30113"/>
    <cellStyle name="20% - Accent1 8 2 2 4 3" xfId="21760"/>
    <cellStyle name="20% - Accent1 8 2 2 5" xfId="9240"/>
    <cellStyle name="20% - Accent1 8 2 2 5 2" xfId="25951"/>
    <cellStyle name="20% - Accent1 8 2 2 6" xfId="17598"/>
    <cellStyle name="20% - Accent1 8 2 3" xfId="1409"/>
    <cellStyle name="20% - Accent1 8 2 3 2" xfId="2250"/>
    <cellStyle name="20% - Accent1 8 2 3 2 2" xfId="6413"/>
    <cellStyle name="20% - Accent1 8 2 3 2 2 2" xfId="14767"/>
    <cellStyle name="20% - Accent1 8 2 3 2 2 2 2" xfId="31478"/>
    <cellStyle name="20% - Accent1 8 2 3 2 2 3" xfId="23125"/>
    <cellStyle name="20% - Accent1 8 2 3 2 3" xfId="10605"/>
    <cellStyle name="20% - Accent1 8 2 3 2 3 2" xfId="27316"/>
    <cellStyle name="20% - Accent1 8 2 3 2 4" xfId="18963"/>
    <cellStyle name="20% - Accent1 8 2 3 3" xfId="5572"/>
    <cellStyle name="20% - Accent1 8 2 3 3 2" xfId="13926"/>
    <cellStyle name="20% - Accent1 8 2 3 3 2 2" xfId="30637"/>
    <cellStyle name="20% - Accent1 8 2 3 3 3" xfId="22284"/>
    <cellStyle name="20% - Accent1 8 2 3 4" xfId="9764"/>
    <cellStyle name="20% - Accent1 8 2 3 4 2" xfId="26475"/>
    <cellStyle name="20% - Accent1 8 2 3 5" xfId="18122"/>
    <cellStyle name="20% - Accent1 8 2 4" xfId="2251"/>
    <cellStyle name="20% - Accent1 8 2 4 2" xfId="6414"/>
    <cellStyle name="20% - Accent1 8 2 4 2 2" xfId="14768"/>
    <cellStyle name="20% - Accent1 8 2 4 2 2 2" xfId="31479"/>
    <cellStyle name="20% - Accent1 8 2 4 2 3" xfId="23126"/>
    <cellStyle name="20% - Accent1 8 2 4 3" xfId="10606"/>
    <cellStyle name="20% - Accent1 8 2 4 3 2" xfId="27317"/>
    <cellStyle name="20% - Accent1 8 2 4 4" xfId="18964"/>
    <cellStyle name="20% - Accent1 8 2 5" xfId="4536"/>
    <cellStyle name="20% - Accent1 8 2 5 2" xfId="12890"/>
    <cellStyle name="20% - Accent1 8 2 5 2 2" xfId="29601"/>
    <cellStyle name="20% - Accent1 8 2 5 3" xfId="21248"/>
    <cellStyle name="20% - Accent1 8 2 6" xfId="8728"/>
    <cellStyle name="20% - Accent1 8 2 6 2" xfId="25439"/>
    <cellStyle name="20% - Accent1 8 2 7" xfId="17086"/>
    <cellStyle name="20% - Accent1 8 3" xfId="645"/>
    <cellStyle name="20% - Accent1 8 3 2" xfId="1681"/>
    <cellStyle name="20% - Accent1 8 3 2 2" xfId="2252"/>
    <cellStyle name="20% - Accent1 8 3 2 2 2" xfId="6415"/>
    <cellStyle name="20% - Accent1 8 3 2 2 2 2" xfId="14769"/>
    <cellStyle name="20% - Accent1 8 3 2 2 2 2 2" xfId="31480"/>
    <cellStyle name="20% - Accent1 8 3 2 2 2 3" xfId="23127"/>
    <cellStyle name="20% - Accent1 8 3 2 2 3" xfId="10607"/>
    <cellStyle name="20% - Accent1 8 3 2 2 3 2" xfId="27318"/>
    <cellStyle name="20% - Accent1 8 3 2 2 4" xfId="18965"/>
    <cellStyle name="20% - Accent1 8 3 2 3" xfId="5844"/>
    <cellStyle name="20% - Accent1 8 3 2 3 2" xfId="14198"/>
    <cellStyle name="20% - Accent1 8 3 2 3 2 2" xfId="30909"/>
    <cellStyle name="20% - Accent1 8 3 2 3 3" xfId="22556"/>
    <cellStyle name="20% - Accent1 8 3 2 4" xfId="10036"/>
    <cellStyle name="20% - Accent1 8 3 2 4 2" xfId="26747"/>
    <cellStyle name="20% - Accent1 8 3 2 5" xfId="18394"/>
    <cellStyle name="20% - Accent1 8 3 3" xfId="2253"/>
    <cellStyle name="20% - Accent1 8 3 3 2" xfId="6416"/>
    <cellStyle name="20% - Accent1 8 3 3 2 2" xfId="14770"/>
    <cellStyle name="20% - Accent1 8 3 3 2 2 2" xfId="31481"/>
    <cellStyle name="20% - Accent1 8 3 3 2 3" xfId="23128"/>
    <cellStyle name="20% - Accent1 8 3 3 3" xfId="10608"/>
    <cellStyle name="20% - Accent1 8 3 3 3 2" xfId="27319"/>
    <cellStyle name="20% - Accent1 8 3 3 4" xfId="18966"/>
    <cellStyle name="20% - Accent1 8 3 4" xfId="4808"/>
    <cellStyle name="20% - Accent1 8 3 4 2" xfId="13162"/>
    <cellStyle name="20% - Accent1 8 3 4 2 2" xfId="29873"/>
    <cellStyle name="20% - Accent1 8 3 4 3" xfId="21520"/>
    <cellStyle name="20% - Accent1 8 3 5" xfId="9000"/>
    <cellStyle name="20% - Accent1 8 3 5 2" xfId="25711"/>
    <cellStyle name="20% - Accent1 8 3 6" xfId="17358"/>
    <cellStyle name="20% - Accent1 8 4" xfId="1169"/>
    <cellStyle name="20% - Accent1 8 4 2" xfId="2254"/>
    <cellStyle name="20% - Accent1 8 4 2 2" xfId="6417"/>
    <cellStyle name="20% - Accent1 8 4 2 2 2" xfId="14771"/>
    <cellStyle name="20% - Accent1 8 4 2 2 2 2" xfId="31482"/>
    <cellStyle name="20% - Accent1 8 4 2 2 3" xfId="23129"/>
    <cellStyle name="20% - Accent1 8 4 2 3" xfId="10609"/>
    <cellStyle name="20% - Accent1 8 4 2 3 2" xfId="27320"/>
    <cellStyle name="20% - Accent1 8 4 2 4" xfId="18967"/>
    <cellStyle name="20% - Accent1 8 4 3" xfId="5332"/>
    <cellStyle name="20% - Accent1 8 4 3 2" xfId="13686"/>
    <cellStyle name="20% - Accent1 8 4 3 2 2" xfId="30397"/>
    <cellStyle name="20% - Accent1 8 4 3 3" xfId="22044"/>
    <cellStyle name="20% - Accent1 8 4 4" xfId="9524"/>
    <cellStyle name="20% - Accent1 8 4 4 2" xfId="26235"/>
    <cellStyle name="20% - Accent1 8 4 5" xfId="17882"/>
    <cellStyle name="20% - Accent1 8 5" xfId="2255"/>
    <cellStyle name="20% - Accent1 8 5 2" xfId="6418"/>
    <cellStyle name="20% - Accent1 8 5 2 2" xfId="14772"/>
    <cellStyle name="20% - Accent1 8 5 2 2 2" xfId="31483"/>
    <cellStyle name="20% - Accent1 8 5 2 3" xfId="23130"/>
    <cellStyle name="20% - Accent1 8 5 3" xfId="10610"/>
    <cellStyle name="20% - Accent1 8 5 3 2" xfId="27321"/>
    <cellStyle name="20% - Accent1 8 5 4" xfId="18968"/>
    <cellStyle name="20% - Accent1 8 6" xfId="4296"/>
    <cellStyle name="20% - Accent1 8 6 2" xfId="12650"/>
    <cellStyle name="20% - Accent1 8 6 2 2" xfId="29361"/>
    <cellStyle name="20% - Accent1 8 6 3" xfId="21008"/>
    <cellStyle name="20% - Accent1 8 7" xfId="8488"/>
    <cellStyle name="20% - Accent1 8 7 2" xfId="25199"/>
    <cellStyle name="20% - Accent1 8 8" xfId="16846"/>
    <cellStyle name="20% - Accent1 9" xfId="143"/>
    <cellStyle name="20% - Accent1 9 2" xfId="386"/>
    <cellStyle name="20% - Accent1 9 2 2" xfId="899"/>
    <cellStyle name="20% - Accent1 9 2 2 2" xfId="1935"/>
    <cellStyle name="20% - Accent1 9 2 2 2 2" xfId="2256"/>
    <cellStyle name="20% - Accent1 9 2 2 2 2 2" xfId="6419"/>
    <cellStyle name="20% - Accent1 9 2 2 2 2 2 2" xfId="14773"/>
    <cellStyle name="20% - Accent1 9 2 2 2 2 2 2 2" xfId="31484"/>
    <cellStyle name="20% - Accent1 9 2 2 2 2 2 3" xfId="23131"/>
    <cellStyle name="20% - Accent1 9 2 2 2 2 3" xfId="10611"/>
    <cellStyle name="20% - Accent1 9 2 2 2 2 3 2" xfId="27322"/>
    <cellStyle name="20% - Accent1 9 2 2 2 2 4" xfId="18969"/>
    <cellStyle name="20% - Accent1 9 2 2 2 3" xfId="6098"/>
    <cellStyle name="20% - Accent1 9 2 2 2 3 2" xfId="14452"/>
    <cellStyle name="20% - Accent1 9 2 2 2 3 2 2" xfId="31163"/>
    <cellStyle name="20% - Accent1 9 2 2 2 3 3" xfId="22810"/>
    <cellStyle name="20% - Accent1 9 2 2 2 4" xfId="10290"/>
    <cellStyle name="20% - Accent1 9 2 2 2 4 2" xfId="27001"/>
    <cellStyle name="20% - Accent1 9 2 2 2 5" xfId="18648"/>
    <cellStyle name="20% - Accent1 9 2 2 3" xfId="2257"/>
    <cellStyle name="20% - Accent1 9 2 2 3 2" xfId="6420"/>
    <cellStyle name="20% - Accent1 9 2 2 3 2 2" xfId="14774"/>
    <cellStyle name="20% - Accent1 9 2 2 3 2 2 2" xfId="31485"/>
    <cellStyle name="20% - Accent1 9 2 2 3 2 3" xfId="23132"/>
    <cellStyle name="20% - Accent1 9 2 2 3 3" xfId="10612"/>
    <cellStyle name="20% - Accent1 9 2 2 3 3 2" xfId="27323"/>
    <cellStyle name="20% - Accent1 9 2 2 3 4" xfId="18970"/>
    <cellStyle name="20% - Accent1 9 2 2 4" xfId="5062"/>
    <cellStyle name="20% - Accent1 9 2 2 4 2" xfId="13416"/>
    <cellStyle name="20% - Accent1 9 2 2 4 2 2" xfId="30127"/>
    <cellStyle name="20% - Accent1 9 2 2 4 3" xfId="21774"/>
    <cellStyle name="20% - Accent1 9 2 2 5" xfId="9254"/>
    <cellStyle name="20% - Accent1 9 2 2 5 2" xfId="25965"/>
    <cellStyle name="20% - Accent1 9 2 2 6" xfId="17612"/>
    <cellStyle name="20% - Accent1 9 2 3" xfId="1423"/>
    <cellStyle name="20% - Accent1 9 2 3 2" xfId="2258"/>
    <cellStyle name="20% - Accent1 9 2 3 2 2" xfId="6421"/>
    <cellStyle name="20% - Accent1 9 2 3 2 2 2" xfId="14775"/>
    <cellStyle name="20% - Accent1 9 2 3 2 2 2 2" xfId="31486"/>
    <cellStyle name="20% - Accent1 9 2 3 2 2 3" xfId="23133"/>
    <cellStyle name="20% - Accent1 9 2 3 2 3" xfId="10613"/>
    <cellStyle name="20% - Accent1 9 2 3 2 3 2" xfId="27324"/>
    <cellStyle name="20% - Accent1 9 2 3 2 4" xfId="18971"/>
    <cellStyle name="20% - Accent1 9 2 3 3" xfId="5586"/>
    <cellStyle name="20% - Accent1 9 2 3 3 2" xfId="13940"/>
    <cellStyle name="20% - Accent1 9 2 3 3 2 2" xfId="30651"/>
    <cellStyle name="20% - Accent1 9 2 3 3 3" xfId="22298"/>
    <cellStyle name="20% - Accent1 9 2 3 4" xfId="9778"/>
    <cellStyle name="20% - Accent1 9 2 3 4 2" xfId="26489"/>
    <cellStyle name="20% - Accent1 9 2 3 5" xfId="18136"/>
    <cellStyle name="20% - Accent1 9 2 4" xfId="2259"/>
    <cellStyle name="20% - Accent1 9 2 4 2" xfId="6422"/>
    <cellStyle name="20% - Accent1 9 2 4 2 2" xfId="14776"/>
    <cellStyle name="20% - Accent1 9 2 4 2 2 2" xfId="31487"/>
    <cellStyle name="20% - Accent1 9 2 4 2 3" xfId="23134"/>
    <cellStyle name="20% - Accent1 9 2 4 3" xfId="10614"/>
    <cellStyle name="20% - Accent1 9 2 4 3 2" xfId="27325"/>
    <cellStyle name="20% - Accent1 9 2 4 4" xfId="18972"/>
    <cellStyle name="20% - Accent1 9 2 5" xfId="4550"/>
    <cellStyle name="20% - Accent1 9 2 5 2" xfId="12904"/>
    <cellStyle name="20% - Accent1 9 2 5 2 2" xfId="29615"/>
    <cellStyle name="20% - Accent1 9 2 5 3" xfId="21262"/>
    <cellStyle name="20% - Accent1 9 2 6" xfId="8742"/>
    <cellStyle name="20% - Accent1 9 2 6 2" xfId="25453"/>
    <cellStyle name="20% - Accent1 9 2 7" xfId="17100"/>
    <cellStyle name="20% - Accent1 9 3" xfId="659"/>
    <cellStyle name="20% - Accent1 9 3 2" xfId="1695"/>
    <cellStyle name="20% - Accent1 9 3 2 2" xfId="2260"/>
    <cellStyle name="20% - Accent1 9 3 2 2 2" xfId="6423"/>
    <cellStyle name="20% - Accent1 9 3 2 2 2 2" xfId="14777"/>
    <cellStyle name="20% - Accent1 9 3 2 2 2 2 2" xfId="31488"/>
    <cellStyle name="20% - Accent1 9 3 2 2 2 3" xfId="23135"/>
    <cellStyle name="20% - Accent1 9 3 2 2 3" xfId="10615"/>
    <cellStyle name="20% - Accent1 9 3 2 2 3 2" xfId="27326"/>
    <cellStyle name="20% - Accent1 9 3 2 2 4" xfId="18973"/>
    <cellStyle name="20% - Accent1 9 3 2 3" xfId="5858"/>
    <cellStyle name="20% - Accent1 9 3 2 3 2" xfId="14212"/>
    <cellStyle name="20% - Accent1 9 3 2 3 2 2" xfId="30923"/>
    <cellStyle name="20% - Accent1 9 3 2 3 3" xfId="22570"/>
    <cellStyle name="20% - Accent1 9 3 2 4" xfId="10050"/>
    <cellStyle name="20% - Accent1 9 3 2 4 2" xfId="26761"/>
    <cellStyle name="20% - Accent1 9 3 2 5" xfId="18408"/>
    <cellStyle name="20% - Accent1 9 3 3" xfId="2261"/>
    <cellStyle name="20% - Accent1 9 3 3 2" xfId="6424"/>
    <cellStyle name="20% - Accent1 9 3 3 2 2" xfId="14778"/>
    <cellStyle name="20% - Accent1 9 3 3 2 2 2" xfId="31489"/>
    <cellStyle name="20% - Accent1 9 3 3 2 3" xfId="23136"/>
    <cellStyle name="20% - Accent1 9 3 3 3" xfId="10616"/>
    <cellStyle name="20% - Accent1 9 3 3 3 2" xfId="27327"/>
    <cellStyle name="20% - Accent1 9 3 3 4" xfId="18974"/>
    <cellStyle name="20% - Accent1 9 3 4" xfId="4822"/>
    <cellStyle name="20% - Accent1 9 3 4 2" xfId="13176"/>
    <cellStyle name="20% - Accent1 9 3 4 2 2" xfId="29887"/>
    <cellStyle name="20% - Accent1 9 3 4 3" xfId="21534"/>
    <cellStyle name="20% - Accent1 9 3 5" xfId="9014"/>
    <cellStyle name="20% - Accent1 9 3 5 2" xfId="25725"/>
    <cellStyle name="20% - Accent1 9 3 6" xfId="17372"/>
    <cellStyle name="20% - Accent1 9 4" xfId="1183"/>
    <cellStyle name="20% - Accent1 9 4 2" xfId="2262"/>
    <cellStyle name="20% - Accent1 9 4 2 2" xfId="6425"/>
    <cellStyle name="20% - Accent1 9 4 2 2 2" xfId="14779"/>
    <cellStyle name="20% - Accent1 9 4 2 2 2 2" xfId="31490"/>
    <cellStyle name="20% - Accent1 9 4 2 2 3" xfId="23137"/>
    <cellStyle name="20% - Accent1 9 4 2 3" xfId="10617"/>
    <cellStyle name="20% - Accent1 9 4 2 3 2" xfId="27328"/>
    <cellStyle name="20% - Accent1 9 4 2 4" xfId="18975"/>
    <cellStyle name="20% - Accent1 9 4 3" xfId="5346"/>
    <cellStyle name="20% - Accent1 9 4 3 2" xfId="13700"/>
    <cellStyle name="20% - Accent1 9 4 3 2 2" xfId="30411"/>
    <cellStyle name="20% - Accent1 9 4 3 3" xfId="22058"/>
    <cellStyle name="20% - Accent1 9 4 4" xfId="9538"/>
    <cellStyle name="20% - Accent1 9 4 4 2" xfId="26249"/>
    <cellStyle name="20% - Accent1 9 4 5" xfId="17896"/>
    <cellStyle name="20% - Accent1 9 5" xfId="2263"/>
    <cellStyle name="20% - Accent1 9 5 2" xfId="6426"/>
    <cellStyle name="20% - Accent1 9 5 2 2" xfId="14780"/>
    <cellStyle name="20% - Accent1 9 5 2 2 2" xfId="31491"/>
    <cellStyle name="20% - Accent1 9 5 2 3" xfId="23138"/>
    <cellStyle name="20% - Accent1 9 5 3" xfId="10618"/>
    <cellStyle name="20% - Accent1 9 5 3 2" xfId="27329"/>
    <cellStyle name="20% - Accent1 9 5 4" xfId="18976"/>
    <cellStyle name="20% - Accent1 9 6" xfId="4310"/>
    <cellStyle name="20% - Accent1 9 6 2" xfId="12664"/>
    <cellStyle name="20% - Accent1 9 6 2 2" xfId="29375"/>
    <cellStyle name="20% - Accent1 9 6 3" xfId="21022"/>
    <cellStyle name="20% - Accent1 9 7" xfId="8502"/>
    <cellStyle name="20% - Accent1 9 7 2" xfId="25213"/>
    <cellStyle name="20% - Accent1 9 8" xfId="16860"/>
    <cellStyle name="20% - Accent2" xfId="2" builtinId="34" customBuiltin="1"/>
    <cellStyle name="20% - Accent2 10" xfId="159"/>
    <cellStyle name="20% - Accent2 10 2" xfId="402"/>
    <cellStyle name="20% - Accent2 10 2 2" xfId="915"/>
    <cellStyle name="20% - Accent2 10 2 2 2" xfId="1951"/>
    <cellStyle name="20% - Accent2 10 2 2 2 2" xfId="2264"/>
    <cellStyle name="20% - Accent2 10 2 2 2 2 2" xfId="6427"/>
    <cellStyle name="20% - Accent2 10 2 2 2 2 2 2" xfId="14781"/>
    <cellStyle name="20% - Accent2 10 2 2 2 2 2 2 2" xfId="31492"/>
    <cellStyle name="20% - Accent2 10 2 2 2 2 2 3" xfId="23139"/>
    <cellStyle name="20% - Accent2 10 2 2 2 2 3" xfId="10619"/>
    <cellStyle name="20% - Accent2 10 2 2 2 2 3 2" xfId="27330"/>
    <cellStyle name="20% - Accent2 10 2 2 2 2 4" xfId="18977"/>
    <cellStyle name="20% - Accent2 10 2 2 2 3" xfId="6114"/>
    <cellStyle name="20% - Accent2 10 2 2 2 3 2" xfId="14468"/>
    <cellStyle name="20% - Accent2 10 2 2 2 3 2 2" xfId="31179"/>
    <cellStyle name="20% - Accent2 10 2 2 2 3 3" xfId="22826"/>
    <cellStyle name="20% - Accent2 10 2 2 2 4" xfId="10306"/>
    <cellStyle name="20% - Accent2 10 2 2 2 4 2" xfId="27017"/>
    <cellStyle name="20% - Accent2 10 2 2 2 5" xfId="18664"/>
    <cellStyle name="20% - Accent2 10 2 2 3" xfId="2265"/>
    <cellStyle name="20% - Accent2 10 2 2 3 2" xfId="6428"/>
    <cellStyle name="20% - Accent2 10 2 2 3 2 2" xfId="14782"/>
    <cellStyle name="20% - Accent2 10 2 2 3 2 2 2" xfId="31493"/>
    <cellStyle name="20% - Accent2 10 2 2 3 2 3" xfId="23140"/>
    <cellStyle name="20% - Accent2 10 2 2 3 3" xfId="10620"/>
    <cellStyle name="20% - Accent2 10 2 2 3 3 2" xfId="27331"/>
    <cellStyle name="20% - Accent2 10 2 2 3 4" xfId="18978"/>
    <cellStyle name="20% - Accent2 10 2 2 4" xfId="5078"/>
    <cellStyle name="20% - Accent2 10 2 2 4 2" xfId="13432"/>
    <cellStyle name="20% - Accent2 10 2 2 4 2 2" xfId="30143"/>
    <cellStyle name="20% - Accent2 10 2 2 4 3" xfId="21790"/>
    <cellStyle name="20% - Accent2 10 2 2 5" xfId="9270"/>
    <cellStyle name="20% - Accent2 10 2 2 5 2" xfId="25981"/>
    <cellStyle name="20% - Accent2 10 2 2 6" xfId="17628"/>
    <cellStyle name="20% - Accent2 10 2 3" xfId="1439"/>
    <cellStyle name="20% - Accent2 10 2 3 2" xfId="2266"/>
    <cellStyle name="20% - Accent2 10 2 3 2 2" xfId="6429"/>
    <cellStyle name="20% - Accent2 10 2 3 2 2 2" xfId="14783"/>
    <cellStyle name="20% - Accent2 10 2 3 2 2 2 2" xfId="31494"/>
    <cellStyle name="20% - Accent2 10 2 3 2 2 3" xfId="23141"/>
    <cellStyle name="20% - Accent2 10 2 3 2 3" xfId="10621"/>
    <cellStyle name="20% - Accent2 10 2 3 2 3 2" xfId="27332"/>
    <cellStyle name="20% - Accent2 10 2 3 2 4" xfId="18979"/>
    <cellStyle name="20% - Accent2 10 2 3 3" xfId="5602"/>
    <cellStyle name="20% - Accent2 10 2 3 3 2" xfId="13956"/>
    <cellStyle name="20% - Accent2 10 2 3 3 2 2" xfId="30667"/>
    <cellStyle name="20% - Accent2 10 2 3 3 3" xfId="22314"/>
    <cellStyle name="20% - Accent2 10 2 3 4" xfId="9794"/>
    <cellStyle name="20% - Accent2 10 2 3 4 2" xfId="26505"/>
    <cellStyle name="20% - Accent2 10 2 3 5" xfId="18152"/>
    <cellStyle name="20% - Accent2 10 2 4" xfId="2267"/>
    <cellStyle name="20% - Accent2 10 2 4 2" xfId="6430"/>
    <cellStyle name="20% - Accent2 10 2 4 2 2" xfId="14784"/>
    <cellStyle name="20% - Accent2 10 2 4 2 2 2" xfId="31495"/>
    <cellStyle name="20% - Accent2 10 2 4 2 3" xfId="23142"/>
    <cellStyle name="20% - Accent2 10 2 4 3" xfId="10622"/>
    <cellStyle name="20% - Accent2 10 2 4 3 2" xfId="27333"/>
    <cellStyle name="20% - Accent2 10 2 4 4" xfId="18980"/>
    <cellStyle name="20% - Accent2 10 2 5" xfId="4566"/>
    <cellStyle name="20% - Accent2 10 2 5 2" xfId="12920"/>
    <cellStyle name="20% - Accent2 10 2 5 2 2" xfId="29631"/>
    <cellStyle name="20% - Accent2 10 2 5 3" xfId="21278"/>
    <cellStyle name="20% - Accent2 10 2 6" xfId="8758"/>
    <cellStyle name="20% - Accent2 10 2 6 2" xfId="25469"/>
    <cellStyle name="20% - Accent2 10 2 7" xfId="17116"/>
    <cellStyle name="20% - Accent2 10 3" xfId="675"/>
    <cellStyle name="20% - Accent2 10 3 2" xfId="1711"/>
    <cellStyle name="20% - Accent2 10 3 2 2" xfId="2268"/>
    <cellStyle name="20% - Accent2 10 3 2 2 2" xfId="6431"/>
    <cellStyle name="20% - Accent2 10 3 2 2 2 2" xfId="14785"/>
    <cellStyle name="20% - Accent2 10 3 2 2 2 2 2" xfId="31496"/>
    <cellStyle name="20% - Accent2 10 3 2 2 2 3" xfId="23143"/>
    <cellStyle name="20% - Accent2 10 3 2 2 3" xfId="10623"/>
    <cellStyle name="20% - Accent2 10 3 2 2 3 2" xfId="27334"/>
    <cellStyle name="20% - Accent2 10 3 2 2 4" xfId="18981"/>
    <cellStyle name="20% - Accent2 10 3 2 3" xfId="5874"/>
    <cellStyle name="20% - Accent2 10 3 2 3 2" xfId="14228"/>
    <cellStyle name="20% - Accent2 10 3 2 3 2 2" xfId="30939"/>
    <cellStyle name="20% - Accent2 10 3 2 3 3" xfId="22586"/>
    <cellStyle name="20% - Accent2 10 3 2 4" xfId="10066"/>
    <cellStyle name="20% - Accent2 10 3 2 4 2" xfId="26777"/>
    <cellStyle name="20% - Accent2 10 3 2 5" xfId="18424"/>
    <cellStyle name="20% - Accent2 10 3 3" xfId="2269"/>
    <cellStyle name="20% - Accent2 10 3 3 2" xfId="6432"/>
    <cellStyle name="20% - Accent2 10 3 3 2 2" xfId="14786"/>
    <cellStyle name="20% - Accent2 10 3 3 2 2 2" xfId="31497"/>
    <cellStyle name="20% - Accent2 10 3 3 2 3" xfId="23144"/>
    <cellStyle name="20% - Accent2 10 3 3 3" xfId="10624"/>
    <cellStyle name="20% - Accent2 10 3 3 3 2" xfId="27335"/>
    <cellStyle name="20% - Accent2 10 3 3 4" xfId="18982"/>
    <cellStyle name="20% - Accent2 10 3 4" xfId="4838"/>
    <cellStyle name="20% - Accent2 10 3 4 2" xfId="13192"/>
    <cellStyle name="20% - Accent2 10 3 4 2 2" xfId="29903"/>
    <cellStyle name="20% - Accent2 10 3 4 3" xfId="21550"/>
    <cellStyle name="20% - Accent2 10 3 5" xfId="9030"/>
    <cellStyle name="20% - Accent2 10 3 5 2" xfId="25741"/>
    <cellStyle name="20% - Accent2 10 3 6" xfId="17388"/>
    <cellStyle name="20% - Accent2 10 4" xfId="1199"/>
    <cellStyle name="20% - Accent2 10 4 2" xfId="2270"/>
    <cellStyle name="20% - Accent2 10 4 2 2" xfId="6433"/>
    <cellStyle name="20% - Accent2 10 4 2 2 2" xfId="14787"/>
    <cellStyle name="20% - Accent2 10 4 2 2 2 2" xfId="31498"/>
    <cellStyle name="20% - Accent2 10 4 2 2 3" xfId="23145"/>
    <cellStyle name="20% - Accent2 10 4 2 3" xfId="10625"/>
    <cellStyle name="20% - Accent2 10 4 2 3 2" xfId="27336"/>
    <cellStyle name="20% - Accent2 10 4 2 4" xfId="18983"/>
    <cellStyle name="20% - Accent2 10 4 3" xfId="5362"/>
    <cellStyle name="20% - Accent2 10 4 3 2" xfId="13716"/>
    <cellStyle name="20% - Accent2 10 4 3 2 2" xfId="30427"/>
    <cellStyle name="20% - Accent2 10 4 3 3" xfId="22074"/>
    <cellStyle name="20% - Accent2 10 4 4" xfId="9554"/>
    <cellStyle name="20% - Accent2 10 4 4 2" xfId="26265"/>
    <cellStyle name="20% - Accent2 10 4 5" xfId="17912"/>
    <cellStyle name="20% - Accent2 10 5" xfId="2271"/>
    <cellStyle name="20% - Accent2 10 5 2" xfId="6434"/>
    <cellStyle name="20% - Accent2 10 5 2 2" xfId="14788"/>
    <cellStyle name="20% - Accent2 10 5 2 2 2" xfId="31499"/>
    <cellStyle name="20% - Accent2 10 5 2 3" xfId="23146"/>
    <cellStyle name="20% - Accent2 10 5 3" xfId="10626"/>
    <cellStyle name="20% - Accent2 10 5 3 2" xfId="27337"/>
    <cellStyle name="20% - Accent2 10 5 4" xfId="18984"/>
    <cellStyle name="20% - Accent2 10 6" xfId="4326"/>
    <cellStyle name="20% - Accent2 10 6 2" xfId="12680"/>
    <cellStyle name="20% - Accent2 10 6 2 2" xfId="29391"/>
    <cellStyle name="20% - Accent2 10 6 3" xfId="21038"/>
    <cellStyle name="20% - Accent2 10 7" xfId="8518"/>
    <cellStyle name="20% - Accent2 10 7 2" xfId="25229"/>
    <cellStyle name="20% - Accent2 10 8" xfId="16876"/>
    <cellStyle name="20% - Accent2 11" xfId="173"/>
    <cellStyle name="20% - Accent2 11 2" xfId="416"/>
    <cellStyle name="20% - Accent2 11 2 2" xfId="929"/>
    <cellStyle name="20% - Accent2 11 2 2 2" xfId="1965"/>
    <cellStyle name="20% - Accent2 11 2 2 2 2" xfId="2272"/>
    <cellStyle name="20% - Accent2 11 2 2 2 2 2" xfId="6435"/>
    <cellStyle name="20% - Accent2 11 2 2 2 2 2 2" xfId="14789"/>
    <cellStyle name="20% - Accent2 11 2 2 2 2 2 2 2" xfId="31500"/>
    <cellStyle name="20% - Accent2 11 2 2 2 2 2 3" xfId="23147"/>
    <cellStyle name="20% - Accent2 11 2 2 2 2 3" xfId="10627"/>
    <cellStyle name="20% - Accent2 11 2 2 2 2 3 2" xfId="27338"/>
    <cellStyle name="20% - Accent2 11 2 2 2 2 4" xfId="18985"/>
    <cellStyle name="20% - Accent2 11 2 2 2 3" xfId="6128"/>
    <cellStyle name="20% - Accent2 11 2 2 2 3 2" xfId="14482"/>
    <cellStyle name="20% - Accent2 11 2 2 2 3 2 2" xfId="31193"/>
    <cellStyle name="20% - Accent2 11 2 2 2 3 3" xfId="22840"/>
    <cellStyle name="20% - Accent2 11 2 2 2 4" xfId="10320"/>
    <cellStyle name="20% - Accent2 11 2 2 2 4 2" xfId="27031"/>
    <cellStyle name="20% - Accent2 11 2 2 2 5" xfId="18678"/>
    <cellStyle name="20% - Accent2 11 2 2 3" xfId="2273"/>
    <cellStyle name="20% - Accent2 11 2 2 3 2" xfId="6436"/>
    <cellStyle name="20% - Accent2 11 2 2 3 2 2" xfId="14790"/>
    <cellStyle name="20% - Accent2 11 2 2 3 2 2 2" xfId="31501"/>
    <cellStyle name="20% - Accent2 11 2 2 3 2 3" xfId="23148"/>
    <cellStyle name="20% - Accent2 11 2 2 3 3" xfId="10628"/>
    <cellStyle name="20% - Accent2 11 2 2 3 3 2" xfId="27339"/>
    <cellStyle name="20% - Accent2 11 2 2 3 4" xfId="18986"/>
    <cellStyle name="20% - Accent2 11 2 2 4" xfId="5092"/>
    <cellStyle name="20% - Accent2 11 2 2 4 2" xfId="13446"/>
    <cellStyle name="20% - Accent2 11 2 2 4 2 2" xfId="30157"/>
    <cellStyle name="20% - Accent2 11 2 2 4 3" xfId="21804"/>
    <cellStyle name="20% - Accent2 11 2 2 5" xfId="9284"/>
    <cellStyle name="20% - Accent2 11 2 2 5 2" xfId="25995"/>
    <cellStyle name="20% - Accent2 11 2 2 6" xfId="17642"/>
    <cellStyle name="20% - Accent2 11 2 3" xfId="1453"/>
    <cellStyle name="20% - Accent2 11 2 3 2" xfId="2274"/>
    <cellStyle name="20% - Accent2 11 2 3 2 2" xfId="6437"/>
    <cellStyle name="20% - Accent2 11 2 3 2 2 2" xfId="14791"/>
    <cellStyle name="20% - Accent2 11 2 3 2 2 2 2" xfId="31502"/>
    <cellStyle name="20% - Accent2 11 2 3 2 2 3" xfId="23149"/>
    <cellStyle name="20% - Accent2 11 2 3 2 3" xfId="10629"/>
    <cellStyle name="20% - Accent2 11 2 3 2 3 2" xfId="27340"/>
    <cellStyle name="20% - Accent2 11 2 3 2 4" xfId="18987"/>
    <cellStyle name="20% - Accent2 11 2 3 3" xfId="5616"/>
    <cellStyle name="20% - Accent2 11 2 3 3 2" xfId="13970"/>
    <cellStyle name="20% - Accent2 11 2 3 3 2 2" xfId="30681"/>
    <cellStyle name="20% - Accent2 11 2 3 3 3" xfId="22328"/>
    <cellStyle name="20% - Accent2 11 2 3 4" xfId="9808"/>
    <cellStyle name="20% - Accent2 11 2 3 4 2" xfId="26519"/>
    <cellStyle name="20% - Accent2 11 2 3 5" xfId="18166"/>
    <cellStyle name="20% - Accent2 11 2 4" xfId="2275"/>
    <cellStyle name="20% - Accent2 11 2 4 2" xfId="6438"/>
    <cellStyle name="20% - Accent2 11 2 4 2 2" xfId="14792"/>
    <cellStyle name="20% - Accent2 11 2 4 2 2 2" xfId="31503"/>
    <cellStyle name="20% - Accent2 11 2 4 2 3" xfId="23150"/>
    <cellStyle name="20% - Accent2 11 2 4 3" xfId="10630"/>
    <cellStyle name="20% - Accent2 11 2 4 3 2" xfId="27341"/>
    <cellStyle name="20% - Accent2 11 2 4 4" xfId="18988"/>
    <cellStyle name="20% - Accent2 11 2 5" xfId="4580"/>
    <cellStyle name="20% - Accent2 11 2 5 2" xfId="12934"/>
    <cellStyle name="20% - Accent2 11 2 5 2 2" xfId="29645"/>
    <cellStyle name="20% - Accent2 11 2 5 3" xfId="21292"/>
    <cellStyle name="20% - Accent2 11 2 6" xfId="8772"/>
    <cellStyle name="20% - Accent2 11 2 6 2" xfId="25483"/>
    <cellStyle name="20% - Accent2 11 2 7" xfId="17130"/>
    <cellStyle name="20% - Accent2 11 3" xfId="689"/>
    <cellStyle name="20% - Accent2 11 3 2" xfId="1725"/>
    <cellStyle name="20% - Accent2 11 3 2 2" xfId="2276"/>
    <cellStyle name="20% - Accent2 11 3 2 2 2" xfId="6439"/>
    <cellStyle name="20% - Accent2 11 3 2 2 2 2" xfId="14793"/>
    <cellStyle name="20% - Accent2 11 3 2 2 2 2 2" xfId="31504"/>
    <cellStyle name="20% - Accent2 11 3 2 2 2 3" xfId="23151"/>
    <cellStyle name="20% - Accent2 11 3 2 2 3" xfId="10631"/>
    <cellStyle name="20% - Accent2 11 3 2 2 3 2" xfId="27342"/>
    <cellStyle name="20% - Accent2 11 3 2 2 4" xfId="18989"/>
    <cellStyle name="20% - Accent2 11 3 2 3" xfId="5888"/>
    <cellStyle name="20% - Accent2 11 3 2 3 2" xfId="14242"/>
    <cellStyle name="20% - Accent2 11 3 2 3 2 2" xfId="30953"/>
    <cellStyle name="20% - Accent2 11 3 2 3 3" xfId="22600"/>
    <cellStyle name="20% - Accent2 11 3 2 4" xfId="10080"/>
    <cellStyle name="20% - Accent2 11 3 2 4 2" xfId="26791"/>
    <cellStyle name="20% - Accent2 11 3 2 5" xfId="18438"/>
    <cellStyle name="20% - Accent2 11 3 3" xfId="2277"/>
    <cellStyle name="20% - Accent2 11 3 3 2" xfId="6440"/>
    <cellStyle name="20% - Accent2 11 3 3 2 2" xfId="14794"/>
    <cellStyle name="20% - Accent2 11 3 3 2 2 2" xfId="31505"/>
    <cellStyle name="20% - Accent2 11 3 3 2 3" xfId="23152"/>
    <cellStyle name="20% - Accent2 11 3 3 3" xfId="10632"/>
    <cellStyle name="20% - Accent2 11 3 3 3 2" xfId="27343"/>
    <cellStyle name="20% - Accent2 11 3 3 4" xfId="18990"/>
    <cellStyle name="20% - Accent2 11 3 4" xfId="4852"/>
    <cellStyle name="20% - Accent2 11 3 4 2" xfId="13206"/>
    <cellStyle name="20% - Accent2 11 3 4 2 2" xfId="29917"/>
    <cellStyle name="20% - Accent2 11 3 4 3" xfId="21564"/>
    <cellStyle name="20% - Accent2 11 3 5" xfId="9044"/>
    <cellStyle name="20% - Accent2 11 3 5 2" xfId="25755"/>
    <cellStyle name="20% - Accent2 11 3 6" xfId="17402"/>
    <cellStyle name="20% - Accent2 11 4" xfId="1213"/>
    <cellStyle name="20% - Accent2 11 4 2" xfId="2278"/>
    <cellStyle name="20% - Accent2 11 4 2 2" xfId="6441"/>
    <cellStyle name="20% - Accent2 11 4 2 2 2" xfId="14795"/>
    <cellStyle name="20% - Accent2 11 4 2 2 2 2" xfId="31506"/>
    <cellStyle name="20% - Accent2 11 4 2 2 3" xfId="23153"/>
    <cellStyle name="20% - Accent2 11 4 2 3" xfId="10633"/>
    <cellStyle name="20% - Accent2 11 4 2 3 2" xfId="27344"/>
    <cellStyle name="20% - Accent2 11 4 2 4" xfId="18991"/>
    <cellStyle name="20% - Accent2 11 4 3" xfId="5376"/>
    <cellStyle name="20% - Accent2 11 4 3 2" xfId="13730"/>
    <cellStyle name="20% - Accent2 11 4 3 2 2" xfId="30441"/>
    <cellStyle name="20% - Accent2 11 4 3 3" xfId="22088"/>
    <cellStyle name="20% - Accent2 11 4 4" xfId="9568"/>
    <cellStyle name="20% - Accent2 11 4 4 2" xfId="26279"/>
    <cellStyle name="20% - Accent2 11 4 5" xfId="17926"/>
    <cellStyle name="20% - Accent2 11 5" xfId="2279"/>
    <cellStyle name="20% - Accent2 11 5 2" xfId="6442"/>
    <cellStyle name="20% - Accent2 11 5 2 2" xfId="14796"/>
    <cellStyle name="20% - Accent2 11 5 2 2 2" xfId="31507"/>
    <cellStyle name="20% - Accent2 11 5 2 3" xfId="23154"/>
    <cellStyle name="20% - Accent2 11 5 3" xfId="10634"/>
    <cellStyle name="20% - Accent2 11 5 3 2" xfId="27345"/>
    <cellStyle name="20% - Accent2 11 5 4" xfId="18992"/>
    <cellStyle name="20% - Accent2 11 6" xfId="4340"/>
    <cellStyle name="20% - Accent2 11 6 2" xfId="12694"/>
    <cellStyle name="20% - Accent2 11 6 2 2" xfId="29405"/>
    <cellStyle name="20% - Accent2 11 6 3" xfId="21052"/>
    <cellStyle name="20% - Accent2 11 7" xfId="8532"/>
    <cellStyle name="20% - Accent2 11 7 2" xfId="25243"/>
    <cellStyle name="20% - Accent2 11 8" xfId="16890"/>
    <cellStyle name="20% - Accent2 12" xfId="188"/>
    <cellStyle name="20% - Accent2 12 2" xfId="431"/>
    <cellStyle name="20% - Accent2 12 2 2" xfId="944"/>
    <cellStyle name="20% - Accent2 12 2 2 2" xfId="1980"/>
    <cellStyle name="20% - Accent2 12 2 2 2 2" xfId="2280"/>
    <cellStyle name="20% - Accent2 12 2 2 2 2 2" xfId="6443"/>
    <cellStyle name="20% - Accent2 12 2 2 2 2 2 2" xfId="14797"/>
    <cellStyle name="20% - Accent2 12 2 2 2 2 2 2 2" xfId="31508"/>
    <cellStyle name="20% - Accent2 12 2 2 2 2 2 3" xfId="23155"/>
    <cellStyle name="20% - Accent2 12 2 2 2 2 3" xfId="10635"/>
    <cellStyle name="20% - Accent2 12 2 2 2 2 3 2" xfId="27346"/>
    <cellStyle name="20% - Accent2 12 2 2 2 2 4" xfId="18993"/>
    <cellStyle name="20% - Accent2 12 2 2 2 3" xfId="6143"/>
    <cellStyle name="20% - Accent2 12 2 2 2 3 2" xfId="14497"/>
    <cellStyle name="20% - Accent2 12 2 2 2 3 2 2" xfId="31208"/>
    <cellStyle name="20% - Accent2 12 2 2 2 3 3" xfId="22855"/>
    <cellStyle name="20% - Accent2 12 2 2 2 4" xfId="10335"/>
    <cellStyle name="20% - Accent2 12 2 2 2 4 2" xfId="27046"/>
    <cellStyle name="20% - Accent2 12 2 2 2 5" xfId="18693"/>
    <cellStyle name="20% - Accent2 12 2 2 3" xfId="2281"/>
    <cellStyle name="20% - Accent2 12 2 2 3 2" xfId="6444"/>
    <cellStyle name="20% - Accent2 12 2 2 3 2 2" xfId="14798"/>
    <cellStyle name="20% - Accent2 12 2 2 3 2 2 2" xfId="31509"/>
    <cellStyle name="20% - Accent2 12 2 2 3 2 3" xfId="23156"/>
    <cellStyle name="20% - Accent2 12 2 2 3 3" xfId="10636"/>
    <cellStyle name="20% - Accent2 12 2 2 3 3 2" xfId="27347"/>
    <cellStyle name="20% - Accent2 12 2 2 3 4" xfId="18994"/>
    <cellStyle name="20% - Accent2 12 2 2 4" xfId="5107"/>
    <cellStyle name="20% - Accent2 12 2 2 4 2" xfId="13461"/>
    <cellStyle name="20% - Accent2 12 2 2 4 2 2" xfId="30172"/>
    <cellStyle name="20% - Accent2 12 2 2 4 3" xfId="21819"/>
    <cellStyle name="20% - Accent2 12 2 2 5" xfId="9299"/>
    <cellStyle name="20% - Accent2 12 2 2 5 2" xfId="26010"/>
    <cellStyle name="20% - Accent2 12 2 2 6" xfId="17657"/>
    <cellStyle name="20% - Accent2 12 2 3" xfId="1468"/>
    <cellStyle name="20% - Accent2 12 2 3 2" xfId="2282"/>
    <cellStyle name="20% - Accent2 12 2 3 2 2" xfId="6445"/>
    <cellStyle name="20% - Accent2 12 2 3 2 2 2" xfId="14799"/>
    <cellStyle name="20% - Accent2 12 2 3 2 2 2 2" xfId="31510"/>
    <cellStyle name="20% - Accent2 12 2 3 2 2 3" xfId="23157"/>
    <cellStyle name="20% - Accent2 12 2 3 2 3" xfId="10637"/>
    <cellStyle name="20% - Accent2 12 2 3 2 3 2" xfId="27348"/>
    <cellStyle name="20% - Accent2 12 2 3 2 4" xfId="18995"/>
    <cellStyle name="20% - Accent2 12 2 3 3" xfId="5631"/>
    <cellStyle name="20% - Accent2 12 2 3 3 2" xfId="13985"/>
    <cellStyle name="20% - Accent2 12 2 3 3 2 2" xfId="30696"/>
    <cellStyle name="20% - Accent2 12 2 3 3 3" xfId="22343"/>
    <cellStyle name="20% - Accent2 12 2 3 4" xfId="9823"/>
    <cellStyle name="20% - Accent2 12 2 3 4 2" xfId="26534"/>
    <cellStyle name="20% - Accent2 12 2 3 5" xfId="18181"/>
    <cellStyle name="20% - Accent2 12 2 4" xfId="2283"/>
    <cellStyle name="20% - Accent2 12 2 4 2" xfId="6446"/>
    <cellStyle name="20% - Accent2 12 2 4 2 2" xfId="14800"/>
    <cellStyle name="20% - Accent2 12 2 4 2 2 2" xfId="31511"/>
    <cellStyle name="20% - Accent2 12 2 4 2 3" xfId="23158"/>
    <cellStyle name="20% - Accent2 12 2 4 3" xfId="10638"/>
    <cellStyle name="20% - Accent2 12 2 4 3 2" xfId="27349"/>
    <cellStyle name="20% - Accent2 12 2 4 4" xfId="18996"/>
    <cellStyle name="20% - Accent2 12 2 5" xfId="4595"/>
    <cellStyle name="20% - Accent2 12 2 5 2" xfId="12949"/>
    <cellStyle name="20% - Accent2 12 2 5 2 2" xfId="29660"/>
    <cellStyle name="20% - Accent2 12 2 5 3" xfId="21307"/>
    <cellStyle name="20% - Accent2 12 2 6" xfId="8787"/>
    <cellStyle name="20% - Accent2 12 2 6 2" xfId="25498"/>
    <cellStyle name="20% - Accent2 12 2 7" xfId="17145"/>
    <cellStyle name="20% - Accent2 12 3" xfId="704"/>
    <cellStyle name="20% - Accent2 12 3 2" xfId="1740"/>
    <cellStyle name="20% - Accent2 12 3 2 2" xfId="2284"/>
    <cellStyle name="20% - Accent2 12 3 2 2 2" xfId="6447"/>
    <cellStyle name="20% - Accent2 12 3 2 2 2 2" xfId="14801"/>
    <cellStyle name="20% - Accent2 12 3 2 2 2 2 2" xfId="31512"/>
    <cellStyle name="20% - Accent2 12 3 2 2 2 3" xfId="23159"/>
    <cellStyle name="20% - Accent2 12 3 2 2 3" xfId="10639"/>
    <cellStyle name="20% - Accent2 12 3 2 2 3 2" xfId="27350"/>
    <cellStyle name="20% - Accent2 12 3 2 2 4" xfId="18997"/>
    <cellStyle name="20% - Accent2 12 3 2 3" xfId="5903"/>
    <cellStyle name="20% - Accent2 12 3 2 3 2" xfId="14257"/>
    <cellStyle name="20% - Accent2 12 3 2 3 2 2" xfId="30968"/>
    <cellStyle name="20% - Accent2 12 3 2 3 3" xfId="22615"/>
    <cellStyle name="20% - Accent2 12 3 2 4" xfId="10095"/>
    <cellStyle name="20% - Accent2 12 3 2 4 2" xfId="26806"/>
    <cellStyle name="20% - Accent2 12 3 2 5" xfId="18453"/>
    <cellStyle name="20% - Accent2 12 3 3" xfId="2285"/>
    <cellStyle name="20% - Accent2 12 3 3 2" xfId="6448"/>
    <cellStyle name="20% - Accent2 12 3 3 2 2" xfId="14802"/>
    <cellStyle name="20% - Accent2 12 3 3 2 2 2" xfId="31513"/>
    <cellStyle name="20% - Accent2 12 3 3 2 3" xfId="23160"/>
    <cellStyle name="20% - Accent2 12 3 3 3" xfId="10640"/>
    <cellStyle name="20% - Accent2 12 3 3 3 2" xfId="27351"/>
    <cellStyle name="20% - Accent2 12 3 3 4" xfId="18998"/>
    <cellStyle name="20% - Accent2 12 3 4" xfId="4867"/>
    <cellStyle name="20% - Accent2 12 3 4 2" xfId="13221"/>
    <cellStyle name="20% - Accent2 12 3 4 2 2" xfId="29932"/>
    <cellStyle name="20% - Accent2 12 3 4 3" xfId="21579"/>
    <cellStyle name="20% - Accent2 12 3 5" xfId="9059"/>
    <cellStyle name="20% - Accent2 12 3 5 2" xfId="25770"/>
    <cellStyle name="20% - Accent2 12 3 6" xfId="17417"/>
    <cellStyle name="20% - Accent2 12 4" xfId="1228"/>
    <cellStyle name="20% - Accent2 12 4 2" xfId="2286"/>
    <cellStyle name="20% - Accent2 12 4 2 2" xfId="6449"/>
    <cellStyle name="20% - Accent2 12 4 2 2 2" xfId="14803"/>
    <cellStyle name="20% - Accent2 12 4 2 2 2 2" xfId="31514"/>
    <cellStyle name="20% - Accent2 12 4 2 2 3" xfId="23161"/>
    <cellStyle name="20% - Accent2 12 4 2 3" xfId="10641"/>
    <cellStyle name="20% - Accent2 12 4 2 3 2" xfId="27352"/>
    <cellStyle name="20% - Accent2 12 4 2 4" xfId="18999"/>
    <cellStyle name="20% - Accent2 12 4 3" xfId="5391"/>
    <cellStyle name="20% - Accent2 12 4 3 2" xfId="13745"/>
    <cellStyle name="20% - Accent2 12 4 3 2 2" xfId="30456"/>
    <cellStyle name="20% - Accent2 12 4 3 3" xfId="22103"/>
    <cellStyle name="20% - Accent2 12 4 4" xfId="9583"/>
    <cellStyle name="20% - Accent2 12 4 4 2" xfId="26294"/>
    <cellStyle name="20% - Accent2 12 4 5" xfId="17941"/>
    <cellStyle name="20% - Accent2 12 5" xfId="2287"/>
    <cellStyle name="20% - Accent2 12 5 2" xfId="6450"/>
    <cellStyle name="20% - Accent2 12 5 2 2" xfId="14804"/>
    <cellStyle name="20% - Accent2 12 5 2 2 2" xfId="31515"/>
    <cellStyle name="20% - Accent2 12 5 2 3" xfId="23162"/>
    <cellStyle name="20% - Accent2 12 5 3" xfId="10642"/>
    <cellStyle name="20% - Accent2 12 5 3 2" xfId="27353"/>
    <cellStyle name="20% - Accent2 12 5 4" xfId="19000"/>
    <cellStyle name="20% - Accent2 12 6" xfId="4355"/>
    <cellStyle name="20% - Accent2 12 6 2" xfId="12709"/>
    <cellStyle name="20% - Accent2 12 6 2 2" xfId="29420"/>
    <cellStyle name="20% - Accent2 12 6 3" xfId="21067"/>
    <cellStyle name="20% - Accent2 12 7" xfId="8547"/>
    <cellStyle name="20% - Accent2 12 7 2" xfId="25258"/>
    <cellStyle name="20% - Accent2 12 8" xfId="16905"/>
    <cellStyle name="20% - Accent2 13" xfId="204"/>
    <cellStyle name="20% - Accent2 13 2" xfId="446"/>
    <cellStyle name="20% - Accent2 13 2 2" xfId="959"/>
    <cellStyle name="20% - Accent2 13 2 2 2" xfId="1995"/>
    <cellStyle name="20% - Accent2 13 2 2 2 2" xfId="2288"/>
    <cellStyle name="20% - Accent2 13 2 2 2 2 2" xfId="6451"/>
    <cellStyle name="20% - Accent2 13 2 2 2 2 2 2" xfId="14805"/>
    <cellStyle name="20% - Accent2 13 2 2 2 2 2 2 2" xfId="31516"/>
    <cellStyle name="20% - Accent2 13 2 2 2 2 2 3" xfId="23163"/>
    <cellStyle name="20% - Accent2 13 2 2 2 2 3" xfId="10643"/>
    <cellStyle name="20% - Accent2 13 2 2 2 2 3 2" xfId="27354"/>
    <cellStyle name="20% - Accent2 13 2 2 2 2 4" xfId="19001"/>
    <cellStyle name="20% - Accent2 13 2 2 2 3" xfId="6158"/>
    <cellStyle name="20% - Accent2 13 2 2 2 3 2" xfId="14512"/>
    <cellStyle name="20% - Accent2 13 2 2 2 3 2 2" xfId="31223"/>
    <cellStyle name="20% - Accent2 13 2 2 2 3 3" xfId="22870"/>
    <cellStyle name="20% - Accent2 13 2 2 2 4" xfId="10350"/>
    <cellStyle name="20% - Accent2 13 2 2 2 4 2" xfId="27061"/>
    <cellStyle name="20% - Accent2 13 2 2 2 5" xfId="18708"/>
    <cellStyle name="20% - Accent2 13 2 2 3" xfId="2289"/>
    <cellStyle name="20% - Accent2 13 2 2 3 2" xfId="6452"/>
    <cellStyle name="20% - Accent2 13 2 2 3 2 2" xfId="14806"/>
    <cellStyle name="20% - Accent2 13 2 2 3 2 2 2" xfId="31517"/>
    <cellStyle name="20% - Accent2 13 2 2 3 2 3" xfId="23164"/>
    <cellStyle name="20% - Accent2 13 2 2 3 3" xfId="10644"/>
    <cellStyle name="20% - Accent2 13 2 2 3 3 2" xfId="27355"/>
    <cellStyle name="20% - Accent2 13 2 2 3 4" xfId="19002"/>
    <cellStyle name="20% - Accent2 13 2 2 4" xfId="5122"/>
    <cellStyle name="20% - Accent2 13 2 2 4 2" xfId="13476"/>
    <cellStyle name="20% - Accent2 13 2 2 4 2 2" xfId="30187"/>
    <cellStyle name="20% - Accent2 13 2 2 4 3" xfId="21834"/>
    <cellStyle name="20% - Accent2 13 2 2 5" xfId="9314"/>
    <cellStyle name="20% - Accent2 13 2 2 5 2" xfId="26025"/>
    <cellStyle name="20% - Accent2 13 2 2 6" xfId="17672"/>
    <cellStyle name="20% - Accent2 13 2 3" xfId="1483"/>
    <cellStyle name="20% - Accent2 13 2 3 2" xfId="2290"/>
    <cellStyle name="20% - Accent2 13 2 3 2 2" xfId="6453"/>
    <cellStyle name="20% - Accent2 13 2 3 2 2 2" xfId="14807"/>
    <cellStyle name="20% - Accent2 13 2 3 2 2 2 2" xfId="31518"/>
    <cellStyle name="20% - Accent2 13 2 3 2 2 3" xfId="23165"/>
    <cellStyle name="20% - Accent2 13 2 3 2 3" xfId="10645"/>
    <cellStyle name="20% - Accent2 13 2 3 2 3 2" xfId="27356"/>
    <cellStyle name="20% - Accent2 13 2 3 2 4" xfId="19003"/>
    <cellStyle name="20% - Accent2 13 2 3 3" xfId="5646"/>
    <cellStyle name="20% - Accent2 13 2 3 3 2" xfId="14000"/>
    <cellStyle name="20% - Accent2 13 2 3 3 2 2" xfId="30711"/>
    <cellStyle name="20% - Accent2 13 2 3 3 3" xfId="22358"/>
    <cellStyle name="20% - Accent2 13 2 3 4" xfId="9838"/>
    <cellStyle name="20% - Accent2 13 2 3 4 2" xfId="26549"/>
    <cellStyle name="20% - Accent2 13 2 3 5" xfId="18196"/>
    <cellStyle name="20% - Accent2 13 2 4" xfId="2291"/>
    <cellStyle name="20% - Accent2 13 2 4 2" xfId="6454"/>
    <cellStyle name="20% - Accent2 13 2 4 2 2" xfId="14808"/>
    <cellStyle name="20% - Accent2 13 2 4 2 2 2" xfId="31519"/>
    <cellStyle name="20% - Accent2 13 2 4 2 3" xfId="23166"/>
    <cellStyle name="20% - Accent2 13 2 4 3" xfId="10646"/>
    <cellStyle name="20% - Accent2 13 2 4 3 2" xfId="27357"/>
    <cellStyle name="20% - Accent2 13 2 4 4" xfId="19004"/>
    <cellStyle name="20% - Accent2 13 2 5" xfId="4610"/>
    <cellStyle name="20% - Accent2 13 2 5 2" xfId="12964"/>
    <cellStyle name="20% - Accent2 13 2 5 2 2" xfId="29675"/>
    <cellStyle name="20% - Accent2 13 2 5 3" xfId="21322"/>
    <cellStyle name="20% - Accent2 13 2 6" xfId="8802"/>
    <cellStyle name="20% - Accent2 13 2 6 2" xfId="25513"/>
    <cellStyle name="20% - Accent2 13 2 7" xfId="17160"/>
    <cellStyle name="20% - Accent2 13 3" xfId="719"/>
    <cellStyle name="20% - Accent2 13 3 2" xfId="1755"/>
    <cellStyle name="20% - Accent2 13 3 2 2" xfId="2292"/>
    <cellStyle name="20% - Accent2 13 3 2 2 2" xfId="6455"/>
    <cellStyle name="20% - Accent2 13 3 2 2 2 2" xfId="14809"/>
    <cellStyle name="20% - Accent2 13 3 2 2 2 2 2" xfId="31520"/>
    <cellStyle name="20% - Accent2 13 3 2 2 2 3" xfId="23167"/>
    <cellStyle name="20% - Accent2 13 3 2 2 3" xfId="10647"/>
    <cellStyle name="20% - Accent2 13 3 2 2 3 2" xfId="27358"/>
    <cellStyle name="20% - Accent2 13 3 2 2 4" xfId="19005"/>
    <cellStyle name="20% - Accent2 13 3 2 3" xfId="5918"/>
    <cellStyle name="20% - Accent2 13 3 2 3 2" xfId="14272"/>
    <cellStyle name="20% - Accent2 13 3 2 3 2 2" xfId="30983"/>
    <cellStyle name="20% - Accent2 13 3 2 3 3" xfId="22630"/>
    <cellStyle name="20% - Accent2 13 3 2 4" xfId="10110"/>
    <cellStyle name="20% - Accent2 13 3 2 4 2" xfId="26821"/>
    <cellStyle name="20% - Accent2 13 3 2 5" xfId="18468"/>
    <cellStyle name="20% - Accent2 13 3 3" xfId="2293"/>
    <cellStyle name="20% - Accent2 13 3 3 2" xfId="6456"/>
    <cellStyle name="20% - Accent2 13 3 3 2 2" xfId="14810"/>
    <cellStyle name="20% - Accent2 13 3 3 2 2 2" xfId="31521"/>
    <cellStyle name="20% - Accent2 13 3 3 2 3" xfId="23168"/>
    <cellStyle name="20% - Accent2 13 3 3 3" xfId="10648"/>
    <cellStyle name="20% - Accent2 13 3 3 3 2" xfId="27359"/>
    <cellStyle name="20% - Accent2 13 3 3 4" xfId="19006"/>
    <cellStyle name="20% - Accent2 13 3 4" xfId="4882"/>
    <cellStyle name="20% - Accent2 13 3 4 2" xfId="13236"/>
    <cellStyle name="20% - Accent2 13 3 4 2 2" xfId="29947"/>
    <cellStyle name="20% - Accent2 13 3 4 3" xfId="21594"/>
    <cellStyle name="20% - Accent2 13 3 5" xfId="9074"/>
    <cellStyle name="20% - Accent2 13 3 5 2" xfId="25785"/>
    <cellStyle name="20% - Accent2 13 3 6" xfId="17432"/>
    <cellStyle name="20% - Accent2 13 4" xfId="1243"/>
    <cellStyle name="20% - Accent2 13 4 2" xfId="2294"/>
    <cellStyle name="20% - Accent2 13 4 2 2" xfId="6457"/>
    <cellStyle name="20% - Accent2 13 4 2 2 2" xfId="14811"/>
    <cellStyle name="20% - Accent2 13 4 2 2 2 2" xfId="31522"/>
    <cellStyle name="20% - Accent2 13 4 2 2 3" xfId="23169"/>
    <cellStyle name="20% - Accent2 13 4 2 3" xfId="10649"/>
    <cellStyle name="20% - Accent2 13 4 2 3 2" xfId="27360"/>
    <cellStyle name="20% - Accent2 13 4 2 4" xfId="19007"/>
    <cellStyle name="20% - Accent2 13 4 3" xfId="5406"/>
    <cellStyle name="20% - Accent2 13 4 3 2" xfId="13760"/>
    <cellStyle name="20% - Accent2 13 4 3 2 2" xfId="30471"/>
    <cellStyle name="20% - Accent2 13 4 3 3" xfId="22118"/>
    <cellStyle name="20% - Accent2 13 4 4" xfId="9598"/>
    <cellStyle name="20% - Accent2 13 4 4 2" xfId="26309"/>
    <cellStyle name="20% - Accent2 13 4 5" xfId="17956"/>
    <cellStyle name="20% - Accent2 13 5" xfId="2295"/>
    <cellStyle name="20% - Accent2 13 5 2" xfId="6458"/>
    <cellStyle name="20% - Accent2 13 5 2 2" xfId="14812"/>
    <cellStyle name="20% - Accent2 13 5 2 2 2" xfId="31523"/>
    <cellStyle name="20% - Accent2 13 5 2 3" xfId="23170"/>
    <cellStyle name="20% - Accent2 13 5 3" xfId="10650"/>
    <cellStyle name="20% - Accent2 13 5 3 2" xfId="27361"/>
    <cellStyle name="20% - Accent2 13 5 4" xfId="19008"/>
    <cellStyle name="20% - Accent2 13 6" xfId="4370"/>
    <cellStyle name="20% - Accent2 13 6 2" xfId="12724"/>
    <cellStyle name="20% - Accent2 13 6 2 2" xfId="29435"/>
    <cellStyle name="20% - Accent2 13 6 3" xfId="21082"/>
    <cellStyle name="20% - Accent2 13 7" xfId="8562"/>
    <cellStyle name="20% - Accent2 13 7 2" xfId="25273"/>
    <cellStyle name="20% - Accent2 13 8" xfId="16920"/>
    <cellStyle name="20% - Accent2 14" xfId="218"/>
    <cellStyle name="20% - Accent2 14 2" xfId="460"/>
    <cellStyle name="20% - Accent2 14 2 2" xfId="973"/>
    <cellStyle name="20% - Accent2 14 2 2 2" xfId="2009"/>
    <cellStyle name="20% - Accent2 14 2 2 2 2" xfId="2296"/>
    <cellStyle name="20% - Accent2 14 2 2 2 2 2" xfId="6459"/>
    <cellStyle name="20% - Accent2 14 2 2 2 2 2 2" xfId="14813"/>
    <cellStyle name="20% - Accent2 14 2 2 2 2 2 2 2" xfId="31524"/>
    <cellStyle name="20% - Accent2 14 2 2 2 2 2 3" xfId="23171"/>
    <cellStyle name="20% - Accent2 14 2 2 2 2 3" xfId="10651"/>
    <cellStyle name="20% - Accent2 14 2 2 2 2 3 2" xfId="27362"/>
    <cellStyle name="20% - Accent2 14 2 2 2 2 4" xfId="19009"/>
    <cellStyle name="20% - Accent2 14 2 2 2 3" xfId="6172"/>
    <cellStyle name="20% - Accent2 14 2 2 2 3 2" xfId="14526"/>
    <cellStyle name="20% - Accent2 14 2 2 2 3 2 2" xfId="31237"/>
    <cellStyle name="20% - Accent2 14 2 2 2 3 3" xfId="22884"/>
    <cellStyle name="20% - Accent2 14 2 2 2 4" xfId="10364"/>
    <cellStyle name="20% - Accent2 14 2 2 2 4 2" xfId="27075"/>
    <cellStyle name="20% - Accent2 14 2 2 2 5" xfId="18722"/>
    <cellStyle name="20% - Accent2 14 2 2 3" xfId="2297"/>
    <cellStyle name="20% - Accent2 14 2 2 3 2" xfId="6460"/>
    <cellStyle name="20% - Accent2 14 2 2 3 2 2" xfId="14814"/>
    <cellStyle name="20% - Accent2 14 2 2 3 2 2 2" xfId="31525"/>
    <cellStyle name="20% - Accent2 14 2 2 3 2 3" xfId="23172"/>
    <cellStyle name="20% - Accent2 14 2 2 3 3" xfId="10652"/>
    <cellStyle name="20% - Accent2 14 2 2 3 3 2" xfId="27363"/>
    <cellStyle name="20% - Accent2 14 2 2 3 4" xfId="19010"/>
    <cellStyle name="20% - Accent2 14 2 2 4" xfId="5136"/>
    <cellStyle name="20% - Accent2 14 2 2 4 2" xfId="13490"/>
    <cellStyle name="20% - Accent2 14 2 2 4 2 2" xfId="30201"/>
    <cellStyle name="20% - Accent2 14 2 2 4 3" xfId="21848"/>
    <cellStyle name="20% - Accent2 14 2 2 5" xfId="9328"/>
    <cellStyle name="20% - Accent2 14 2 2 5 2" xfId="26039"/>
    <cellStyle name="20% - Accent2 14 2 2 6" xfId="17686"/>
    <cellStyle name="20% - Accent2 14 2 3" xfId="1497"/>
    <cellStyle name="20% - Accent2 14 2 3 2" xfId="2298"/>
    <cellStyle name="20% - Accent2 14 2 3 2 2" xfId="6461"/>
    <cellStyle name="20% - Accent2 14 2 3 2 2 2" xfId="14815"/>
    <cellStyle name="20% - Accent2 14 2 3 2 2 2 2" xfId="31526"/>
    <cellStyle name="20% - Accent2 14 2 3 2 2 3" xfId="23173"/>
    <cellStyle name="20% - Accent2 14 2 3 2 3" xfId="10653"/>
    <cellStyle name="20% - Accent2 14 2 3 2 3 2" xfId="27364"/>
    <cellStyle name="20% - Accent2 14 2 3 2 4" xfId="19011"/>
    <cellStyle name="20% - Accent2 14 2 3 3" xfId="5660"/>
    <cellStyle name="20% - Accent2 14 2 3 3 2" xfId="14014"/>
    <cellStyle name="20% - Accent2 14 2 3 3 2 2" xfId="30725"/>
    <cellStyle name="20% - Accent2 14 2 3 3 3" xfId="22372"/>
    <cellStyle name="20% - Accent2 14 2 3 4" xfId="9852"/>
    <cellStyle name="20% - Accent2 14 2 3 4 2" xfId="26563"/>
    <cellStyle name="20% - Accent2 14 2 3 5" xfId="18210"/>
    <cellStyle name="20% - Accent2 14 2 4" xfId="2299"/>
    <cellStyle name="20% - Accent2 14 2 4 2" xfId="6462"/>
    <cellStyle name="20% - Accent2 14 2 4 2 2" xfId="14816"/>
    <cellStyle name="20% - Accent2 14 2 4 2 2 2" xfId="31527"/>
    <cellStyle name="20% - Accent2 14 2 4 2 3" xfId="23174"/>
    <cellStyle name="20% - Accent2 14 2 4 3" xfId="10654"/>
    <cellStyle name="20% - Accent2 14 2 4 3 2" xfId="27365"/>
    <cellStyle name="20% - Accent2 14 2 4 4" xfId="19012"/>
    <cellStyle name="20% - Accent2 14 2 5" xfId="4624"/>
    <cellStyle name="20% - Accent2 14 2 5 2" xfId="12978"/>
    <cellStyle name="20% - Accent2 14 2 5 2 2" xfId="29689"/>
    <cellStyle name="20% - Accent2 14 2 5 3" xfId="21336"/>
    <cellStyle name="20% - Accent2 14 2 6" xfId="8816"/>
    <cellStyle name="20% - Accent2 14 2 6 2" xfId="25527"/>
    <cellStyle name="20% - Accent2 14 2 7" xfId="17174"/>
    <cellStyle name="20% - Accent2 14 3" xfId="733"/>
    <cellStyle name="20% - Accent2 14 3 2" xfId="1769"/>
    <cellStyle name="20% - Accent2 14 3 2 2" xfId="2300"/>
    <cellStyle name="20% - Accent2 14 3 2 2 2" xfId="6463"/>
    <cellStyle name="20% - Accent2 14 3 2 2 2 2" xfId="14817"/>
    <cellStyle name="20% - Accent2 14 3 2 2 2 2 2" xfId="31528"/>
    <cellStyle name="20% - Accent2 14 3 2 2 2 3" xfId="23175"/>
    <cellStyle name="20% - Accent2 14 3 2 2 3" xfId="10655"/>
    <cellStyle name="20% - Accent2 14 3 2 2 3 2" xfId="27366"/>
    <cellStyle name="20% - Accent2 14 3 2 2 4" xfId="19013"/>
    <cellStyle name="20% - Accent2 14 3 2 3" xfId="5932"/>
    <cellStyle name="20% - Accent2 14 3 2 3 2" xfId="14286"/>
    <cellStyle name="20% - Accent2 14 3 2 3 2 2" xfId="30997"/>
    <cellStyle name="20% - Accent2 14 3 2 3 3" xfId="22644"/>
    <cellStyle name="20% - Accent2 14 3 2 4" xfId="10124"/>
    <cellStyle name="20% - Accent2 14 3 2 4 2" xfId="26835"/>
    <cellStyle name="20% - Accent2 14 3 2 5" xfId="18482"/>
    <cellStyle name="20% - Accent2 14 3 3" xfId="2301"/>
    <cellStyle name="20% - Accent2 14 3 3 2" xfId="6464"/>
    <cellStyle name="20% - Accent2 14 3 3 2 2" xfId="14818"/>
    <cellStyle name="20% - Accent2 14 3 3 2 2 2" xfId="31529"/>
    <cellStyle name="20% - Accent2 14 3 3 2 3" xfId="23176"/>
    <cellStyle name="20% - Accent2 14 3 3 3" xfId="10656"/>
    <cellStyle name="20% - Accent2 14 3 3 3 2" xfId="27367"/>
    <cellStyle name="20% - Accent2 14 3 3 4" xfId="19014"/>
    <cellStyle name="20% - Accent2 14 3 4" xfId="4896"/>
    <cellStyle name="20% - Accent2 14 3 4 2" xfId="13250"/>
    <cellStyle name="20% - Accent2 14 3 4 2 2" xfId="29961"/>
    <cellStyle name="20% - Accent2 14 3 4 3" xfId="21608"/>
    <cellStyle name="20% - Accent2 14 3 5" xfId="9088"/>
    <cellStyle name="20% - Accent2 14 3 5 2" xfId="25799"/>
    <cellStyle name="20% - Accent2 14 3 6" xfId="17446"/>
    <cellStyle name="20% - Accent2 14 4" xfId="1257"/>
    <cellStyle name="20% - Accent2 14 4 2" xfId="2302"/>
    <cellStyle name="20% - Accent2 14 4 2 2" xfId="6465"/>
    <cellStyle name="20% - Accent2 14 4 2 2 2" xfId="14819"/>
    <cellStyle name="20% - Accent2 14 4 2 2 2 2" xfId="31530"/>
    <cellStyle name="20% - Accent2 14 4 2 2 3" xfId="23177"/>
    <cellStyle name="20% - Accent2 14 4 2 3" xfId="10657"/>
    <cellStyle name="20% - Accent2 14 4 2 3 2" xfId="27368"/>
    <cellStyle name="20% - Accent2 14 4 2 4" xfId="19015"/>
    <cellStyle name="20% - Accent2 14 4 3" xfId="5420"/>
    <cellStyle name="20% - Accent2 14 4 3 2" xfId="13774"/>
    <cellStyle name="20% - Accent2 14 4 3 2 2" xfId="30485"/>
    <cellStyle name="20% - Accent2 14 4 3 3" xfId="22132"/>
    <cellStyle name="20% - Accent2 14 4 4" xfId="9612"/>
    <cellStyle name="20% - Accent2 14 4 4 2" xfId="26323"/>
    <cellStyle name="20% - Accent2 14 4 5" xfId="17970"/>
    <cellStyle name="20% - Accent2 14 5" xfId="2303"/>
    <cellStyle name="20% - Accent2 14 5 2" xfId="6466"/>
    <cellStyle name="20% - Accent2 14 5 2 2" xfId="14820"/>
    <cellStyle name="20% - Accent2 14 5 2 2 2" xfId="31531"/>
    <cellStyle name="20% - Accent2 14 5 2 3" xfId="23178"/>
    <cellStyle name="20% - Accent2 14 5 3" xfId="10658"/>
    <cellStyle name="20% - Accent2 14 5 3 2" xfId="27369"/>
    <cellStyle name="20% - Accent2 14 5 4" xfId="19016"/>
    <cellStyle name="20% - Accent2 14 6" xfId="4384"/>
    <cellStyle name="20% - Accent2 14 6 2" xfId="12738"/>
    <cellStyle name="20% - Accent2 14 6 2 2" xfId="29449"/>
    <cellStyle name="20% - Accent2 14 6 3" xfId="21096"/>
    <cellStyle name="20% - Accent2 14 7" xfId="8576"/>
    <cellStyle name="20% - Accent2 14 7 2" xfId="25287"/>
    <cellStyle name="20% - Accent2 14 8" xfId="16934"/>
    <cellStyle name="20% - Accent2 15" xfId="232"/>
    <cellStyle name="20% - Accent2 15 2" xfId="474"/>
    <cellStyle name="20% - Accent2 15 2 2" xfId="987"/>
    <cellStyle name="20% - Accent2 15 2 2 2" xfId="2023"/>
    <cellStyle name="20% - Accent2 15 2 2 2 2" xfId="2304"/>
    <cellStyle name="20% - Accent2 15 2 2 2 2 2" xfId="6467"/>
    <cellStyle name="20% - Accent2 15 2 2 2 2 2 2" xfId="14821"/>
    <cellStyle name="20% - Accent2 15 2 2 2 2 2 2 2" xfId="31532"/>
    <cellStyle name="20% - Accent2 15 2 2 2 2 2 3" xfId="23179"/>
    <cellStyle name="20% - Accent2 15 2 2 2 2 3" xfId="10659"/>
    <cellStyle name="20% - Accent2 15 2 2 2 2 3 2" xfId="27370"/>
    <cellStyle name="20% - Accent2 15 2 2 2 2 4" xfId="19017"/>
    <cellStyle name="20% - Accent2 15 2 2 2 3" xfId="6186"/>
    <cellStyle name="20% - Accent2 15 2 2 2 3 2" xfId="14540"/>
    <cellStyle name="20% - Accent2 15 2 2 2 3 2 2" xfId="31251"/>
    <cellStyle name="20% - Accent2 15 2 2 2 3 3" xfId="22898"/>
    <cellStyle name="20% - Accent2 15 2 2 2 4" xfId="10378"/>
    <cellStyle name="20% - Accent2 15 2 2 2 4 2" xfId="27089"/>
    <cellStyle name="20% - Accent2 15 2 2 2 5" xfId="18736"/>
    <cellStyle name="20% - Accent2 15 2 2 3" xfId="2305"/>
    <cellStyle name="20% - Accent2 15 2 2 3 2" xfId="6468"/>
    <cellStyle name="20% - Accent2 15 2 2 3 2 2" xfId="14822"/>
    <cellStyle name="20% - Accent2 15 2 2 3 2 2 2" xfId="31533"/>
    <cellStyle name="20% - Accent2 15 2 2 3 2 3" xfId="23180"/>
    <cellStyle name="20% - Accent2 15 2 2 3 3" xfId="10660"/>
    <cellStyle name="20% - Accent2 15 2 2 3 3 2" xfId="27371"/>
    <cellStyle name="20% - Accent2 15 2 2 3 4" xfId="19018"/>
    <cellStyle name="20% - Accent2 15 2 2 4" xfId="5150"/>
    <cellStyle name="20% - Accent2 15 2 2 4 2" xfId="13504"/>
    <cellStyle name="20% - Accent2 15 2 2 4 2 2" xfId="30215"/>
    <cellStyle name="20% - Accent2 15 2 2 4 3" xfId="21862"/>
    <cellStyle name="20% - Accent2 15 2 2 5" xfId="9342"/>
    <cellStyle name="20% - Accent2 15 2 2 5 2" xfId="26053"/>
    <cellStyle name="20% - Accent2 15 2 2 6" xfId="17700"/>
    <cellStyle name="20% - Accent2 15 2 3" xfId="1511"/>
    <cellStyle name="20% - Accent2 15 2 3 2" xfId="2306"/>
    <cellStyle name="20% - Accent2 15 2 3 2 2" xfId="6469"/>
    <cellStyle name="20% - Accent2 15 2 3 2 2 2" xfId="14823"/>
    <cellStyle name="20% - Accent2 15 2 3 2 2 2 2" xfId="31534"/>
    <cellStyle name="20% - Accent2 15 2 3 2 2 3" xfId="23181"/>
    <cellStyle name="20% - Accent2 15 2 3 2 3" xfId="10661"/>
    <cellStyle name="20% - Accent2 15 2 3 2 3 2" xfId="27372"/>
    <cellStyle name="20% - Accent2 15 2 3 2 4" xfId="19019"/>
    <cellStyle name="20% - Accent2 15 2 3 3" xfId="5674"/>
    <cellStyle name="20% - Accent2 15 2 3 3 2" xfId="14028"/>
    <cellStyle name="20% - Accent2 15 2 3 3 2 2" xfId="30739"/>
    <cellStyle name="20% - Accent2 15 2 3 3 3" xfId="22386"/>
    <cellStyle name="20% - Accent2 15 2 3 4" xfId="9866"/>
    <cellStyle name="20% - Accent2 15 2 3 4 2" xfId="26577"/>
    <cellStyle name="20% - Accent2 15 2 3 5" xfId="18224"/>
    <cellStyle name="20% - Accent2 15 2 4" xfId="2307"/>
    <cellStyle name="20% - Accent2 15 2 4 2" xfId="6470"/>
    <cellStyle name="20% - Accent2 15 2 4 2 2" xfId="14824"/>
    <cellStyle name="20% - Accent2 15 2 4 2 2 2" xfId="31535"/>
    <cellStyle name="20% - Accent2 15 2 4 2 3" xfId="23182"/>
    <cellStyle name="20% - Accent2 15 2 4 3" xfId="10662"/>
    <cellStyle name="20% - Accent2 15 2 4 3 2" xfId="27373"/>
    <cellStyle name="20% - Accent2 15 2 4 4" xfId="19020"/>
    <cellStyle name="20% - Accent2 15 2 5" xfId="4638"/>
    <cellStyle name="20% - Accent2 15 2 5 2" xfId="12992"/>
    <cellStyle name="20% - Accent2 15 2 5 2 2" xfId="29703"/>
    <cellStyle name="20% - Accent2 15 2 5 3" xfId="21350"/>
    <cellStyle name="20% - Accent2 15 2 6" xfId="8830"/>
    <cellStyle name="20% - Accent2 15 2 6 2" xfId="25541"/>
    <cellStyle name="20% - Accent2 15 2 7" xfId="17188"/>
    <cellStyle name="20% - Accent2 15 3" xfId="747"/>
    <cellStyle name="20% - Accent2 15 3 2" xfId="1783"/>
    <cellStyle name="20% - Accent2 15 3 2 2" xfId="2308"/>
    <cellStyle name="20% - Accent2 15 3 2 2 2" xfId="6471"/>
    <cellStyle name="20% - Accent2 15 3 2 2 2 2" xfId="14825"/>
    <cellStyle name="20% - Accent2 15 3 2 2 2 2 2" xfId="31536"/>
    <cellStyle name="20% - Accent2 15 3 2 2 2 3" xfId="23183"/>
    <cellStyle name="20% - Accent2 15 3 2 2 3" xfId="10663"/>
    <cellStyle name="20% - Accent2 15 3 2 2 3 2" xfId="27374"/>
    <cellStyle name="20% - Accent2 15 3 2 2 4" xfId="19021"/>
    <cellStyle name="20% - Accent2 15 3 2 3" xfId="5946"/>
    <cellStyle name="20% - Accent2 15 3 2 3 2" xfId="14300"/>
    <cellStyle name="20% - Accent2 15 3 2 3 2 2" xfId="31011"/>
    <cellStyle name="20% - Accent2 15 3 2 3 3" xfId="22658"/>
    <cellStyle name="20% - Accent2 15 3 2 4" xfId="10138"/>
    <cellStyle name="20% - Accent2 15 3 2 4 2" xfId="26849"/>
    <cellStyle name="20% - Accent2 15 3 2 5" xfId="18496"/>
    <cellStyle name="20% - Accent2 15 3 3" xfId="2309"/>
    <cellStyle name="20% - Accent2 15 3 3 2" xfId="6472"/>
    <cellStyle name="20% - Accent2 15 3 3 2 2" xfId="14826"/>
    <cellStyle name="20% - Accent2 15 3 3 2 2 2" xfId="31537"/>
    <cellStyle name="20% - Accent2 15 3 3 2 3" xfId="23184"/>
    <cellStyle name="20% - Accent2 15 3 3 3" xfId="10664"/>
    <cellStyle name="20% - Accent2 15 3 3 3 2" xfId="27375"/>
    <cellStyle name="20% - Accent2 15 3 3 4" xfId="19022"/>
    <cellStyle name="20% - Accent2 15 3 4" xfId="4910"/>
    <cellStyle name="20% - Accent2 15 3 4 2" xfId="13264"/>
    <cellStyle name="20% - Accent2 15 3 4 2 2" xfId="29975"/>
    <cellStyle name="20% - Accent2 15 3 4 3" xfId="21622"/>
    <cellStyle name="20% - Accent2 15 3 5" xfId="9102"/>
    <cellStyle name="20% - Accent2 15 3 5 2" xfId="25813"/>
    <cellStyle name="20% - Accent2 15 3 6" xfId="17460"/>
    <cellStyle name="20% - Accent2 15 4" xfId="1271"/>
    <cellStyle name="20% - Accent2 15 4 2" xfId="2310"/>
    <cellStyle name="20% - Accent2 15 4 2 2" xfId="6473"/>
    <cellStyle name="20% - Accent2 15 4 2 2 2" xfId="14827"/>
    <cellStyle name="20% - Accent2 15 4 2 2 2 2" xfId="31538"/>
    <cellStyle name="20% - Accent2 15 4 2 2 3" xfId="23185"/>
    <cellStyle name="20% - Accent2 15 4 2 3" xfId="10665"/>
    <cellStyle name="20% - Accent2 15 4 2 3 2" xfId="27376"/>
    <cellStyle name="20% - Accent2 15 4 2 4" xfId="19023"/>
    <cellStyle name="20% - Accent2 15 4 3" xfId="5434"/>
    <cellStyle name="20% - Accent2 15 4 3 2" xfId="13788"/>
    <cellStyle name="20% - Accent2 15 4 3 2 2" xfId="30499"/>
    <cellStyle name="20% - Accent2 15 4 3 3" xfId="22146"/>
    <cellStyle name="20% - Accent2 15 4 4" xfId="9626"/>
    <cellStyle name="20% - Accent2 15 4 4 2" xfId="26337"/>
    <cellStyle name="20% - Accent2 15 4 5" xfId="17984"/>
    <cellStyle name="20% - Accent2 15 5" xfId="2311"/>
    <cellStyle name="20% - Accent2 15 5 2" xfId="6474"/>
    <cellStyle name="20% - Accent2 15 5 2 2" xfId="14828"/>
    <cellStyle name="20% - Accent2 15 5 2 2 2" xfId="31539"/>
    <cellStyle name="20% - Accent2 15 5 2 3" xfId="23186"/>
    <cellStyle name="20% - Accent2 15 5 3" xfId="10666"/>
    <cellStyle name="20% - Accent2 15 5 3 2" xfId="27377"/>
    <cellStyle name="20% - Accent2 15 5 4" xfId="19024"/>
    <cellStyle name="20% - Accent2 15 6" xfId="4398"/>
    <cellStyle name="20% - Accent2 15 6 2" xfId="12752"/>
    <cellStyle name="20% - Accent2 15 6 2 2" xfId="29463"/>
    <cellStyle name="20% - Accent2 15 6 3" xfId="21110"/>
    <cellStyle name="20% - Accent2 15 7" xfId="8590"/>
    <cellStyle name="20% - Accent2 15 7 2" xfId="25301"/>
    <cellStyle name="20% - Accent2 15 8" xfId="16948"/>
    <cellStyle name="20% - Accent2 16" xfId="246"/>
    <cellStyle name="20% - Accent2 16 2" xfId="488"/>
    <cellStyle name="20% - Accent2 16 2 2" xfId="1001"/>
    <cellStyle name="20% - Accent2 16 2 2 2" xfId="2037"/>
    <cellStyle name="20% - Accent2 16 2 2 2 2" xfId="2312"/>
    <cellStyle name="20% - Accent2 16 2 2 2 2 2" xfId="6475"/>
    <cellStyle name="20% - Accent2 16 2 2 2 2 2 2" xfId="14829"/>
    <cellStyle name="20% - Accent2 16 2 2 2 2 2 2 2" xfId="31540"/>
    <cellStyle name="20% - Accent2 16 2 2 2 2 2 3" xfId="23187"/>
    <cellStyle name="20% - Accent2 16 2 2 2 2 3" xfId="10667"/>
    <cellStyle name="20% - Accent2 16 2 2 2 2 3 2" xfId="27378"/>
    <cellStyle name="20% - Accent2 16 2 2 2 2 4" xfId="19025"/>
    <cellStyle name="20% - Accent2 16 2 2 2 3" xfId="6200"/>
    <cellStyle name="20% - Accent2 16 2 2 2 3 2" xfId="14554"/>
    <cellStyle name="20% - Accent2 16 2 2 2 3 2 2" xfId="31265"/>
    <cellStyle name="20% - Accent2 16 2 2 2 3 3" xfId="22912"/>
    <cellStyle name="20% - Accent2 16 2 2 2 4" xfId="10392"/>
    <cellStyle name="20% - Accent2 16 2 2 2 4 2" xfId="27103"/>
    <cellStyle name="20% - Accent2 16 2 2 2 5" xfId="18750"/>
    <cellStyle name="20% - Accent2 16 2 2 3" xfId="2313"/>
    <cellStyle name="20% - Accent2 16 2 2 3 2" xfId="6476"/>
    <cellStyle name="20% - Accent2 16 2 2 3 2 2" xfId="14830"/>
    <cellStyle name="20% - Accent2 16 2 2 3 2 2 2" xfId="31541"/>
    <cellStyle name="20% - Accent2 16 2 2 3 2 3" xfId="23188"/>
    <cellStyle name="20% - Accent2 16 2 2 3 3" xfId="10668"/>
    <cellStyle name="20% - Accent2 16 2 2 3 3 2" xfId="27379"/>
    <cellStyle name="20% - Accent2 16 2 2 3 4" xfId="19026"/>
    <cellStyle name="20% - Accent2 16 2 2 4" xfId="5164"/>
    <cellStyle name="20% - Accent2 16 2 2 4 2" xfId="13518"/>
    <cellStyle name="20% - Accent2 16 2 2 4 2 2" xfId="30229"/>
    <cellStyle name="20% - Accent2 16 2 2 4 3" xfId="21876"/>
    <cellStyle name="20% - Accent2 16 2 2 5" xfId="9356"/>
    <cellStyle name="20% - Accent2 16 2 2 5 2" xfId="26067"/>
    <cellStyle name="20% - Accent2 16 2 2 6" xfId="17714"/>
    <cellStyle name="20% - Accent2 16 2 3" xfId="1525"/>
    <cellStyle name="20% - Accent2 16 2 3 2" xfId="2314"/>
    <cellStyle name="20% - Accent2 16 2 3 2 2" xfId="6477"/>
    <cellStyle name="20% - Accent2 16 2 3 2 2 2" xfId="14831"/>
    <cellStyle name="20% - Accent2 16 2 3 2 2 2 2" xfId="31542"/>
    <cellStyle name="20% - Accent2 16 2 3 2 2 3" xfId="23189"/>
    <cellStyle name="20% - Accent2 16 2 3 2 3" xfId="10669"/>
    <cellStyle name="20% - Accent2 16 2 3 2 3 2" xfId="27380"/>
    <cellStyle name="20% - Accent2 16 2 3 2 4" xfId="19027"/>
    <cellStyle name="20% - Accent2 16 2 3 3" xfId="5688"/>
    <cellStyle name="20% - Accent2 16 2 3 3 2" xfId="14042"/>
    <cellStyle name="20% - Accent2 16 2 3 3 2 2" xfId="30753"/>
    <cellStyle name="20% - Accent2 16 2 3 3 3" xfId="22400"/>
    <cellStyle name="20% - Accent2 16 2 3 4" xfId="9880"/>
    <cellStyle name="20% - Accent2 16 2 3 4 2" xfId="26591"/>
    <cellStyle name="20% - Accent2 16 2 3 5" xfId="18238"/>
    <cellStyle name="20% - Accent2 16 2 4" xfId="2315"/>
    <cellStyle name="20% - Accent2 16 2 4 2" xfId="6478"/>
    <cellStyle name="20% - Accent2 16 2 4 2 2" xfId="14832"/>
    <cellStyle name="20% - Accent2 16 2 4 2 2 2" xfId="31543"/>
    <cellStyle name="20% - Accent2 16 2 4 2 3" xfId="23190"/>
    <cellStyle name="20% - Accent2 16 2 4 3" xfId="10670"/>
    <cellStyle name="20% - Accent2 16 2 4 3 2" xfId="27381"/>
    <cellStyle name="20% - Accent2 16 2 4 4" xfId="19028"/>
    <cellStyle name="20% - Accent2 16 2 5" xfId="4652"/>
    <cellStyle name="20% - Accent2 16 2 5 2" xfId="13006"/>
    <cellStyle name="20% - Accent2 16 2 5 2 2" xfId="29717"/>
    <cellStyle name="20% - Accent2 16 2 5 3" xfId="21364"/>
    <cellStyle name="20% - Accent2 16 2 6" xfId="8844"/>
    <cellStyle name="20% - Accent2 16 2 6 2" xfId="25555"/>
    <cellStyle name="20% - Accent2 16 2 7" xfId="17202"/>
    <cellStyle name="20% - Accent2 16 3" xfId="761"/>
    <cellStyle name="20% - Accent2 16 3 2" xfId="1797"/>
    <cellStyle name="20% - Accent2 16 3 2 2" xfId="2316"/>
    <cellStyle name="20% - Accent2 16 3 2 2 2" xfId="6479"/>
    <cellStyle name="20% - Accent2 16 3 2 2 2 2" xfId="14833"/>
    <cellStyle name="20% - Accent2 16 3 2 2 2 2 2" xfId="31544"/>
    <cellStyle name="20% - Accent2 16 3 2 2 2 3" xfId="23191"/>
    <cellStyle name="20% - Accent2 16 3 2 2 3" xfId="10671"/>
    <cellStyle name="20% - Accent2 16 3 2 2 3 2" xfId="27382"/>
    <cellStyle name="20% - Accent2 16 3 2 2 4" xfId="19029"/>
    <cellStyle name="20% - Accent2 16 3 2 3" xfId="5960"/>
    <cellStyle name="20% - Accent2 16 3 2 3 2" xfId="14314"/>
    <cellStyle name="20% - Accent2 16 3 2 3 2 2" xfId="31025"/>
    <cellStyle name="20% - Accent2 16 3 2 3 3" xfId="22672"/>
    <cellStyle name="20% - Accent2 16 3 2 4" xfId="10152"/>
    <cellStyle name="20% - Accent2 16 3 2 4 2" xfId="26863"/>
    <cellStyle name="20% - Accent2 16 3 2 5" xfId="18510"/>
    <cellStyle name="20% - Accent2 16 3 3" xfId="2317"/>
    <cellStyle name="20% - Accent2 16 3 3 2" xfId="6480"/>
    <cellStyle name="20% - Accent2 16 3 3 2 2" xfId="14834"/>
    <cellStyle name="20% - Accent2 16 3 3 2 2 2" xfId="31545"/>
    <cellStyle name="20% - Accent2 16 3 3 2 3" xfId="23192"/>
    <cellStyle name="20% - Accent2 16 3 3 3" xfId="10672"/>
    <cellStyle name="20% - Accent2 16 3 3 3 2" xfId="27383"/>
    <cellStyle name="20% - Accent2 16 3 3 4" xfId="19030"/>
    <cellStyle name="20% - Accent2 16 3 4" xfId="4924"/>
    <cellStyle name="20% - Accent2 16 3 4 2" xfId="13278"/>
    <cellStyle name="20% - Accent2 16 3 4 2 2" xfId="29989"/>
    <cellStyle name="20% - Accent2 16 3 4 3" xfId="21636"/>
    <cellStyle name="20% - Accent2 16 3 5" xfId="9116"/>
    <cellStyle name="20% - Accent2 16 3 5 2" xfId="25827"/>
    <cellStyle name="20% - Accent2 16 3 6" xfId="17474"/>
    <cellStyle name="20% - Accent2 16 4" xfId="1285"/>
    <cellStyle name="20% - Accent2 16 4 2" xfId="2318"/>
    <cellStyle name="20% - Accent2 16 4 2 2" xfId="6481"/>
    <cellStyle name="20% - Accent2 16 4 2 2 2" xfId="14835"/>
    <cellStyle name="20% - Accent2 16 4 2 2 2 2" xfId="31546"/>
    <cellStyle name="20% - Accent2 16 4 2 2 3" xfId="23193"/>
    <cellStyle name="20% - Accent2 16 4 2 3" xfId="10673"/>
    <cellStyle name="20% - Accent2 16 4 2 3 2" xfId="27384"/>
    <cellStyle name="20% - Accent2 16 4 2 4" xfId="19031"/>
    <cellStyle name="20% - Accent2 16 4 3" xfId="5448"/>
    <cellStyle name="20% - Accent2 16 4 3 2" xfId="13802"/>
    <cellStyle name="20% - Accent2 16 4 3 2 2" xfId="30513"/>
    <cellStyle name="20% - Accent2 16 4 3 3" xfId="22160"/>
    <cellStyle name="20% - Accent2 16 4 4" xfId="9640"/>
    <cellStyle name="20% - Accent2 16 4 4 2" xfId="26351"/>
    <cellStyle name="20% - Accent2 16 4 5" xfId="17998"/>
    <cellStyle name="20% - Accent2 16 5" xfId="2319"/>
    <cellStyle name="20% - Accent2 16 5 2" xfId="6482"/>
    <cellStyle name="20% - Accent2 16 5 2 2" xfId="14836"/>
    <cellStyle name="20% - Accent2 16 5 2 2 2" xfId="31547"/>
    <cellStyle name="20% - Accent2 16 5 2 3" xfId="23194"/>
    <cellStyle name="20% - Accent2 16 5 3" xfId="10674"/>
    <cellStyle name="20% - Accent2 16 5 3 2" xfId="27385"/>
    <cellStyle name="20% - Accent2 16 5 4" xfId="19032"/>
    <cellStyle name="20% - Accent2 16 6" xfId="4412"/>
    <cellStyle name="20% - Accent2 16 6 2" xfId="12766"/>
    <cellStyle name="20% - Accent2 16 6 2 2" xfId="29477"/>
    <cellStyle name="20% - Accent2 16 6 3" xfId="21124"/>
    <cellStyle name="20% - Accent2 16 7" xfId="8604"/>
    <cellStyle name="20% - Accent2 16 7 2" xfId="25315"/>
    <cellStyle name="20% - Accent2 16 8" xfId="16962"/>
    <cellStyle name="20% - Accent2 17" xfId="262"/>
    <cellStyle name="20% - Accent2 17 2" xfId="502"/>
    <cellStyle name="20% - Accent2 17 2 2" xfId="1015"/>
    <cellStyle name="20% - Accent2 17 2 2 2" xfId="2051"/>
    <cellStyle name="20% - Accent2 17 2 2 2 2" xfId="2320"/>
    <cellStyle name="20% - Accent2 17 2 2 2 2 2" xfId="6483"/>
    <cellStyle name="20% - Accent2 17 2 2 2 2 2 2" xfId="14837"/>
    <cellStyle name="20% - Accent2 17 2 2 2 2 2 2 2" xfId="31548"/>
    <cellStyle name="20% - Accent2 17 2 2 2 2 2 3" xfId="23195"/>
    <cellStyle name="20% - Accent2 17 2 2 2 2 3" xfId="10675"/>
    <cellStyle name="20% - Accent2 17 2 2 2 2 3 2" xfId="27386"/>
    <cellStyle name="20% - Accent2 17 2 2 2 2 4" xfId="19033"/>
    <cellStyle name="20% - Accent2 17 2 2 2 3" xfId="6214"/>
    <cellStyle name="20% - Accent2 17 2 2 2 3 2" xfId="14568"/>
    <cellStyle name="20% - Accent2 17 2 2 2 3 2 2" xfId="31279"/>
    <cellStyle name="20% - Accent2 17 2 2 2 3 3" xfId="22926"/>
    <cellStyle name="20% - Accent2 17 2 2 2 4" xfId="10406"/>
    <cellStyle name="20% - Accent2 17 2 2 2 4 2" xfId="27117"/>
    <cellStyle name="20% - Accent2 17 2 2 2 5" xfId="18764"/>
    <cellStyle name="20% - Accent2 17 2 2 3" xfId="2321"/>
    <cellStyle name="20% - Accent2 17 2 2 3 2" xfId="6484"/>
    <cellStyle name="20% - Accent2 17 2 2 3 2 2" xfId="14838"/>
    <cellStyle name="20% - Accent2 17 2 2 3 2 2 2" xfId="31549"/>
    <cellStyle name="20% - Accent2 17 2 2 3 2 3" xfId="23196"/>
    <cellStyle name="20% - Accent2 17 2 2 3 3" xfId="10676"/>
    <cellStyle name="20% - Accent2 17 2 2 3 3 2" xfId="27387"/>
    <cellStyle name="20% - Accent2 17 2 2 3 4" xfId="19034"/>
    <cellStyle name="20% - Accent2 17 2 2 4" xfId="5178"/>
    <cellStyle name="20% - Accent2 17 2 2 4 2" xfId="13532"/>
    <cellStyle name="20% - Accent2 17 2 2 4 2 2" xfId="30243"/>
    <cellStyle name="20% - Accent2 17 2 2 4 3" xfId="21890"/>
    <cellStyle name="20% - Accent2 17 2 2 5" xfId="9370"/>
    <cellStyle name="20% - Accent2 17 2 2 5 2" xfId="26081"/>
    <cellStyle name="20% - Accent2 17 2 2 6" xfId="17728"/>
    <cellStyle name="20% - Accent2 17 2 3" xfId="1539"/>
    <cellStyle name="20% - Accent2 17 2 3 2" xfId="2322"/>
    <cellStyle name="20% - Accent2 17 2 3 2 2" xfId="6485"/>
    <cellStyle name="20% - Accent2 17 2 3 2 2 2" xfId="14839"/>
    <cellStyle name="20% - Accent2 17 2 3 2 2 2 2" xfId="31550"/>
    <cellStyle name="20% - Accent2 17 2 3 2 2 3" xfId="23197"/>
    <cellStyle name="20% - Accent2 17 2 3 2 3" xfId="10677"/>
    <cellStyle name="20% - Accent2 17 2 3 2 3 2" xfId="27388"/>
    <cellStyle name="20% - Accent2 17 2 3 2 4" xfId="19035"/>
    <cellStyle name="20% - Accent2 17 2 3 3" xfId="5702"/>
    <cellStyle name="20% - Accent2 17 2 3 3 2" xfId="14056"/>
    <cellStyle name="20% - Accent2 17 2 3 3 2 2" xfId="30767"/>
    <cellStyle name="20% - Accent2 17 2 3 3 3" xfId="22414"/>
    <cellStyle name="20% - Accent2 17 2 3 4" xfId="9894"/>
    <cellStyle name="20% - Accent2 17 2 3 4 2" xfId="26605"/>
    <cellStyle name="20% - Accent2 17 2 3 5" xfId="18252"/>
    <cellStyle name="20% - Accent2 17 2 4" xfId="2323"/>
    <cellStyle name="20% - Accent2 17 2 4 2" xfId="6486"/>
    <cellStyle name="20% - Accent2 17 2 4 2 2" xfId="14840"/>
    <cellStyle name="20% - Accent2 17 2 4 2 2 2" xfId="31551"/>
    <cellStyle name="20% - Accent2 17 2 4 2 3" xfId="23198"/>
    <cellStyle name="20% - Accent2 17 2 4 3" xfId="10678"/>
    <cellStyle name="20% - Accent2 17 2 4 3 2" xfId="27389"/>
    <cellStyle name="20% - Accent2 17 2 4 4" xfId="19036"/>
    <cellStyle name="20% - Accent2 17 2 5" xfId="4666"/>
    <cellStyle name="20% - Accent2 17 2 5 2" xfId="13020"/>
    <cellStyle name="20% - Accent2 17 2 5 2 2" xfId="29731"/>
    <cellStyle name="20% - Accent2 17 2 5 3" xfId="21378"/>
    <cellStyle name="20% - Accent2 17 2 6" xfId="8858"/>
    <cellStyle name="20% - Accent2 17 2 6 2" xfId="25569"/>
    <cellStyle name="20% - Accent2 17 2 7" xfId="17216"/>
    <cellStyle name="20% - Accent2 17 3" xfId="775"/>
    <cellStyle name="20% - Accent2 17 3 2" xfId="1811"/>
    <cellStyle name="20% - Accent2 17 3 2 2" xfId="2324"/>
    <cellStyle name="20% - Accent2 17 3 2 2 2" xfId="6487"/>
    <cellStyle name="20% - Accent2 17 3 2 2 2 2" xfId="14841"/>
    <cellStyle name="20% - Accent2 17 3 2 2 2 2 2" xfId="31552"/>
    <cellStyle name="20% - Accent2 17 3 2 2 2 3" xfId="23199"/>
    <cellStyle name="20% - Accent2 17 3 2 2 3" xfId="10679"/>
    <cellStyle name="20% - Accent2 17 3 2 2 3 2" xfId="27390"/>
    <cellStyle name="20% - Accent2 17 3 2 2 4" xfId="19037"/>
    <cellStyle name="20% - Accent2 17 3 2 3" xfId="5974"/>
    <cellStyle name="20% - Accent2 17 3 2 3 2" xfId="14328"/>
    <cellStyle name="20% - Accent2 17 3 2 3 2 2" xfId="31039"/>
    <cellStyle name="20% - Accent2 17 3 2 3 3" xfId="22686"/>
    <cellStyle name="20% - Accent2 17 3 2 4" xfId="10166"/>
    <cellStyle name="20% - Accent2 17 3 2 4 2" xfId="26877"/>
    <cellStyle name="20% - Accent2 17 3 2 5" xfId="18524"/>
    <cellStyle name="20% - Accent2 17 3 3" xfId="2325"/>
    <cellStyle name="20% - Accent2 17 3 3 2" xfId="6488"/>
    <cellStyle name="20% - Accent2 17 3 3 2 2" xfId="14842"/>
    <cellStyle name="20% - Accent2 17 3 3 2 2 2" xfId="31553"/>
    <cellStyle name="20% - Accent2 17 3 3 2 3" xfId="23200"/>
    <cellStyle name="20% - Accent2 17 3 3 3" xfId="10680"/>
    <cellStyle name="20% - Accent2 17 3 3 3 2" xfId="27391"/>
    <cellStyle name="20% - Accent2 17 3 3 4" xfId="19038"/>
    <cellStyle name="20% - Accent2 17 3 4" xfId="4938"/>
    <cellStyle name="20% - Accent2 17 3 4 2" xfId="13292"/>
    <cellStyle name="20% - Accent2 17 3 4 2 2" xfId="30003"/>
    <cellStyle name="20% - Accent2 17 3 4 3" xfId="21650"/>
    <cellStyle name="20% - Accent2 17 3 5" xfId="9130"/>
    <cellStyle name="20% - Accent2 17 3 5 2" xfId="25841"/>
    <cellStyle name="20% - Accent2 17 3 6" xfId="17488"/>
    <cellStyle name="20% - Accent2 17 4" xfId="1299"/>
    <cellStyle name="20% - Accent2 17 4 2" xfId="2326"/>
    <cellStyle name="20% - Accent2 17 4 2 2" xfId="6489"/>
    <cellStyle name="20% - Accent2 17 4 2 2 2" xfId="14843"/>
    <cellStyle name="20% - Accent2 17 4 2 2 2 2" xfId="31554"/>
    <cellStyle name="20% - Accent2 17 4 2 2 3" xfId="23201"/>
    <cellStyle name="20% - Accent2 17 4 2 3" xfId="10681"/>
    <cellStyle name="20% - Accent2 17 4 2 3 2" xfId="27392"/>
    <cellStyle name="20% - Accent2 17 4 2 4" xfId="19039"/>
    <cellStyle name="20% - Accent2 17 4 3" xfId="5462"/>
    <cellStyle name="20% - Accent2 17 4 3 2" xfId="13816"/>
    <cellStyle name="20% - Accent2 17 4 3 2 2" xfId="30527"/>
    <cellStyle name="20% - Accent2 17 4 3 3" xfId="22174"/>
    <cellStyle name="20% - Accent2 17 4 4" xfId="9654"/>
    <cellStyle name="20% - Accent2 17 4 4 2" xfId="26365"/>
    <cellStyle name="20% - Accent2 17 4 5" xfId="18012"/>
    <cellStyle name="20% - Accent2 17 5" xfId="2327"/>
    <cellStyle name="20% - Accent2 17 5 2" xfId="6490"/>
    <cellStyle name="20% - Accent2 17 5 2 2" xfId="14844"/>
    <cellStyle name="20% - Accent2 17 5 2 2 2" xfId="31555"/>
    <cellStyle name="20% - Accent2 17 5 2 3" xfId="23202"/>
    <cellStyle name="20% - Accent2 17 5 3" xfId="10682"/>
    <cellStyle name="20% - Accent2 17 5 3 2" xfId="27393"/>
    <cellStyle name="20% - Accent2 17 5 4" xfId="19040"/>
    <cellStyle name="20% - Accent2 17 6" xfId="4426"/>
    <cellStyle name="20% - Accent2 17 6 2" xfId="12780"/>
    <cellStyle name="20% - Accent2 17 6 2 2" xfId="29491"/>
    <cellStyle name="20% - Accent2 17 6 3" xfId="21138"/>
    <cellStyle name="20% - Accent2 17 7" xfId="8618"/>
    <cellStyle name="20% - Accent2 17 7 2" xfId="25329"/>
    <cellStyle name="20% - Accent2 17 8" xfId="16976"/>
    <cellStyle name="20% - Accent2 18" xfId="273"/>
    <cellStyle name="20% - Accent2 18 2" xfId="786"/>
    <cellStyle name="20% - Accent2 18 2 2" xfId="1822"/>
    <cellStyle name="20% - Accent2 18 2 2 2" xfId="2328"/>
    <cellStyle name="20% - Accent2 18 2 2 2 2" xfId="6491"/>
    <cellStyle name="20% - Accent2 18 2 2 2 2 2" xfId="14845"/>
    <cellStyle name="20% - Accent2 18 2 2 2 2 2 2" xfId="31556"/>
    <cellStyle name="20% - Accent2 18 2 2 2 2 3" xfId="23203"/>
    <cellStyle name="20% - Accent2 18 2 2 2 3" xfId="10683"/>
    <cellStyle name="20% - Accent2 18 2 2 2 3 2" xfId="27394"/>
    <cellStyle name="20% - Accent2 18 2 2 2 4" xfId="19041"/>
    <cellStyle name="20% - Accent2 18 2 2 3" xfId="5985"/>
    <cellStyle name="20% - Accent2 18 2 2 3 2" xfId="14339"/>
    <cellStyle name="20% - Accent2 18 2 2 3 2 2" xfId="31050"/>
    <cellStyle name="20% - Accent2 18 2 2 3 3" xfId="22697"/>
    <cellStyle name="20% - Accent2 18 2 2 4" xfId="10177"/>
    <cellStyle name="20% - Accent2 18 2 2 4 2" xfId="26888"/>
    <cellStyle name="20% - Accent2 18 2 2 5" xfId="18535"/>
    <cellStyle name="20% - Accent2 18 2 3" xfId="2329"/>
    <cellStyle name="20% - Accent2 18 2 3 2" xfId="6492"/>
    <cellStyle name="20% - Accent2 18 2 3 2 2" xfId="14846"/>
    <cellStyle name="20% - Accent2 18 2 3 2 2 2" xfId="31557"/>
    <cellStyle name="20% - Accent2 18 2 3 2 3" xfId="23204"/>
    <cellStyle name="20% - Accent2 18 2 3 3" xfId="10684"/>
    <cellStyle name="20% - Accent2 18 2 3 3 2" xfId="27395"/>
    <cellStyle name="20% - Accent2 18 2 3 4" xfId="19042"/>
    <cellStyle name="20% - Accent2 18 2 4" xfId="4949"/>
    <cellStyle name="20% - Accent2 18 2 4 2" xfId="13303"/>
    <cellStyle name="20% - Accent2 18 2 4 2 2" xfId="30014"/>
    <cellStyle name="20% - Accent2 18 2 4 3" xfId="21661"/>
    <cellStyle name="20% - Accent2 18 2 5" xfId="9141"/>
    <cellStyle name="20% - Accent2 18 2 5 2" xfId="25852"/>
    <cellStyle name="20% - Accent2 18 2 6" xfId="17499"/>
    <cellStyle name="20% - Accent2 18 3" xfId="1310"/>
    <cellStyle name="20% - Accent2 18 3 2" xfId="2330"/>
    <cellStyle name="20% - Accent2 18 3 2 2" xfId="6493"/>
    <cellStyle name="20% - Accent2 18 3 2 2 2" xfId="14847"/>
    <cellStyle name="20% - Accent2 18 3 2 2 2 2" xfId="31558"/>
    <cellStyle name="20% - Accent2 18 3 2 2 3" xfId="23205"/>
    <cellStyle name="20% - Accent2 18 3 2 3" xfId="10685"/>
    <cellStyle name="20% - Accent2 18 3 2 3 2" xfId="27396"/>
    <cellStyle name="20% - Accent2 18 3 2 4" xfId="19043"/>
    <cellStyle name="20% - Accent2 18 3 3" xfId="5473"/>
    <cellStyle name="20% - Accent2 18 3 3 2" xfId="13827"/>
    <cellStyle name="20% - Accent2 18 3 3 2 2" xfId="30538"/>
    <cellStyle name="20% - Accent2 18 3 3 3" xfId="22185"/>
    <cellStyle name="20% - Accent2 18 3 4" xfId="9665"/>
    <cellStyle name="20% - Accent2 18 3 4 2" xfId="26376"/>
    <cellStyle name="20% - Accent2 18 3 5" xfId="18023"/>
    <cellStyle name="20% - Accent2 18 4" xfId="2331"/>
    <cellStyle name="20% - Accent2 18 4 2" xfId="6494"/>
    <cellStyle name="20% - Accent2 18 4 2 2" xfId="14848"/>
    <cellStyle name="20% - Accent2 18 4 2 2 2" xfId="31559"/>
    <cellStyle name="20% - Accent2 18 4 2 3" xfId="23206"/>
    <cellStyle name="20% - Accent2 18 4 3" xfId="10686"/>
    <cellStyle name="20% - Accent2 18 4 3 2" xfId="27397"/>
    <cellStyle name="20% - Accent2 18 4 4" xfId="19044"/>
    <cellStyle name="20% - Accent2 18 5" xfId="4437"/>
    <cellStyle name="20% - Accent2 18 5 2" xfId="12791"/>
    <cellStyle name="20% - Accent2 18 5 2 2" xfId="29502"/>
    <cellStyle name="20% - Accent2 18 5 3" xfId="21149"/>
    <cellStyle name="20% - Accent2 18 6" xfId="8629"/>
    <cellStyle name="20% - Accent2 18 6 2" xfId="25340"/>
    <cellStyle name="20% - Accent2 18 7" xfId="16987"/>
    <cellStyle name="20% - Accent2 19" xfId="518"/>
    <cellStyle name="20% - Accent2 19 2" xfId="1031"/>
    <cellStyle name="20% - Accent2 19 2 2" xfId="2067"/>
    <cellStyle name="20% - Accent2 19 2 2 2" xfId="2332"/>
    <cellStyle name="20% - Accent2 19 2 2 2 2" xfId="6495"/>
    <cellStyle name="20% - Accent2 19 2 2 2 2 2" xfId="14849"/>
    <cellStyle name="20% - Accent2 19 2 2 2 2 2 2" xfId="31560"/>
    <cellStyle name="20% - Accent2 19 2 2 2 2 3" xfId="23207"/>
    <cellStyle name="20% - Accent2 19 2 2 2 3" xfId="10687"/>
    <cellStyle name="20% - Accent2 19 2 2 2 3 2" xfId="27398"/>
    <cellStyle name="20% - Accent2 19 2 2 2 4" xfId="19045"/>
    <cellStyle name="20% - Accent2 19 2 2 3" xfId="6230"/>
    <cellStyle name="20% - Accent2 19 2 2 3 2" xfId="14584"/>
    <cellStyle name="20% - Accent2 19 2 2 3 2 2" xfId="31295"/>
    <cellStyle name="20% - Accent2 19 2 2 3 3" xfId="22942"/>
    <cellStyle name="20% - Accent2 19 2 2 4" xfId="10422"/>
    <cellStyle name="20% - Accent2 19 2 2 4 2" xfId="27133"/>
    <cellStyle name="20% - Accent2 19 2 2 5" xfId="18780"/>
    <cellStyle name="20% - Accent2 19 2 3" xfId="2333"/>
    <cellStyle name="20% - Accent2 19 2 3 2" xfId="6496"/>
    <cellStyle name="20% - Accent2 19 2 3 2 2" xfId="14850"/>
    <cellStyle name="20% - Accent2 19 2 3 2 2 2" xfId="31561"/>
    <cellStyle name="20% - Accent2 19 2 3 2 3" xfId="23208"/>
    <cellStyle name="20% - Accent2 19 2 3 3" xfId="10688"/>
    <cellStyle name="20% - Accent2 19 2 3 3 2" xfId="27399"/>
    <cellStyle name="20% - Accent2 19 2 3 4" xfId="19046"/>
    <cellStyle name="20% - Accent2 19 2 4" xfId="5194"/>
    <cellStyle name="20% - Accent2 19 2 4 2" xfId="13548"/>
    <cellStyle name="20% - Accent2 19 2 4 2 2" xfId="30259"/>
    <cellStyle name="20% - Accent2 19 2 4 3" xfId="21906"/>
    <cellStyle name="20% - Accent2 19 2 5" xfId="9386"/>
    <cellStyle name="20% - Accent2 19 2 5 2" xfId="26097"/>
    <cellStyle name="20% - Accent2 19 2 6" xfId="17744"/>
    <cellStyle name="20% - Accent2 19 3" xfId="1555"/>
    <cellStyle name="20% - Accent2 19 3 2" xfId="2334"/>
    <cellStyle name="20% - Accent2 19 3 2 2" xfId="6497"/>
    <cellStyle name="20% - Accent2 19 3 2 2 2" xfId="14851"/>
    <cellStyle name="20% - Accent2 19 3 2 2 2 2" xfId="31562"/>
    <cellStyle name="20% - Accent2 19 3 2 2 3" xfId="23209"/>
    <cellStyle name="20% - Accent2 19 3 2 3" xfId="10689"/>
    <cellStyle name="20% - Accent2 19 3 2 3 2" xfId="27400"/>
    <cellStyle name="20% - Accent2 19 3 2 4" xfId="19047"/>
    <cellStyle name="20% - Accent2 19 3 3" xfId="5718"/>
    <cellStyle name="20% - Accent2 19 3 3 2" xfId="14072"/>
    <cellStyle name="20% - Accent2 19 3 3 2 2" xfId="30783"/>
    <cellStyle name="20% - Accent2 19 3 3 3" xfId="22430"/>
    <cellStyle name="20% - Accent2 19 3 4" xfId="9910"/>
    <cellStyle name="20% - Accent2 19 3 4 2" xfId="26621"/>
    <cellStyle name="20% - Accent2 19 3 5" xfId="18268"/>
    <cellStyle name="20% - Accent2 19 4" xfId="2335"/>
    <cellStyle name="20% - Accent2 19 4 2" xfId="6498"/>
    <cellStyle name="20% - Accent2 19 4 2 2" xfId="14852"/>
    <cellStyle name="20% - Accent2 19 4 2 2 2" xfId="31563"/>
    <cellStyle name="20% - Accent2 19 4 2 3" xfId="23210"/>
    <cellStyle name="20% - Accent2 19 4 3" xfId="10690"/>
    <cellStyle name="20% - Accent2 19 4 3 2" xfId="27401"/>
    <cellStyle name="20% - Accent2 19 4 4" xfId="19048"/>
    <cellStyle name="20% - Accent2 19 5" xfId="4682"/>
    <cellStyle name="20% - Accent2 19 5 2" xfId="13036"/>
    <cellStyle name="20% - Accent2 19 5 2 2" xfId="29747"/>
    <cellStyle name="20% - Accent2 19 5 3" xfId="21394"/>
    <cellStyle name="20% - Accent2 19 6" xfId="8874"/>
    <cellStyle name="20% - Accent2 19 6 2" xfId="25585"/>
    <cellStyle name="20% - Accent2 19 7" xfId="17232"/>
    <cellStyle name="20% - Accent2 2" xfId="47"/>
    <cellStyle name="20% - Accent2 2 2" xfId="290"/>
    <cellStyle name="20% - Accent2 2 2 2" xfId="803"/>
    <cellStyle name="20% - Accent2 2 2 2 2" xfId="1839"/>
    <cellStyle name="20% - Accent2 2 2 2 2 2" xfId="2336"/>
    <cellStyle name="20% - Accent2 2 2 2 2 2 2" xfId="6499"/>
    <cellStyle name="20% - Accent2 2 2 2 2 2 2 2" xfId="14853"/>
    <cellStyle name="20% - Accent2 2 2 2 2 2 2 2 2" xfId="31564"/>
    <cellStyle name="20% - Accent2 2 2 2 2 2 2 3" xfId="23211"/>
    <cellStyle name="20% - Accent2 2 2 2 2 2 3" xfId="10691"/>
    <cellStyle name="20% - Accent2 2 2 2 2 2 3 2" xfId="27402"/>
    <cellStyle name="20% - Accent2 2 2 2 2 2 4" xfId="19049"/>
    <cellStyle name="20% - Accent2 2 2 2 2 3" xfId="6002"/>
    <cellStyle name="20% - Accent2 2 2 2 2 3 2" xfId="14356"/>
    <cellStyle name="20% - Accent2 2 2 2 2 3 2 2" xfId="31067"/>
    <cellStyle name="20% - Accent2 2 2 2 2 3 3" xfId="22714"/>
    <cellStyle name="20% - Accent2 2 2 2 2 4" xfId="10194"/>
    <cellStyle name="20% - Accent2 2 2 2 2 4 2" xfId="26905"/>
    <cellStyle name="20% - Accent2 2 2 2 2 5" xfId="18552"/>
    <cellStyle name="20% - Accent2 2 2 2 3" xfId="2337"/>
    <cellStyle name="20% - Accent2 2 2 2 3 2" xfId="6500"/>
    <cellStyle name="20% - Accent2 2 2 2 3 2 2" xfId="14854"/>
    <cellStyle name="20% - Accent2 2 2 2 3 2 2 2" xfId="31565"/>
    <cellStyle name="20% - Accent2 2 2 2 3 2 3" xfId="23212"/>
    <cellStyle name="20% - Accent2 2 2 2 3 3" xfId="10692"/>
    <cellStyle name="20% - Accent2 2 2 2 3 3 2" xfId="27403"/>
    <cellStyle name="20% - Accent2 2 2 2 3 4" xfId="19050"/>
    <cellStyle name="20% - Accent2 2 2 2 4" xfId="4966"/>
    <cellStyle name="20% - Accent2 2 2 2 4 2" xfId="13320"/>
    <cellStyle name="20% - Accent2 2 2 2 4 2 2" xfId="30031"/>
    <cellStyle name="20% - Accent2 2 2 2 4 3" xfId="21678"/>
    <cellStyle name="20% - Accent2 2 2 2 5" xfId="9158"/>
    <cellStyle name="20% - Accent2 2 2 2 5 2" xfId="25869"/>
    <cellStyle name="20% - Accent2 2 2 2 6" xfId="17516"/>
    <cellStyle name="20% - Accent2 2 2 3" xfId="1327"/>
    <cellStyle name="20% - Accent2 2 2 3 2" xfId="2338"/>
    <cellStyle name="20% - Accent2 2 2 3 2 2" xfId="6501"/>
    <cellStyle name="20% - Accent2 2 2 3 2 2 2" xfId="14855"/>
    <cellStyle name="20% - Accent2 2 2 3 2 2 2 2" xfId="31566"/>
    <cellStyle name="20% - Accent2 2 2 3 2 2 3" xfId="23213"/>
    <cellStyle name="20% - Accent2 2 2 3 2 3" xfId="10693"/>
    <cellStyle name="20% - Accent2 2 2 3 2 3 2" xfId="27404"/>
    <cellStyle name="20% - Accent2 2 2 3 2 4" xfId="19051"/>
    <cellStyle name="20% - Accent2 2 2 3 3" xfId="5490"/>
    <cellStyle name="20% - Accent2 2 2 3 3 2" xfId="13844"/>
    <cellStyle name="20% - Accent2 2 2 3 3 2 2" xfId="30555"/>
    <cellStyle name="20% - Accent2 2 2 3 3 3" xfId="22202"/>
    <cellStyle name="20% - Accent2 2 2 3 4" xfId="9682"/>
    <cellStyle name="20% - Accent2 2 2 3 4 2" xfId="26393"/>
    <cellStyle name="20% - Accent2 2 2 3 5" xfId="18040"/>
    <cellStyle name="20% - Accent2 2 2 4" xfId="2339"/>
    <cellStyle name="20% - Accent2 2 2 4 2" xfId="6502"/>
    <cellStyle name="20% - Accent2 2 2 4 2 2" xfId="14856"/>
    <cellStyle name="20% - Accent2 2 2 4 2 2 2" xfId="31567"/>
    <cellStyle name="20% - Accent2 2 2 4 2 3" xfId="23214"/>
    <cellStyle name="20% - Accent2 2 2 4 3" xfId="10694"/>
    <cellStyle name="20% - Accent2 2 2 4 3 2" xfId="27405"/>
    <cellStyle name="20% - Accent2 2 2 4 4" xfId="19052"/>
    <cellStyle name="20% - Accent2 2 2 5" xfId="4454"/>
    <cellStyle name="20% - Accent2 2 2 5 2" xfId="12808"/>
    <cellStyle name="20% - Accent2 2 2 5 2 2" xfId="29519"/>
    <cellStyle name="20% - Accent2 2 2 5 3" xfId="21166"/>
    <cellStyle name="20% - Accent2 2 2 6" xfId="8646"/>
    <cellStyle name="20% - Accent2 2 2 6 2" xfId="25357"/>
    <cellStyle name="20% - Accent2 2 2 7" xfId="17004"/>
    <cellStyle name="20% - Accent2 2 3" xfId="563"/>
    <cellStyle name="20% - Accent2 2 3 2" xfId="1599"/>
    <cellStyle name="20% - Accent2 2 3 2 2" xfId="2340"/>
    <cellStyle name="20% - Accent2 2 3 2 2 2" xfId="6503"/>
    <cellStyle name="20% - Accent2 2 3 2 2 2 2" xfId="14857"/>
    <cellStyle name="20% - Accent2 2 3 2 2 2 2 2" xfId="31568"/>
    <cellStyle name="20% - Accent2 2 3 2 2 2 3" xfId="23215"/>
    <cellStyle name="20% - Accent2 2 3 2 2 3" xfId="10695"/>
    <cellStyle name="20% - Accent2 2 3 2 2 3 2" xfId="27406"/>
    <cellStyle name="20% - Accent2 2 3 2 2 4" xfId="19053"/>
    <cellStyle name="20% - Accent2 2 3 2 3" xfId="5762"/>
    <cellStyle name="20% - Accent2 2 3 2 3 2" xfId="14116"/>
    <cellStyle name="20% - Accent2 2 3 2 3 2 2" xfId="30827"/>
    <cellStyle name="20% - Accent2 2 3 2 3 3" xfId="22474"/>
    <cellStyle name="20% - Accent2 2 3 2 4" xfId="9954"/>
    <cellStyle name="20% - Accent2 2 3 2 4 2" xfId="26665"/>
    <cellStyle name="20% - Accent2 2 3 2 5" xfId="18312"/>
    <cellStyle name="20% - Accent2 2 3 3" xfId="2341"/>
    <cellStyle name="20% - Accent2 2 3 3 2" xfId="6504"/>
    <cellStyle name="20% - Accent2 2 3 3 2 2" xfId="14858"/>
    <cellStyle name="20% - Accent2 2 3 3 2 2 2" xfId="31569"/>
    <cellStyle name="20% - Accent2 2 3 3 2 3" xfId="23216"/>
    <cellStyle name="20% - Accent2 2 3 3 3" xfId="10696"/>
    <cellStyle name="20% - Accent2 2 3 3 3 2" xfId="27407"/>
    <cellStyle name="20% - Accent2 2 3 3 4" xfId="19054"/>
    <cellStyle name="20% - Accent2 2 3 4" xfId="4726"/>
    <cellStyle name="20% - Accent2 2 3 4 2" xfId="13080"/>
    <cellStyle name="20% - Accent2 2 3 4 2 2" xfId="29791"/>
    <cellStyle name="20% - Accent2 2 3 4 3" xfId="21438"/>
    <cellStyle name="20% - Accent2 2 3 5" xfId="8918"/>
    <cellStyle name="20% - Accent2 2 3 5 2" xfId="25629"/>
    <cellStyle name="20% - Accent2 2 3 6" xfId="17276"/>
    <cellStyle name="20% - Accent2 2 4" xfId="1087"/>
    <cellStyle name="20% - Accent2 2 4 2" xfId="2342"/>
    <cellStyle name="20% - Accent2 2 4 2 2" xfId="6505"/>
    <cellStyle name="20% - Accent2 2 4 2 2 2" xfId="14859"/>
    <cellStyle name="20% - Accent2 2 4 2 2 2 2" xfId="31570"/>
    <cellStyle name="20% - Accent2 2 4 2 2 3" xfId="23217"/>
    <cellStyle name="20% - Accent2 2 4 2 3" xfId="10697"/>
    <cellStyle name="20% - Accent2 2 4 2 3 2" xfId="27408"/>
    <cellStyle name="20% - Accent2 2 4 2 4" xfId="19055"/>
    <cellStyle name="20% - Accent2 2 4 3" xfId="5250"/>
    <cellStyle name="20% - Accent2 2 4 3 2" xfId="13604"/>
    <cellStyle name="20% - Accent2 2 4 3 2 2" xfId="30315"/>
    <cellStyle name="20% - Accent2 2 4 3 3" xfId="21962"/>
    <cellStyle name="20% - Accent2 2 4 4" xfId="9442"/>
    <cellStyle name="20% - Accent2 2 4 4 2" xfId="26153"/>
    <cellStyle name="20% - Accent2 2 4 5" xfId="17800"/>
    <cellStyle name="20% - Accent2 2 5" xfId="2343"/>
    <cellStyle name="20% - Accent2 2 5 2" xfId="6506"/>
    <cellStyle name="20% - Accent2 2 5 2 2" xfId="14860"/>
    <cellStyle name="20% - Accent2 2 5 2 2 2" xfId="31571"/>
    <cellStyle name="20% - Accent2 2 5 2 3" xfId="23218"/>
    <cellStyle name="20% - Accent2 2 5 3" xfId="10698"/>
    <cellStyle name="20% - Accent2 2 5 3 2" xfId="27409"/>
    <cellStyle name="20% - Accent2 2 5 4" xfId="19056"/>
    <cellStyle name="20% - Accent2 2 6" xfId="4214"/>
    <cellStyle name="20% - Accent2 2 6 2" xfId="12568"/>
    <cellStyle name="20% - Accent2 2 6 2 2" xfId="29279"/>
    <cellStyle name="20% - Accent2 2 6 3" xfId="20926"/>
    <cellStyle name="20% - Accent2 2 7" xfId="8406"/>
    <cellStyle name="20% - Accent2 2 7 2" xfId="25117"/>
    <cellStyle name="20% - Accent2 2 8" xfId="16764"/>
    <cellStyle name="20% - Accent2 20" xfId="532"/>
    <cellStyle name="20% - Accent2 20 2" xfId="1045"/>
    <cellStyle name="20% - Accent2 20 2 2" xfId="2081"/>
    <cellStyle name="20% - Accent2 20 2 2 2" xfId="2344"/>
    <cellStyle name="20% - Accent2 20 2 2 2 2" xfId="6507"/>
    <cellStyle name="20% - Accent2 20 2 2 2 2 2" xfId="14861"/>
    <cellStyle name="20% - Accent2 20 2 2 2 2 2 2" xfId="31572"/>
    <cellStyle name="20% - Accent2 20 2 2 2 2 3" xfId="23219"/>
    <cellStyle name="20% - Accent2 20 2 2 2 3" xfId="10699"/>
    <cellStyle name="20% - Accent2 20 2 2 2 3 2" xfId="27410"/>
    <cellStyle name="20% - Accent2 20 2 2 2 4" xfId="19057"/>
    <cellStyle name="20% - Accent2 20 2 2 3" xfId="6244"/>
    <cellStyle name="20% - Accent2 20 2 2 3 2" xfId="14598"/>
    <cellStyle name="20% - Accent2 20 2 2 3 2 2" xfId="31309"/>
    <cellStyle name="20% - Accent2 20 2 2 3 3" xfId="22956"/>
    <cellStyle name="20% - Accent2 20 2 2 4" xfId="10436"/>
    <cellStyle name="20% - Accent2 20 2 2 4 2" xfId="27147"/>
    <cellStyle name="20% - Accent2 20 2 2 5" xfId="18794"/>
    <cellStyle name="20% - Accent2 20 2 3" xfId="2345"/>
    <cellStyle name="20% - Accent2 20 2 3 2" xfId="6508"/>
    <cellStyle name="20% - Accent2 20 2 3 2 2" xfId="14862"/>
    <cellStyle name="20% - Accent2 20 2 3 2 2 2" xfId="31573"/>
    <cellStyle name="20% - Accent2 20 2 3 2 3" xfId="23220"/>
    <cellStyle name="20% - Accent2 20 2 3 3" xfId="10700"/>
    <cellStyle name="20% - Accent2 20 2 3 3 2" xfId="27411"/>
    <cellStyle name="20% - Accent2 20 2 3 4" xfId="19058"/>
    <cellStyle name="20% - Accent2 20 2 4" xfId="5208"/>
    <cellStyle name="20% - Accent2 20 2 4 2" xfId="13562"/>
    <cellStyle name="20% - Accent2 20 2 4 2 2" xfId="30273"/>
    <cellStyle name="20% - Accent2 20 2 4 3" xfId="21920"/>
    <cellStyle name="20% - Accent2 20 2 5" xfId="9400"/>
    <cellStyle name="20% - Accent2 20 2 5 2" xfId="26111"/>
    <cellStyle name="20% - Accent2 20 2 6" xfId="17758"/>
    <cellStyle name="20% - Accent2 20 3" xfId="1569"/>
    <cellStyle name="20% - Accent2 20 3 2" xfId="2346"/>
    <cellStyle name="20% - Accent2 20 3 2 2" xfId="6509"/>
    <cellStyle name="20% - Accent2 20 3 2 2 2" xfId="14863"/>
    <cellStyle name="20% - Accent2 20 3 2 2 2 2" xfId="31574"/>
    <cellStyle name="20% - Accent2 20 3 2 2 3" xfId="23221"/>
    <cellStyle name="20% - Accent2 20 3 2 3" xfId="10701"/>
    <cellStyle name="20% - Accent2 20 3 2 3 2" xfId="27412"/>
    <cellStyle name="20% - Accent2 20 3 2 4" xfId="19059"/>
    <cellStyle name="20% - Accent2 20 3 3" xfId="5732"/>
    <cellStyle name="20% - Accent2 20 3 3 2" xfId="14086"/>
    <cellStyle name="20% - Accent2 20 3 3 2 2" xfId="30797"/>
    <cellStyle name="20% - Accent2 20 3 3 3" xfId="22444"/>
    <cellStyle name="20% - Accent2 20 3 4" xfId="9924"/>
    <cellStyle name="20% - Accent2 20 3 4 2" xfId="26635"/>
    <cellStyle name="20% - Accent2 20 3 5" xfId="18282"/>
    <cellStyle name="20% - Accent2 20 4" xfId="2347"/>
    <cellStyle name="20% - Accent2 20 4 2" xfId="6510"/>
    <cellStyle name="20% - Accent2 20 4 2 2" xfId="14864"/>
    <cellStyle name="20% - Accent2 20 4 2 2 2" xfId="31575"/>
    <cellStyle name="20% - Accent2 20 4 2 3" xfId="23222"/>
    <cellStyle name="20% - Accent2 20 4 3" xfId="10702"/>
    <cellStyle name="20% - Accent2 20 4 3 2" xfId="27413"/>
    <cellStyle name="20% - Accent2 20 4 4" xfId="19060"/>
    <cellStyle name="20% - Accent2 20 5" xfId="4696"/>
    <cellStyle name="20% - Accent2 20 5 2" xfId="13050"/>
    <cellStyle name="20% - Accent2 20 5 2 2" xfId="29761"/>
    <cellStyle name="20% - Accent2 20 5 3" xfId="21408"/>
    <cellStyle name="20% - Accent2 20 6" xfId="8888"/>
    <cellStyle name="20% - Accent2 20 6 2" xfId="25599"/>
    <cellStyle name="20% - Accent2 20 7" xfId="17246"/>
    <cellStyle name="20% - Accent2 21" xfId="1059"/>
    <cellStyle name="20% - Accent2 21 2" xfId="2095"/>
    <cellStyle name="20% - Accent2 21 2 2" xfId="2348"/>
    <cellStyle name="20% - Accent2 21 2 2 2" xfId="6511"/>
    <cellStyle name="20% - Accent2 21 2 2 2 2" xfId="14865"/>
    <cellStyle name="20% - Accent2 21 2 2 2 2 2" xfId="31576"/>
    <cellStyle name="20% - Accent2 21 2 2 2 3" xfId="23223"/>
    <cellStyle name="20% - Accent2 21 2 2 3" xfId="10703"/>
    <cellStyle name="20% - Accent2 21 2 2 3 2" xfId="27414"/>
    <cellStyle name="20% - Accent2 21 2 2 4" xfId="19061"/>
    <cellStyle name="20% - Accent2 21 2 3" xfId="6258"/>
    <cellStyle name="20% - Accent2 21 2 3 2" xfId="14612"/>
    <cellStyle name="20% - Accent2 21 2 3 2 2" xfId="31323"/>
    <cellStyle name="20% - Accent2 21 2 3 3" xfId="22970"/>
    <cellStyle name="20% - Accent2 21 2 4" xfId="10450"/>
    <cellStyle name="20% - Accent2 21 2 4 2" xfId="27161"/>
    <cellStyle name="20% - Accent2 21 2 5" xfId="18808"/>
    <cellStyle name="20% - Accent2 21 3" xfId="2349"/>
    <cellStyle name="20% - Accent2 21 3 2" xfId="6512"/>
    <cellStyle name="20% - Accent2 21 3 2 2" xfId="14866"/>
    <cellStyle name="20% - Accent2 21 3 2 2 2" xfId="31577"/>
    <cellStyle name="20% - Accent2 21 3 2 3" xfId="23224"/>
    <cellStyle name="20% - Accent2 21 3 3" xfId="10704"/>
    <cellStyle name="20% - Accent2 21 3 3 2" xfId="27415"/>
    <cellStyle name="20% - Accent2 21 3 4" xfId="19062"/>
    <cellStyle name="20% - Accent2 21 4" xfId="5222"/>
    <cellStyle name="20% - Accent2 21 4 2" xfId="13576"/>
    <cellStyle name="20% - Accent2 21 4 2 2" xfId="30287"/>
    <cellStyle name="20% - Accent2 21 4 3" xfId="21934"/>
    <cellStyle name="20% - Accent2 21 5" xfId="9414"/>
    <cellStyle name="20% - Accent2 21 5 2" xfId="26125"/>
    <cellStyle name="20% - Accent2 21 6" xfId="17772"/>
    <cellStyle name="20% - Accent2 22" xfId="546"/>
    <cellStyle name="20% - Accent2 22 2" xfId="1583"/>
    <cellStyle name="20% - Accent2 22 2 2" xfId="2350"/>
    <cellStyle name="20% - Accent2 22 2 2 2" xfId="6513"/>
    <cellStyle name="20% - Accent2 22 2 2 2 2" xfId="14867"/>
    <cellStyle name="20% - Accent2 22 2 2 2 2 2" xfId="31578"/>
    <cellStyle name="20% - Accent2 22 2 2 2 3" xfId="23225"/>
    <cellStyle name="20% - Accent2 22 2 2 3" xfId="10705"/>
    <cellStyle name="20% - Accent2 22 2 2 3 2" xfId="27416"/>
    <cellStyle name="20% - Accent2 22 2 2 4" xfId="19063"/>
    <cellStyle name="20% - Accent2 22 2 3" xfId="5746"/>
    <cellStyle name="20% - Accent2 22 2 3 2" xfId="14100"/>
    <cellStyle name="20% - Accent2 22 2 3 2 2" xfId="30811"/>
    <cellStyle name="20% - Accent2 22 2 3 3" xfId="22458"/>
    <cellStyle name="20% - Accent2 22 2 4" xfId="9938"/>
    <cellStyle name="20% - Accent2 22 2 4 2" xfId="26649"/>
    <cellStyle name="20% - Accent2 22 2 5" xfId="18296"/>
    <cellStyle name="20% - Accent2 22 3" xfId="2351"/>
    <cellStyle name="20% - Accent2 22 3 2" xfId="6514"/>
    <cellStyle name="20% - Accent2 22 3 2 2" xfId="14868"/>
    <cellStyle name="20% - Accent2 22 3 2 2 2" xfId="31579"/>
    <cellStyle name="20% - Accent2 22 3 2 3" xfId="23226"/>
    <cellStyle name="20% - Accent2 22 3 3" xfId="10706"/>
    <cellStyle name="20% - Accent2 22 3 3 2" xfId="27417"/>
    <cellStyle name="20% - Accent2 22 3 4" xfId="19064"/>
    <cellStyle name="20% - Accent2 22 4" xfId="4710"/>
    <cellStyle name="20% - Accent2 22 4 2" xfId="13064"/>
    <cellStyle name="20% - Accent2 22 4 2 2" xfId="29775"/>
    <cellStyle name="20% - Accent2 22 4 3" xfId="21422"/>
    <cellStyle name="20% - Accent2 22 5" xfId="8902"/>
    <cellStyle name="20% - Accent2 22 5 2" xfId="25613"/>
    <cellStyle name="20% - Accent2 22 6" xfId="17260"/>
    <cellStyle name="20% - Accent2 23" xfId="1070"/>
    <cellStyle name="20% - Accent2 23 2" xfId="2352"/>
    <cellStyle name="20% - Accent2 23 2 2" xfId="6515"/>
    <cellStyle name="20% - Accent2 23 2 2 2" xfId="14869"/>
    <cellStyle name="20% - Accent2 23 2 2 2 2" xfId="31580"/>
    <cellStyle name="20% - Accent2 23 2 2 3" xfId="23227"/>
    <cellStyle name="20% - Accent2 23 2 3" xfId="10707"/>
    <cellStyle name="20% - Accent2 23 2 3 2" xfId="27418"/>
    <cellStyle name="20% - Accent2 23 2 4" xfId="19065"/>
    <cellStyle name="20% - Accent2 23 3" xfId="5233"/>
    <cellStyle name="20% - Accent2 23 3 2" xfId="13587"/>
    <cellStyle name="20% - Accent2 23 3 2 2" xfId="30298"/>
    <cellStyle name="20% - Accent2 23 3 3" xfId="21945"/>
    <cellStyle name="20% - Accent2 23 4" xfId="9425"/>
    <cellStyle name="20% - Accent2 23 4 2" xfId="26136"/>
    <cellStyle name="20% - Accent2 23 5" xfId="17783"/>
    <cellStyle name="20% - Accent2 24" xfId="2109"/>
    <cellStyle name="20% - Accent2 24 2" xfId="6272"/>
    <cellStyle name="20% - Accent2 24 2 2" xfId="14626"/>
    <cellStyle name="20% - Accent2 24 2 2 2" xfId="31337"/>
    <cellStyle name="20% - Accent2 24 2 3" xfId="22984"/>
    <cellStyle name="20% - Accent2 24 3" xfId="10464"/>
    <cellStyle name="20% - Accent2 24 3 2" xfId="27175"/>
    <cellStyle name="20% - Accent2 24 4" xfId="18822"/>
    <cellStyle name="20% - Accent2 25" xfId="4184"/>
    <cellStyle name="20% - Accent2 25 2" xfId="8347"/>
    <cellStyle name="20% - Accent2 25 2 2" xfId="16701"/>
    <cellStyle name="20% - Accent2 25 2 2 2" xfId="33412"/>
    <cellStyle name="20% - Accent2 25 2 3" xfId="25059"/>
    <cellStyle name="20% - Accent2 25 3" xfId="12539"/>
    <cellStyle name="20% - Accent2 25 3 2" xfId="29250"/>
    <cellStyle name="20% - Accent2 25 4" xfId="20897"/>
    <cellStyle name="20% - Accent2 26" xfId="4197"/>
    <cellStyle name="20% - Accent2 26 2" xfId="12552"/>
    <cellStyle name="20% - Accent2 26 2 2" xfId="29263"/>
    <cellStyle name="20% - Accent2 26 3" xfId="20910"/>
    <cellStyle name="20% - Accent2 27" xfId="8361"/>
    <cellStyle name="20% - Accent2 27 2" xfId="16715"/>
    <cellStyle name="20% - Accent2 27 2 2" xfId="33426"/>
    <cellStyle name="20% - Accent2 27 3" xfId="25073"/>
    <cellStyle name="20% - Accent2 28" xfId="8375"/>
    <cellStyle name="20% - Accent2 28 2" xfId="16729"/>
    <cellStyle name="20% - Accent2 28 2 2" xfId="33440"/>
    <cellStyle name="20% - Accent2 28 3" xfId="25087"/>
    <cellStyle name="20% - Accent2 29" xfId="8389"/>
    <cellStyle name="20% - Accent2 29 2" xfId="25101"/>
    <cellStyle name="20% - Accent2 3" xfId="61"/>
    <cellStyle name="20% - Accent2 3 2" xfId="304"/>
    <cellStyle name="20% - Accent2 3 2 2" xfId="817"/>
    <cellStyle name="20% - Accent2 3 2 2 2" xfId="1853"/>
    <cellStyle name="20% - Accent2 3 2 2 2 2" xfId="2353"/>
    <cellStyle name="20% - Accent2 3 2 2 2 2 2" xfId="6516"/>
    <cellStyle name="20% - Accent2 3 2 2 2 2 2 2" xfId="14870"/>
    <cellStyle name="20% - Accent2 3 2 2 2 2 2 2 2" xfId="31581"/>
    <cellStyle name="20% - Accent2 3 2 2 2 2 2 3" xfId="23228"/>
    <cellStyle name="20% - Accent2 3 2 2 2 2 3" xfId="10708"/>
    <cellStyle name="20% - Accent2 3 2 2 2 2 3 2" xfId="27419"/>
    <cellStyle name="20% - Accent2 3 2 2 2 2 4" xfId="19066"/>
    <cellStyle name="20% - Accent2 3 2 2 2 3" xfId="6016"/>
    <cellStyle name="20% - Accent2 3 2 2 2 3 2" xfId="14370"/>
    <cellStyle name="20% - Accent2 3 2 2 2 3 2 2" xfId="31081"/>
    <cellStyle name="20% - Accent2 3 2 2 2 3 3" xfId="22728"/>
    <cellStyle name="20% - Accent2 3 2 2 2 4" xfId="10208"/>
    <cellStyle name="20% - Accent2 3 2 2 2 4 2" xfId="26919"/>
    <cellStyle name="20% - Accent2 3 2 2 2 5" xfId="18566"/>
    <cellStyle name="20% - Accent2 3 2 2 3" xfId="2354"/>
    <cellStyle name="20% - Accent2 3 2 2 3 2" xfId="6517"/>
    <cellStyle name="20% - Accent2 3 2 2 3 2 2" xfId="14871"/>
    <cellStyle name="20% - Accent2 3 2 2 3 2 2 2" xfId="31582"/>
    <cellStyle name="20% - Accent2 3 2 2 3 2 3" xfId="23229"/>
    <cellStyle name="20% - Accent2 3 2 2 3 3" xfId="10709"/>
    <cellStyle name="20% - Accent2 3 2 2 3 3 2" xfId="27420"/>
    <cellStyle name="20% - Accent2 3 2 2 3 4" xfId="19067"/>
    <cellStyle name="20% - Accent2 3 2 2 4" xfId="4980"/>
    <cellStyle name="20% - Accent2 3 2 2 4 2" xfId="13334"/>
    <cellStyle name="20% - Accent2 3 2 2 4 2 2" xfId="30045"/>
    <cellStyle name="20% - Accent2 3 2 2 4 3" xfId="21692"/>
    <cellStyle name="20% - Accent2 3 2 2 5" xfId="9172"/>
    <cellStyle name="20% - Accent2 3 2 2 5 2" xfId="25883"/>
    <cellStyle name="20% - Accent2 3 2 2 6" xfId="17530"/>
    <cellStyle name="20% - Accent2 3 2 3" xfId="1341"/>
    <cellStyle name="20% - Accent2 3 2 3 2" xfId="2355"/>
    <cellStyle name="20% - Accent2 3 2 3 2 2" xfId="6518"/>
    <cellStyle name="20% - Accent2 3 2 3 2 2 2" xfId="14872"/>
    <cellStyle name="20% - Accent2 3 2 3 2 2 2 2" xfId="31583"/>
    <cellStyle name="20% - Accent2 3 2 3 2 2 3" xfId="23230"/>
    <cellStyle name="20% - Accent2 3 2 3 2 3" xfId="10710"/>
    <cellStyle name="20% - Accent2 3 2 3 2 3 2" xfId="27421"/>
    <cellStyle name="20% - Accent2 3 2 3 2 4" xfId="19068"/>
    <cellStyle name="20% - Accent2 3 2 3 3" xfId="5504"/>
    <cellStyle name="20% - Accent2 3 2 3 3 2" xfId="13858"/>
    <cellStyle name="20% - Accent2 3 2 3 3 2 2" xfId="30569"/>
    <cellStyle name="20% - Accent2 3 2 3 3 3" xfId="22216"/>
    <cellStyle name="20% - Accent2 3 2 3 4" xfId="9696"/>
    <cellStyle name="20% - Accent2 3 2 3 4 2" xfId="26407"/>
    <cellStyle name="20% - Accent2 3 2 3 5" xfId="18054"/>
    <cellStyle name="20% - Accent2 3 2 4" xfId="2356"/>
    <cellStyle name="20% - Accent2 3 2 4 2" xfId="6519"/>
    <cellStyle name="20% - Accent2 3 2 4 2 2" xfId="14873"/>
    <cellStyle name="20% - Accent2 3 2 4 2 2 2" xfId="31584"/>
    <cellStyle name="20% - Accent2 3 2 4 2 3" xfId="23231"/>
    <cellStyle name="20% - Accent2 3 2 4 3" xfId="10711"/>
    <cellStyle name="20% - Accent2 3 2 4 3 2" xfId="27422"/>
    <cellStyle name="20% - Accent2 3 2 4 4" xfId="19069"/>
    <cellStyle name="20% - Accent2 3 2 5" xfId="4468"/>
    <cellStyle name="20% - Accent2 3 2 5 2" xfId="12822"/>
    <cellStyle name="20% - Accent2 3 2 5 2 2" xfId="29533"/>
    <cellStyle name="20% - Accent2 3 2 5 3" xfId="21180"/>
    <cellStyle name="20% - Accent2 3 2 6" xfId="8660"/>
    <cellStyle name="20% - Accent2 3 2 6 2" xfId="25371"/>
    <cellStyle name="20% - Accent2 3 2 7" xfId="17018"/>
    <cellStyle name="20% - Accent2 3 3" xfId="577"/>
    <cellStyle name="20% - Accent2 3 3 2" xfId="1613"/>
    <cellStyle name="20% - Accent2 3 3 2 2" xfId="2357"/>
    <cellStyle name="20% - Accent2 3 3 2 2 2" xfId="6520"/>
    <cellStyle name="20% - Accent2 3 3 2 2 2 2" xfId="14874"/>
    <cellStyle name="20% - Accent2 3 3 2 2 2 2 2" xfId="31585"/>
    <cellStyle name="20% - Accent2 3 3 2 2 2 3" xfId="23232"/>
    <cellStyle name="20% - Accent2 3 3 2 2 3" xfId="10712"/>
    <cellStyle name="20% - Accent2 3 3 2 2 3 2" xfId="27423"/>
    <cellStyle name="20% - Accent2 3 3 2 2 4" xfId="19070"/>
    <cellStyle name="20% - Accent2 3 3 2 3" xfId="5776"/>
    <cellStyle name="20% - Accent2 3 3 2 3 2" xfId="14130"/>
    <cellStyle name="20% - Accent2 3 3 2 3 2 2" xfId="30841"/>
    <cellStyle name="20% - Accent2 3 3 2 3 3" xfId="22488"/>
    <cellStyle name="20% - Accent2 3 3 2 4" xfId="9968"/>
    <cellStyle name="20% - Accent2 3 3 2 4 2" xfId="26679"/>
    <cellStyle name="20% - Accent2 3 3 2 5" xfId="18326"/>
    <cellStyle name="20% - Accent2 3 3 3" xfId="2358"/>
    <cellStyle name="20% - Accent2 3 3 3 2" xfId="6521"/>
    <cellStyle name="20% - Accent2 3 3 3 2 2" xfId="14875"/>
    <cellStyle name="20% - Accent2 3 3 3 2 2 2" xfId="31586"/>
    <cellStyle name="20% - Accent2 3 3 3 2 3" xfId="23233"/>
    <cellStyle name="20% - Accent2 3 3 3 3" xfId="10713"/>
    <cellStyle name="20% - Accent2 3 3 3 3 2" xfId="27424"/>
    <cellStyle name="20% - Accent2 3 3 3 4" xfId="19071"/>
    <cellStyle name="20% - Accent2 3 3 4" xfId="4740"/>
    <cellStyle name="20% - Accent2 3 3 4 2" xfId="13094"/>
    <cellStyle name="20% - Accent2 3 3 4 2 2" xfId="29805"/>
    <cellStyle name="20% - Accent2 3 3 4 3" xfId="21452"/>
    <cellStyle name="20% - Accent2 3 3 5" xfId="8932"/>
    <cellStyle name="20% - Accent2 3 3 5 2" xfId="25643"/>
    <cellStyle name="20% - Accent2 3 3 6" xfId="17290"/>
    <cellStyle name="20% - Accent2 3 4" xfId="1101"/>
    <cellStyle name="20% - Accent2 3 4 2" xfId="2359"/>
    <cellStyle name="20% - Accent2 3 4 2 2" xfId="6522"/>
    <cellStyle name="20% - Accent2 3 4 2 2 2" xfId="14876"/>
    <cellStyle name="20% - Accent2 3 4 2 2 2 2" xfId="31587"/>
    <cellStyle name="20% - Accent2 3 4 2 2 3" xfId="23234"/>
    <cellStyle name="20% - Accent2 3 4 2 3" xfId="10714"/>
    <cellStyle name="20% - Accent2 3 4 2 3 2" xfId="27425"/>
    <cellStyle name="20% - Accent2 3 4 2 4" xfId="19072"/>
    <cellStyle name="20% - Accent2 3 4 3" xfId="5264"/>
    <cellStyle name="20% - Accent2 3 4 3 2" xfId="13618"/>
    <cellStyle name="20% - Accent2 3 4 3 2 2" xfId="30329"/>
    <cellStyle name="20% - Accent2 3 4 3 3" xfId="21976"/>
    <cellStyle name="20% - Accent2 3 4 4" xfId="9456"/>
    <cellStyle name="20% - Accent2 3 4 4 2" xfId="26167"/>
    <cellStyle name="20% - Accent2 3 4 5" xfId="17814"/>
    <cellStyle name="20% - Accent2 3 5" xfId="2360"/>
    <cellStyle name="20% - Accent2 3 5 2" xfId="6523"/>
    <cellStyle name="20% - Accent2 3 5 2 2" xfId="14877"/>
    <cellStyle name="20% - Accent2 3 5 2 2 2" xfId="31588"/>
    <cellStyle name="20% - Accent2 3 5 2 3" xfId="23235"/>
    <cellStyle name="20% - Accent2 3 5 3" xfId="10715"/>
    <cellStyle name="20% - Accent2 3 5 3 2" xfId="27426"/>
    <cellStyle name="20% - Accent2 3 5 4" xfId="19073"/>
    <cellStyle name="20% - Accent2 3 6" xfId="4228"/>
    <cellStyle name="20% - Accent2 3 6 2" xfId="12582"/>
    <cellStyle name="20% - Accent2 3 6 2 2" xfId="29293"/>
    <cellStyle name="20% - Accent2 3 6 3" xfId="20940"/>
    <cellStyle name="20% - Accent2 3 7" xfId="8420"/>
    <cellStyle name="20% - Accent2 3 7 2" xfId="25131"/>
    <cellStyle name="20% - Accent2 3 8" xfId="16778"/>
    <cellStyle name="20% - Accent2 30" xfId="33459"/>
    <cellStyle name="20% - Accent2 31" xfId="16747"/>
    <cellStyle name="20% - Accent2 32" xfId="33477"/>
    <cellStyle name="20% - Accent2 33" xfId="33491"/>
    <cellStyle name="20% - Accent2 4" xfId="75"/>
    <cellStyle name="20% - Accent2 4 2" xfId="318"/>
    <cellStyle name="20% - Accent2 4 2 2" xfId="831"/>
    <cellStyle name="20% - Accent2 4 2 2 2" xfId="1867"/>
    <cellStyle name="20% - Accent2 4 2 2 2 2" xfId="2361"/>
    <cellStyle name="20% - Accent2 4 2 2 2 2 2" xfId="6524"/>
    <cellStyle name="20% - Accent2 4 2 2 2 2 2 2" xfId="14878"/>
    <cellStyle name="20% - Accent2 4 2 2 2 2 2 2 2" xfId="31589"/>
    <cellStyle name="20% - Accent2 4 2 2 2 2 2 3" xfId="23236"/>
    <cellStyle name="20% - Accent2 4 2 2 2 2 3" xfId="10716"/>
    <cellStyle name="20% - Accent2 4 2 2 2 2 3 2" xfId="27427"/>
    <cellStyle name="20% - Accent2 4 2 2 2 2 4" xfId="19074"/>
    <cellStyle name="20% - Accent2 4 2 2 2 3" xfId="6030"/>
    <cellStyle name="20% - Accent2 4 2 2 2 3 2" xfId="14384"/>
    <cellStyle name="20% - Accent2 4 2 2 2 3 2 2" xfId="31095"/>
    <cellStyle name="20% - Accent2 4 2 2 2 3 3" xfId="22742"/>
    <cellStyle name="20% - Accent2 4 2 2 2 4" xfId="10222"/>
    <cellStyle name="20% - Accent2 4 2 2 2 4 2" xfId="26933"/>
    <cellStyle name="20% - Accent2 4 2 2 2 5" xfId="18580"/>
    <cellStyle name="20% - Accent2 4 2 2 3" xfId="2362"/>
    <cellStyle name="20% - Accent2 4 2 2 3 2" xfId="6525"/>
    <cellStyle name="20% - Accent2 4 2 2 3 2 2" xfId="14879"/>
    <cellStyle name="20% - Accent2 4 2 2 3 2 2 2" xfId="31590"/>
    <cellStyle name="20% - Accent2 4 2 2 3 2 3" xfId="23237"/>
    <cellStyle name="20% - Accent2 4 2 2 3 3" xfId="10717"/>
    <cellStyle name="20% - Accent2 4 2 2 3 3 2" xfId="27428"/>
    <cellStyle name="20% - Accent2 4 2 2 3 4" xfId="19075"/>
    <cellStyle name="20% - Accent2 4 2 2 4" xfId="4994"/>
    <cellStyle name="20% - Accent2 4 2 2 4 2" xfId="13348"/>
    <cellStyle name="20% - Accent2 4 2 2 4 2 2" xfId="30059"/>
    <cellStyle name="20% - Accent2 4 2 2 4 3" xfId="21706"/>
    <cellStyle name="20% - Accent2 4 2 2 5" xfId="9186"/>
    <cellStyle name="20% - Accent2 4 2 2 5 2" xfId="25897"/>
    <cellStyle name="20% - Accent2 4 2 2 6" xfId="17544"/>
    <cellStyle name="20% - Accent2 4 2 3" xfId="1355"/>
    <cellStyle name="20% - Accent2 4 2 3 2" xfId="2363"/>
    <cellStyle name="20% - Accent2 4 2 3 2 2" xfId="6526"/>
    <cellStyle name="20% - Accent2 4 2 3 2 2 2" xfId="14880"/>
    <cellStyle name="20% - Accent2 4 2 3 2 2 2 2" xfId="31591"/>
    <cellStyle name="20% - Accent2 4 2 3 2 2 3" xfId="23238"/>
    <cellStyle name="20% - Accent2 4 2 3 2 3" xfId="10718"/>
    <cellStyle name="20% - Accent2 4 2 3 2 3 2" xfId="27429"/>
    <cellStyle name="20% - Accent2 4 2 3 2 4" xfId="19076"/>
    <cellStyle name="20% - Accent2 4 2 3 3" xfId="5518"/>
    <cellStyle name="20% - Accent2 4 2 3 3 2" xfId="13872"/>
    <cellStyle name="20% - Accent2 4 2 3 3 2 2" xfId="30583"/>
    <cellStyle name="20% - Accent2 4 2 3 3 3" xfId="22230"/>
    <cellStyle name="20% - Accent2 4 2 3 4" xfId="9710"/>
    <cellStyle name="20% - Accent2 4 2 3 4 2" xfId="26421"/>
    <cellStyle name="20% - Accent2 4 2 3 5" xfId="18068"/>
    <cellStyle name="20% - Accent2 4 2 4" xfId="2364"/>
    <cellStyle name="20% - Accent2 4 2 4 2" xfId="6527"/>
    <cellStyle name="20% - Accent2 4 2 4 2 2" xfId="14881"/>
    <cellStyle name="20% - Accent2 4 2 4 2 2 2" xfId="31592"/>
    <cellStyle name="20% - Accent2 4 2 4 2 3" xfId="23239"/>
    <cellStyle name="20% - Accent2 4 2 4 3" xfId="10719"/>
    <cellStyle name="20% - Accent2 4 2 4 3 2" xfId="27430"/>
    <cellStyle name="20% - Accent2 4 2 4 4" xfId="19077"/>
    <cellStyle name="20% - Accent2 4 2 5" xfId="4482"/>
    <cellStyle name="20% - Accent2 4 2 5 2" xfId="12836"/>
    <cellStyle name="20% - Accent2 4 2 5 2 2" xfId="29547"/>
    <cellStyle name="20% - Accent2 4 2 5 3" xfId="21194"/>
    <cellStyle name="20% - Accent2 4 2 6" xfId="8674"/>
    <cellStyle name="20% - Accent2 4 2 6 2" xfId="25385"/>
    <cellStyle name="20% - Accent2 4 2 7" xfId="17032"/>
    <cellStyle name="20% - Accent2 4 3" xfId="591"/>
    <cellStyle name="20% - Accent2 4 3 2" xfId="1627"/>
    <cellStyle name="20% - Accent2 4 3 2 2" xfId="2365"/>
    <cellStyle name="20% - Accent2 4 3 2 2 2" xfId="6528"/>
    <cellStyle name="20% - Accent2 4 3 2 2 2 2" xfId="14882"/>
    <cellStyle name="20% - Accent2 4 3 2 2 2 2 2" xfId="31593"/>
    <cellStyle name="20% - Accent2 4 3 2 2 2 3" xfId="23240"/>
    <cellStyle name="20% - Accent2 4 3 2 2 3" xfId="10720"/>
    <cellStyle name="20% - Accent2 4 3 2 2 3 2" xfId="27431"/>
    <cellStyle name="20% - Accent2 4 3 2 2 4" xfId="19078"/>
    <cellStyle name="20% - Accent2 4 3 2 3" xfId="5790"/>
    <cellStyle name="20% - Accent2 4 3 2 3 2" xfId="14144"/>
    <cellStyle name="20% - Accent2 4 3 2 3 2 2" xfId="30855"/>
    <cellStyle name="20% - Accent2 4 3 2 3 3" xfId="22502"/>
    <cellStyle name="20% - Accent2 4 3 2 4" xfId="9982"/>
    <cellStyle name="20% - Accent2 4 3 2 4 2" xfId="26693"/>
    <cellStyle name="20% - Accent2 4 3 2 5" xfId="18340"/>
    <cellStyle name="20% - Accent2 4 3 3" xfId="2366"/>
    <cellStyle name="20% - Accent2 4 3 3 2" xfId="6529"/>
    <cellStyle name="20% - Accent2 4 3 3 2 2" xfId="14883"/>
    <cellStyle name="20% - Accent2 4 3 3 2 2 2" xfId="31594"/>
    <cellStyle name="20% - Accent2 4 3 3 2 3" xfId="23241"/>
    <cellStyle name="20% - Accent2 4 3 3 3" xfId="10721"/>
    <cellStyle name="20% - Accent2 4 3 3 3 2" xfId="27432"/>
    <cellStyle name="20% - Accent2 4 3 3 4" xfId="19079"/>
    <cellStyle name="20% - Accent2 4 3 4" xfId="4754"/>
    <cellStyle name="20% - Accent2 4 3 4 2" xfId="13108"/>
    <cellStyle name="20% - Accent2 4 3 4 2 2" xfId="29819"/>
    <cellStyle name="20% - Accent2 4 3 4 3" xfId="21466"/>
    <cellStyle name="20% - Accent2 4 3 5" xfId="8946"/>
    <cellStyle name="20% - Accent2 4 3 5 2" xfId="25657"/>
    <cellStyle name="20% - Accent2 4 3 6" xfId="17304"/>
    <cellStyle name="20% - Accent2 4 4" xfId="1115"/>
    <cellStyle name="20% - Accent2 4 4 2" xfId="2367"/>
    <cellStyle name="20% - Accent2 4 4 2 2" xfId="6530"/>
    <cellStyle name="20% - Accent2 4 4 2 2 2" xfId="14884"/>
    <cellStyle name="20% - Accent2 4 4 2 2 2 2" xfId="31595"/>
    <cellStyle name="20% - Accent2 4 4 2 2 3" xfId="23242"/>
    <cellStyle name="20% - Accent2 4 4 2 3" xfId="10722"/>
    <cellStyle name="20% - Accent2 4 4 2 3 2" xfId="27433"/>
    <cellStyle name="20% - Accent2 4 4 2 4" xfId="19080"/>
    <cellStyle name="20% - Accent2 4 4 3" xfId="5278"/>
    <cellStyle name="20% - Accent2 4 4 3 2" xfId="13632"/>
    <cellStyle name="20% - Accent2 4 4 3 2 2" xfId="30343"/>
    <cellStyle name="20% - Accent2 4 4 3 3" xfId="21990"/>
    <cellStyle name="20% - Accent2 4 4 4" xfId="9470"/>
    <cellStyle name="20% - Accent2 4 4 4 2" xfId="26181"/>
    <cellStyle name="20% - Accent2 4 4 5" xfId="17828"/>
    <cellStyle name="20% - Accent2 4 5" xfId="2368"/>
    <cellStyle name="20% - Accent2 4 5 2" xfId="6531"/>
    <cellStyle name="20% - Accent2 4 5 2 2" xfId="14885"/>
    <cellStyle name="20% - Accent2 4 5 2 2 2" xfId="31596"/>
    <cellStyle name="20% - Accent2 4 5 2 3" xfId="23243"/>
    <cellStyle name="20% - Accent2 4 5 3" xfId="10723"/>
    <cellStyle name="20% - Accent2 4 5 3 2" xfId="27434"/>
    <cellStyle name="20% - Accent2 4 5 4" xfId="19081"/>
    <cellStyle name="20% - Accent2 4 6" xfId="4242"/>
    <cellStyle name="20% - Accent2 4 6 2" xfId="12596"/>
    <cellStyle name="20% - Accent2 4 6 2 2" xfId="29307"/>
    <cellStyle name="20% - Accent2 4 6 3" xfId="20954"/>
    <cellStyle name="20% - Accent2 4 7" xfId="8434"/>
    <cellStyle name="20% - Accent2 4 7 2" xfId="25145"/>
    <cellStyle name="20% - Accent2 4 8" xfId="16792"/>
    <cellStyle name="20% - Accent2 5" xfId="89"/>
    <cellStyle name="20% - Accent2 5 2" xfId="332"/>
    <cellStyle name="20% - Accent2 5 2 2" xfId="845"/>
    <cellStyle name="20% - Accent2 5 2 2 2" xfId="1881"/>
    <cellStyle name="20% - Accent2 5 2 2 2 2" xfId="2369"/>
    <cellStyle name="20% - Accent2 5 2 2 2 2 2" xfId="6532"/>
    <cellStyle name="20% - Accent2 5 2 2 2 2 2 2" xfId="14886"/>
    <cellStyle name="20% - Accent2 5 2 2 2 2 2 2 2" xfId="31597"/>
    <cellStyle name="20% - Accent2 5 2 2 2 2 2 3" xfId="23244"/>
    <cellStyle name="20% - Accent2 5 2 2 2 2 3" xfId="10724"/>
    <cellStyle name="20% - Accent2 5 2 2 2 2 3 2" xfId="27435"/>
    <cellStyle name="20% - Accent2 5 2 2 2 2 4" xfId="19082"/>
    <cellStyle name="20% - Accent2 5 2 2 2 3" xfId="6044"/>
    <cellStyle name="20% - Accent2 5 2 2 2 3 2" xfId="14398"/>
    <cellStyle name="20% - Accent2 5 2 2 2 3 2 2" xfId="31109"/>
    <cellStyle name="20% - Accent2 5 2 2 2 3 3" xfId="22756"/>
    <cellStyle name="20% - Accent2 5 2 2 2 4" xfId="10236"/>
    <cellStyle name="20% - Accent2 5 2 2 2 4 2" xfId="26947"/>
    <cellStyle name="20% - Accent2 5 2 2 2 5" xfId="18594"/>
    <cellStyle name="20% - Accent2 5 2 2 3" xfId="2370"/>
    <cellStyle name="20% - Accent2 5 2 2 3 2" xfId="6533"/>
    <cellStyle name="20% - Accent2 5 2 2 3 2 2" xfId="14887"/>
    <cellStyle name="20% - Accent2 5 2 2 3 2 2 2" xfId="31598"/>
    <cellStyle name="20% - Accent2 5 2 2 3 2 3" xfId="23245"/>
    <cellStyle name="20% - Accent2 5 2 2 3 3" xfId="10725"/>
    <cellStyle name="20% - Accent2 5 2 2 3 3 2" xfId="27436"/>
    <cellStyle name="20% - Accent2 5 2 2 3 4" xfId="19083"/>
    <cellStyle name="20% - Accent2 5 2 2 4" xfId="5008"/>
    <cellStyle name="20% - Accent2 5 2 2 4 2" xfId="13362"/>
    <cellStyle name="20% - Accent2 5 2 2 4 2 2" xfId="30073"/>
    <cellStyle name="20% - Accent2 5 2 2 4 3" xfId="21720"/>
    <cellStyle name="20% - Accent2 5 2 2 5" xfId="9200"/>
    <cellStyle name="20% - Accent2 5 2 2 5 2" xfId="25911"/>
    <cellStyle name="20% - Accent2 5 2 2 6" xfId="17558"/>
    <cellStyle name="20% - Accent2 5 2 3" xfId="1369"/>
    <cellStyle name="20% - Accent2 5 2 3 2" xfId="2371"/>
    <cellStyle name="20% - Accent2 5 2 3 2 2" xfId="6534"/>
    <cellStyle name="20% - Accent2 5 2 3 2 2 2" xfId="14888"/>
    <cellStyle name="20% - Accent2 5 2 3 2 2 2 2" xfId="31599"/>
    <cellStyle name="20% - Accent2 5 2 3 2 2 3" xfId="23246"/>
    <cellStyle name="20% - Accent2 5 2 3 2 3" xfId="10726"/>
    <cellStyle name="20% - Accent2 5 2 3 2 3 2" xfId="27437"/>
    <cellStyle name="20% - Accent2 5 2 3 2 4" xfId="19084"/>
    <cellStyle name="20% - Accent2 5 2 3 3" xfId="5532"/>
    <cellStyle name="20% - Accent2 5 2 3 3 2" xfId="13886"/>
    <cellStyle name="20% - Accent2 5 2 3 3 2 2" xfId="30597"/>
    <cellStyle name="20% - Accent2 5 2 3 3 3" xfId="22244"/>
    <cellStyle name="20% - Accent2 5 2 3 4" xfId="9724"/>
    <cellStyle name="20% - Accent2 5 2 3 4 2" xfId="26435"/>
    <cellStyle name="20% - Accent2 5 2 3 5" xfId="18082"/>
    <cellStyle name="20% - Accent2 5 2 4" xfId="2372"/>
    <cellStyle name="20% - Accent2 5 2 4 2" xfId="6535"/>
    <cellStyle name="20% - Accent2 5 2 4 2 2" xfId="14889"/>
    <cellStyle name="20% - Accent2 5 2 4 2 2 2" xfId="31600"/>
    <cellStyle name="20% - Accent2 5 2 4 2 3" xfId="23247"/>
    <cellStyle name="20% - Accent2 5 2 4 3" xfId="10727"/>
    <cellStyle name="20% - Accent2 5 2 4 3 2" xfId="27438"/>
    <cellStyle name="20% - Accent2 5 2 4 4" xfId="19085"/>
    <cellStyle name="20% - Accent2 5 2 5" xfId="4496"/>
    <cellStyle name="20% - Accent2 5 2 5 2" xfId="12850"/>
    <cellStyle name="20% - Accent2 5 2 5 2 2" xfId="29561"/>
    <cellStyle name="20% - Accent2 5 2 5 3" xfId="21208"/>
    <cellStyle name="20% - Accent2 5 2 6" xfId="8688"/>
    <cellStyle name="20% - Accent2 5 2 6 2" xfId="25399"/>
    <cellStyle name="20% - Accent2 5 2 7" xfId="17046"/>
    <cellStyle name="20% - Accent2 5 3" xfId="605"/>
    <cellStyle name="20% - Accent2 5 3 2" xfId="1641"/>
    <cellStyle name="20% - Accent2 5 3 2 2" xfId="2373"/>
    <cellStyle name="20% - Accent2 5 3 2 2 2" xfId="6536"/>
    <cellStyle name="20% - Accent2 5 3 2 2 2 2" xfId="14890"/>
    <cellStyle name="20% - Accent2 5 3 2 2 2 2 2" xfId="31601"/>
    <cellStyle name="20% - Accent2 5 3 2 2 2 3" xfId="23248"/>
    <cellStyle name="20% - Accent2 5 3 2 2 3" xfId="10728"/>
    <cellStyle name="20% - Accent2 5 3 2 2 3 2" xfId="27439"/>
    <cellStyle name="20% - Accent2 5 3 2 2 4" xfId="19086"/>
    <cellStyle name="20% - Accent2 5 3 2 3" xfId="5804"/>
    <cellStyle name="20% - Accent2 5 3 2 3 2" xfId="14158"/>
    <cellStyle name="20% - Accent2 5 3 2 3 2 2" xfId="30869"/>
    <cellStyle name="20% - Accent2 5 3 2 3 3" xfId="22516"/>
    <cellStyle name="20% - Accent2 5 3 2 4" xfId="9996"/>
    <cellStyle name="20% - Accent2 5 3 2 4 2" xfId="26707"/>
    <cellStyle name="20% - Accent2 5 3 2 5" xfId="18354"/>
    <cellStyle name="20% - Accent2 5 3 3" xfId="2374"/>
    <cellStyle name="20% - Accent2 5 3 3 2" xfId="6537"/>
    <cellStyle name="20% - Accent2 5 3 3 2 2" xfId="14891"/>
    <cellStyle name="20% - Accent2 5 3 3 2 2 2" xfId="31602"/>
    <cellStyle name="20% - Accent2 5 3 3 2 3" xfId="23249"/>
    <cellStyle name="20% - Accent2 5 3 3 3" xfId="10729"/>
    <cellStyle name="20% - Accent2 5 3 3 3 2" xfId="27440"/>
    <cellStyle name="20% - Accent2 5 3 3 4" xfId="19087"/>
    <cellStyle name="20% - Accent2 5 3 4" xfId="4768"/>
    <cellStyle name="20% - Accent2 5 3 4 2" xfId="13122"/>
    <cellStyle name="20% - Accent2 5 3 4 2 2" xfId="29833"/>
    <cellStyle name="20% - Accent2 5 3 4 3" xfId="21480"/>
    <cellStyle name="20% - Accent2 5 3 5" xfId="8960"/>
    <cellStyle name="20% - Accent2 5 3 5 2" xfId="25671"/>
    <cellStyle name="20% - Accent2 5 3 6" xfId="17318"/>
    <cellStyle name="20% - Accent2 5 4" xfId="1129"/>
    <cellStyle name="20% - Accent2 5 4 2" xfId="2375"/>
    <cellStyle name="20% - Accent2 5 4 2 2" xfId="6538"/>
    <cellStyle name="20% - Accent2 5 4 2 2 2" xfId="14892"/>
    <cellStyle name="20% - Accent2 5 4 2 2 2 2" xfId="31603"/>
    <cellStyle name="20% - Accent2 5 4 2 2 3" xfId="23250"/>
    <cellStyle name="20% - Accent2 5 4 2 3" xfId="10730"/>
    <cellStyle name="20% - Accent2 5 4 2 3 2" xfId="27441"/>
    <cellStyle name="20% - Accent2 5 4 2 4" xfId="19088"/>
    <cellStyle name="20% - Accent2 5 4 3" xfId="5292"/>
    <cellStyle name="20% - Accent2 5 4 3 2" xfId="13646"/>
    <cellStyle name="20% - Accent2 5 4 3 2 2" xfId="30357"/>
    <cellStyle name="20% - Accent2 5 4 3 3" xfId="22004"/>
    <cellStyle name="20% - Accent2 5 4 4" xfId="9484"/>
    <cellStyle name="20% - Accent2 5 4 4 2" xfId="26195"/>
    <cellStyle name="20% - Accent2 5 4 5" xfId="17842"/>
    <cellStyle name="20% - Accent2 5 5" xfId="2376"/>
    <cellStyle name="20% - Accent2 5 5 2" xfId="6539"/>
    <cellStyle name="20% - Accent2 5 5 2 2" xfId="14893"/>
    <cellStyle name="20% - Accent2 5 5 2 2 2" xfId="31604"/>
    <cellStyle name="20% - Accent2 5 5 2 3" xfId="23251"/>
    <cellStyle name="20% - Accent2 5 5 3" xfId="10731"/>
    <cellStyle name="20% - Accent2 5 5 3 2" xfId="27442"/>
    <cellStyle name="20% - Accent2 5 5 4" xfId="19089"/>
    <cellStyle name="20% - Accent2 5 6" xfId="4256"/>
    <cellStyle name="20% - Accent2 5 6 2" xfId="12610"/>
    <cellStyle name="20% - Accent2 5 6 2 2" xfId="29321"/>
    <cellStyle name="20% - Accent2 5 6 3" xfId="20968"/>
    <cellStyle name="20% - Accent2 5 7" xfId="8448"/>
    <cellStyle name="20% - Accent2 5 7 2" xfId="25159"/>
    <cellStyle name="20% - Accent2 5 8" xfId="16806"/>
    <cellStyle name="20% - Accent2 6" xfId="103"/>
    <cellStyle name="20% - Accent2 6 2" xfId="346"/>
    <cellStyle name="20% - Accent2 6 2 2" xfId="859"/>
    <cellStyle name="20% - Accent2 6 2 2 2" xfId="1895"/>
    <cellStyle name="20% - Accent2 6 2 2 2 2" xfId="2377"/>
    <cellStyle name="20% - Accent2 6 2 2 2 2 2" xfId="6540"/>
    <cellStyle name="20% - Accent2 6 2 2 2 2 2 2" xfId="14894"/>
    <cellStyle name="20% - Accent2 6 2 2 2 2 2 2 2" xfId="31605"/>
    <cellStyle name="20% - Accent2 6 2 2 2 2 2 3" xfId="23252"/>
    <cellStyle name="20% - Accent2 6 2 2 2 2 3" xfId="10732"/>
    <cellStyle name="20% - Accent2 6 2 2 2 2 3 2" xfId="27443"/>
    <cellStyle name="20% - Accent2 6 2 2 2 2 4" xfId="19090"/>
    <cellStyle name="20% - Accent2 6 2 2 2 3" xfId="6058"/>
    <cellStyle name="20% - Accent2 6 2 2 2 3 2" xfId="14412"/>
    <cellStyle name="20% - Accent2 6 2 2 2 3 2 2" xfId="31123"/>
    <cellStyle name="20% - Accent2 6 2 2 2 3 3" xfId="22770"/>
    <cellStyle name="20% - Accent2 6 2 2 2 4" xfId="10250"/>
    <cellStyle name="20% - Accent2 6 2 2 2 4 2" xfId="26961"/>
    <cellStyle name="20% - Accent2 6 2 2 2 5" xfId="18608"/>
    <cellStyle name="20% - Accent2 6 2 2 3" xfId="2378"/>
    <cellStyle name="20% - Accent2 6 2 2 3 2" xfId="6541"/>
    <cellStyle name="20% - Accent2 6 2 2 3 2 2" xfId="14895"/>
    <cellStyle name="20% - Accent2 6 2 2 3 2 2 2" xfId="31606"/>
    <cellStyle name="20% - Accent2 6 2 2 3 2 3" xfId="23253"/>
    <cellStyle name="20% - Accent2 6 2 2 3 3" xfId="10733"/>
    <cellStyle name="20% - Accent2 6 2 2 3 3 2" xfId="27444"/>
    <cellStyle name="20% - Accent2 6 2 2 3 4" xfId="19091"/>
    <cellStyle name="20% - Accent2 6 2 2 4" xfId="5022"/>
    <cellStyle name="20% - Accent2 6 2 2 4 2" xfId="13376"/>
    <cellStyle name="20% - Accent2 6 2 2 4 2 2" xfId="30087"/>
    <cellStyle name="20% - Accent2 6 2 2 4 3" xfId="21734"/>
    <cellStyle name="20% - Accent2 6 2 2 5" xfId="9214"/>
    <cellStyle name="20% - Accent2 6 2 2 5 2" xfId="25925"/>
    <cellStyle name="20% - Accent2 6 2 2 6" xfId="17572"/>
    <cellStyle name="20% - Accent2 6 2 3" xfId="1383"/>
    <cellStyle name="20% - Accent2 6 2 3 2" xfId="2379"/>
    <cellStyle name="20% - Accent2 6 2 3 2 2" xfId="6542"/>
    <cellStyle name="20% - Accent2 6 2 3 2 2 2" xfId="14896"/>
    <cellStyle name="20% - Accent2 6 2 3 2 2 2 2" xfId="31607"/>
    <cellStyle name="20% - Accent2 6 2 3 2 2 3" xfId="23254"/>
    <cellStyle name="20% - Accent2 6 2 3 2 3" xfId="10734"/>
    <cellStyle name="20% - Accent2 6 2 3 2 3 2" xfId="27445"/>
    <cellStyle name="20% - Accent2 6 2 3 2 4" xfId="19092"/>
    <cellStyle name="20% - Accent2 6 2 3 3" xfId="5546"/>
    <cellStyle name="20% - Accent2 6 2 3 3 2" xfId="13900"/>
    <cellStyle name="20% - Accent2 6 2 3 3 2 2" xfId="30611"/>
    <cellStyle name="20% - Accent2 6 2 3 3 3" xfId="22258"/>
    <cellStyle name="20% - Accent2 6 2 3 4" xfId="9738"/>
    <cellStyle name="20% - Accent2 6 2 3 4 2" xfId="26449"/>
    <cellStyle name="20% - Accent2 6 2 3 5" xfId="18096"/>
    <cellStyle name="20% - Accent2 6 2 4" xfId="2380"/>
    <cellStyle name="20% - Accent2 6 2 4 2" xfId="6543"/>
    <cellStyle name="20% - Accent2 6 2 4 2 2" xfId="14897"/>
    <cellStyle name="20% - Accent2 6 2 4 2 2 2" xfId="31608"/>
    <cellStyle name="20% - Accent2 6 2 4 2 3" xfId="23255"/>
    <cellStyle name="20% - Accent2 6 2 4 3" xfId="10735"/>
    <cellStyle name="20% - Accent2 6 2 4 3 2" xfId="27446"/>
    <cellStyle name="20% - Accent2 6 2 4 4" xfId="19093"/>
    <cellStyle name="20% - Accent2 6 2 5" xfId="4510"/>
    <cellStyle name="20% - Accent2 6 2 5 2" xfId="12864"/>
    <cellStyle name="20% - Accent2 6 2 5 2 2" xfId="29575"/>
    <cellStyle name="20% - Accent2 6 2 5 3" xfId="21222"/>
    <cellStyle name="20% - Accent2 6 2 6" xfId="8702"/>
    <cellStyle name="20% - Accent2 6 2 6 2" xfId="25413"/>
    <cellStyle name="20% - Accent2 6 2 7" xfId="17060"/>
    <cellStyle name="20% - Accent2 6 3" xfId="619"/>
    <cellStyle name="20% - Accent2 6 3 2" xfId="1655"/>
    <cellStyle name="20% - Accent2 6 3 2 2" xfId="2381"/>
    <cellStyle name="20% - Accent2 6 3 2 2 2" xfId="6544"/>
    <cellStyle name="20% - Accent2 6 3 2 2 2 2" xfId="14898"/>
    <cellStyle name="20% - Accent2 6 3 2 2 2 2 2" xfId="31609"/>
    <cellStyle name="20% - Accent2 6 3 2 2 2 3" xfId="23256"/>
    <cellStyle name="20% - Accent2 6 3 2 2 3" xfId="10736"/>
    <cellStyle name="20% - Accent2 6 3 2 2 3 2" xfId="27447"/>
    <cellStyle name="20% - Accent2 6 3 2 2 4" xfId="19094"/>
    <cellStyle name="20% - Accent2 6 3 2 3" xfId="5818"/>
    <cellStyle name="20% - Accent2 6 3 2 3 2" xfId="14172"/>
    <cellStyle name="20% - Accent2 6 3 2 3 2 2" xfId="30883"/>
    <cellStyle name="20% - Accent2 6 3 2 3 3" xfId="22530"/>
    <cellStyle name="20% - Accent2 6 3 2 4" xfId="10010"/>
    <cellStyle name="20% - Accent2 6 3 2 4 2" xfId="26721"/>
    <cellStyle name="20% - Accent2 6 3 2 5" xfId="18368"/>
    <cellStyle name="20% - Accent2 6 3 3" xfId="2382"/>
    <cellStyle name="20% - Accent2 6 3 3 2" xfId="6545"/>
    <cellStyle name="20% - Accent2 6 3 3 2 2" xfId="14899"/>
    <cellStyle name="20% - Accent2 6 3 3 2 2 2" xfId="31610"/>
    <cellStyle name="20% - Accent2 6 3 3 2 3" xfId="23257"/>
    <cellStyle name="20% - Accent2 6 3 3 3" xfId="10737"/>
    <cellStyle name="20% - Accent2 6 3 3 3 2" xfId="27448"/>
    <cellStyle name="20% - Accent2 6 3 3 4" xfId="19095"/>
    <cellStyle name="20% - Accent2 6 3 4" xfId="4782"/>
    <cellStyle name="20% - Accent2 6 3 4 2" xfId="13136"/>
    <cellStyle name="20% - Accent2 6 3 4 2 2" xfId="29847"/>
    <cellStyle name="20% - Accent2 6 3 4 3" xfId="21494"/>
    <cellStyle name="20% - Accent2 6 3 5" xfId="8974"/>
    <cellStyle name="20% - Accent2 6 3 5 2" xfId="25685"/>
    <cellStyle name="20% - Accent2 6 3 6" xfId="17332"/>
    <cellStyle name="20% - Accent2 6 4" xfId="1143"/>
    <cellStyle name="20% - Accent2 6 4 2" xfId="2383"/>
    <cellStyle name="20% - Accent2 6 4 2 2" xfId="6546"/>
    <cellStyle name="20% - Accent2 6 4 2 2 2" xfId="14900"/>
    <cellStyle name="20% - Accent2 6 4 2 2 2 2" xfId="31611"/>
    <cellStyle name="20% - Accent2 6 4 2 2 3" xfId="23258"/>
    <cellStyle name="20% - Accent2 6 4 2 3" xfId="10738"/>
    <cellStyle name="20% - Accent2 6 4 2 3 2" xfId="27449"/>
    <cellStyle name="20% - Accent2 6 4 2 4" xfId="19096"/>
    <cellStyle name="20% - Accent2 6 4 3" xfId="5306"/>
    <cellStyle name="20% - Accent2 6 4 3 2" xfId="13660"/>
    <cellStyle name="20% - Accent2 6 4 3 2 2" xfId="30371"/>
    <cellStyle name="20% - Accent2 6 4 3 3" xfId="22018"/>
    <cellStyle name="20% - Accent2 6 4 4" xfId="9498"/>
    <cellStyle name="20% - Accent2 6 4 4 2" xfId="26209"/>
    <cellStyle name="20% - Accent2 6 4 5" xfId="17856"/>
    <cellStyle name="20% - Accent2 6 5" xfId="2384"/>
    <cellStyle name="20% - Accent2 6 5 2" xfId="6547"/>
    <cellStyle name="20% - Accent2 6 5 2 2" xfId="14901"/>
    <cellStyle name="20% - Accent2 6 5 2 2 2" xfId="31612"/>
    <cellStyle name="20% - Accent2 6 5 2 3" xfId="23259"/>
    <cellStyle name="20% - Accent2 6 5 3" xfId="10739"/>
    <cellStyle name="20% - Accent2 6 5 3 2" xfId="27450"/>
    <cellStyle name="20% - Accent2 6 5 4" xfId="19097"/>
    <cellStyle name="20% - Accent2 6 6" xfId="4270"/>
    <cellStyle name="20% - Accent2 6 6 2" xfId="12624"/>
    <cellStyle name="20% - Accent2 6 6 2 2" xfId="29335"/>
    <cellStyle name="20% - Accent2 6 6 3" xfId="20982"/>
    <cellStyle name="20% - Accent2 6 7" xfId="8462"/>
    <cellStyle name="20% - Accent2 6 7 2" xfId="25173"/>
    <cellStyle name="20% - Accent2 6 8" xfId="16820"/>
    <cellStyle name="20% - Accent2 7" xfId="117"/>
    <cellStyle name="20% - Accent2 7 2" xfId="360"/>
    <cellStyle name="20% - Accent2 7 2 2" xfId="873"/>
    <cellStyle name="20% - Accent2 7 2 2 2" xfId="1909"/>
    <cellStyle name="20% - Accent2 7 2 2 2 2" xfId="2385"/>
    <cellStyle name="20% - Accent2 7 2 2 2 2 2" xfId="6548"/>
    <cellStyle name="20% - Accent2 7 2 2 2 2 2 2" xfId="14902"/>
    <cellStyle name="20% - Accent2 7 2 2 2 2 2 2 2" xfId="31613"/>
    <cellStyle name="20% - Accent2 7 2 2 2 2 2 3" xfId="23260"/>
    <cellStyle name="20% - Accent2 7 2 2 2 2 3" xfId="10740"/>
    <cellStyle name="20% - Accent2 7 2 2 2 2 3 2" xfId="27451"/>
    <cellStyle name="20% - Accent2 7 2 2 2 2 4" xfId="19098"/>
    <cellStyle name="20% - Accent2 7 2 2 2 3" xfId="6072"/>
    <cellStyle name="20% - Accent2 7 2 2 2 3 2" xfId="14426"/>
    <cellStyle name="20% - Accent2 7 2 2 2 3 2 2" xfId="31137"/>
    <cellStyle name="20% - Accent2 7 2 2 2 3 3" xfId="22784"/>
    <cellStyle name="20% - Accent2 7 2 2 2 4" xfId="10264"/>
    <cellStyle name="20% - Accent2 7 2 2 2 4 2" xfId="26975"/>
    <cellStyle name="20% - Accent2 7 2 2 2 5" xfId="18622"/>
    <cellStyle name="20% - Accent2 7 2 2 3" xfId="2386"/>
    <cellStyle name="20% - Accent2 7 2 2 3 2" xfId="6549"/>
    <cellStyle name="20% - Accent2 7 2 2 3 2 2" xfId="14903"/>
    <cellStyle name="20% - Accent2 7 2 2 3 2 2 2" xfId="31614"/>
    <cellStyle name="20% - Accent2 7 2 2 3 2 3" xfId="23261"/>
    <cellStyle name="20% - Accent2 7 2 2 3 3" xfId="10741"/>
    <cellStyle name="20% - Accent2 7 2 2 3 3 2" xfId="27452"/>
    <cellStyle name="20% - Accent2 7 2 2 3 4" xfId="19099"/>
    <cellStyle name="20% - Accent2 7 2 2 4" xfId="5036"/>
    <cellStyle name="20% - Accent2 7 2 2 4 2" xfId="13390"/>
    <cellStyle name="20% - Accent2 7 2 2 4 2 2" xfId="30101"/>
    <cellStyle name="20% - Accent2 7 2 2 4 3" xfId="21748"/>
    <cellStyle name="20% - Accent2 7 2 2 5" xfId="9228"/>
    <cellStyle name="20% - Accent2 7 2 2 5 2" xfId="25939"/>
    <cellStyle name="20% - Accent2 7 2 2 6" xfId="17586"/>
    <cellStyle name="20% - Accent2 7 2 3" xfId="1397"/>
    <cellStyle name="20% - Accent2 7 2 3 2" xfId="2387"/>
    <cellStyle name="20% - Accent2 7 2 3 2 2" xfId="6550"/>
    <cellStyle name="20% - Accent2 7 2 3 2 2 2" xfId="14904"/>
    <cellStyle name="20% - Accent2 7 2 3 2 2 2 2" xfId="31615"/>
    <cellStyle name="20% - Accent2 7 2 3 2 2 3" xfId="23262"/>
    <cellStyle name="20% - Accent2 7 2 3 2 3" xfId="10742"/>
    <cellStyle name="20% - Accent2 7 2 3 2 3 2" xfId="27453"/>
    <cellStyle name="20% - Accent2 7 2 3 2 4" xfId="19100"/>
    <cellStyle name="20% - Accent2 7 2 3 3" xfId="5560"/>
    <cellStyle name="20% - Accent2 7 2 3 3 2" xfId="13914"/>
    <cellStyle name="20% - Accent2 7 2 3 3 2 2" xfId="30625"/>
    <cellStyle name="20% - Accent2 7 2 3 3 3" xfId="22272"/>
    <cellStyle name="20% - Accent2 7 2 3 4" xfId="9752"/>
    <cellStyle name="20% - Accent2 7 2 3 4 2" xfId="26463"/>
    <cellStyle name="20% - Accent2 7 2 3 5" xfId="18110"/>
    <cellStyle name="20% - Accent2 7 2 4" xfId="2388"/>
    <cellStyle name="20% - Accent2 7 2 4 2" xfId="6551"/>
    <cellStyle name="20% - Accent2 7 2 4 2 2" xfId="14905"/>
    <cellStyle name="20% - Accent2 7 2 4 2 2 2" xfId="31616"/>
    <cellStyle name="20% - Accent2 7 2 4 2 3" xfId="23263"/>
    <cellStyle name="20% - Accent2 7 2 4 3" xfId="10743"/>
    <cellStyle name="20% - Accent2 7 2 4 3 2" xfId="27454"/>
    <cellStyle name="20% - Accent2 7 2 4 4" xfId="19101"/>
    <cellStyle name="20% - Accent2 7 2 5" xfId="4524"/>
    <cellStyle name="20% - Accent2 7 2 5 2" xfId="12878"/>
    <cellStyle name="20% - Accent2 7 2 5 2 2" xfId="29589"/>
    <cellStyle name="20% - Accent2 7 2 5 3" xfId="21236"/>
    <cellStyle name="20% - Accent2 7 2 6" xfId="8716"/>
    <cellStyle name="20% - Accent2 7 2 6 2" xfId="25427"/>
    <cellStyle name="20% - Accent2 7 2 7" xfId="17074"/>
    <cellStyle name="20% - Accent2 7 3" xfId="633"/>
    <cellStyle name="20% - Accent2 7 3 2" xfId="1669"/>
    <cellStyle name="20% - Accent2 7 3 2 2" xfId="2389"/>
    <cellStyle name="20% - Accent2 7 3 2 2 2" xfId="6552"/>
    <cellStyle name="20% - Accent2 7 3 2 2 2 2" xfId="14906"/>
    <cellStyle name="20% - Accent2 7 3 2 2 2 2 2" xfId="31617"/>
    <cellStyle name="20% - Accent2 7 3 2 2 2 3" xfId="23264"/>
    <cellStyle name="20% - Accent2 7 3 2 2 3" xfId="10744"/>
    <cellStyle name="20% - Accent2 7 3 2 2 3 2" xfId="27455"/>
    <cellStyle name="20% - Accent2 7 3 2 2 4" xfId="19102"/>
    <cellStyle name="20% - Accent2 7 3 2 3" xfId="5832"/>
    <cellStyle name="20% - Accent2 7 3 2 3 2" xfId="14186"/>
    <cellStyle name="20% - Accent2 7 3 2 3 2 2" xfId="30897"/>
    <cellStyle name="20% - Accent2 7 3 2 3 3" xfId="22544"/>
    <cellStyle name="20% - Accent2 7 3 2 4" xfId="10024"/>
    <cellStyle name="20% - Accent2 7 3 2 4 2" xfId="26735"/>
    <cellStyle name="20% - Accent2 7 3 2 5" xfId="18382"/>
    <cellStyle name="20% - Accent2 7 3 3" xfId="2390"/>
    <cellStyle name="20% - Accent2 7 3 3 2" xfId="6553"/>
    <cellStyle name="20% - Accent2 7 3 3 2 2" xfId="14907"/>
    <cellStyle name="20% - Accent2 7 3 3 2 2 2" xfId="31618"/>
    <cellStyle name="20% - Accent2 7 3 3 2 3" xfId="23265"/>
    <cellStyle name="20% - Accent2 7 3 3 3" xfId="10745"/>
    <cellStyle name="20% - Accent2 7 3 3 3 2" xfId="27456"/>
    <cellStyle name="20% - Accent2 7 3 3 4" xfId="19103"/>
    <cellStyle name="20% - Accent2 7 3 4" xfId="4796"/>
    <cellStyle name="20% - Accent2 7 3 4 2" xfId="13150"/>
    <cellStyle name="20% - Accent2 7 3 4 2 2" xfId="29861"/>
    <cellStyle name="20% - Accent2 7 3 4 3" xfId="21508"/>
    <cellStyle name="20% - Accent2 7 3 5" xfId="8988"/>
    <cellStyle name="20% - Accent2 7 3 5 2" xfId="25699"/>
    <cellStyle name="20% - Accent2 7 3 6" xfId="17346"/>
    <cellStyle name="20% - Accent2 7 4" xfId="1157"/>
    <cellStyle name="20% - Accent2 7 4 2" xfId="2391"/>
    <cellStyle name="20% - Accent2 7 4 2 2" xfId="6554"/>
    <cellStyle name="20% - Accent2 7 4 2 2 2" xfId="14908"/>
    <cellStyle name="20% - Accent2 7 4 2 2 2 2" xfId="31619"/>
    <cellStyle name="20% - Accent2 7 4 2 2 3" xfId="23266"/>
    <cellStyle name="20% - Accent2 7 4 2 3" xfId="10746"/>
    <cellStyle name="20% - Accent2 7 4 2 3 2" xfId="27457"/>
    <cellStyle name="20% - Accent2 7 4 2 4" xfId="19104"/>
    <cellStyle name="20% - Accent2 7 4 3" xfId="5320"/>
    <cellStyle name="20% - Accent2 7 4 3 2" xfId="13674"/>
    <cellStyle name="20% - Accent2 7 4 3 2 2" xfId="30385"/>
    <cellStyle name="20% - Accent2 7 4 3 3" xfId="22032"/>
    <cellStyle name="20% - Accent2 7 4 4" xfId="9512"/>
    <cellStyle name="20% - Accent2 7 4 4 2" xfId="26223"/>
    <cellStyle name="20% - Accent2 7 4 5" xfId="17870"/>
    <cellStyle name="20% - Accent2 7 5" xfId="2392"/>
    <cellStyle name="20% - Accent2 7 5 2" xfId="6555"/>
    <cellStyle name="20% - Accent2 7 5 2 2" xfId="14909"/>
    <cellStyle name="20% - Accent2 7 5 2 2 2" xfId="31620"/>
    <cellStyle name="20% - Accent2 7 5 2 3" xfId="23267"/>
    <cellStyle name="20% - Accent2 7 5 3" xfId="10747"/>
    <cellStyle name="20% - Accent2 7 5 3 2" xfId="27458"/>
    <cellStyle name="20% - Accent2 7 5 4" xfId="19105"/>
    <cellStyle name="20% - Accent2 7 6" xfId="4284"/>
    <cellStyle name="20% - Accent2 7 6 2" xfId="12638"/>
    <cellStyle name="20% - Accent2 7 6 2 2" xfId="29349"/>
    <cellStyle name="20% - Accent2 7 6 3" xfId="20996"/>
    <cellStyle name="20% - Accent2 7 7" xfId="8476"/>
    <cellStyle name="20% - Accent2 7 7 2" xfId="25187"/>
    <cellStyle name="20% - Accent2 7 8" xfId="16834"/>
    <cellStyle name="20% - Accent2 8" xfId="131"/>
    <cellStyle name="20% - Accent2 8 2" xfId="374"/>
    <cellStyle name="20% - Accent2 8 2 2" xfId="887"/>
    <cellStyle name="20% - Accent2 8 2 2 2" xfId="1923"/>
    <cellStyle name="20% - Accent2 8 2 2 2 2" xfId="2393"/>
    <cellStyle name="20% - Accent2 8 2 2 2 2 2" xfId="6556"/>
    <cellStyle name="20% - Accent2 8 2 2 2 2 2 2" xfId="14910"/>
    <cellStyle name="20% - Accent2 8 2 2 2 2 2 2 2" xfId="31621"/>
    <cellStyle name="20% - Accent2 8 2 2 2 2 2 3" xfId="23268"/>
    <cellStyle name="20% - Accent2 8 2 2 2 2 3" xfId="10748"/>
    <cellStyle name="20% - Accent2 8 2 2 2 2 3 2" xfId="27459"/>
    <cellStyle name="20% - Accent2 8 2 2 2 2 4" xfId="19106"/>
    <cellStyle name="20% - Accent2 8 2 2 2 3" xfId="6086"/>
    <cellStyle name="20% - Accent2 8 2 2 2 3 2" xfId="14440"/>
    <cellStyle name="20% - Accent2 8 2 2 2 3 2 2" xfId="31151"/>
    <cellStyle name="20% - Accent2 8 2 2 2 3 3" xfId="22798"/>
    <cellStyle name="20% - Accent2 8 2 2 2 4" xfId="10278"/>
    <cellStyle name="20% - Accent2 8 2 2 2 4 2" xfId="26989"/>
    <cellStyle name="20% - Accent2 8 2 2 2 5" xfId="18636"/>
    <cellStyle name="20% - Accent2 8 2 2 3" xfId="2394"/>
    <cellStyle name="20% - Accent2 8 2 2 3 2" xfId="6557"/>
    <cellStyle name="20% - Accent2 8 2 2 3 2 2" xfId="14911"/>
    <cellStyle name="20% - Accent2 8 2 2 3 2 2 2" xfId="31622"/>
    <cellStyle name="20% - Accent2 8 2 2 3 2 3" xfId="23269"/>
    <cellStyle name="20% - Accent2 8 2 2 3 3" xfId="10749"/>
    <cellStyle name="20% - Accent2 8 2 2 3 3 2" xfId="27460"/>
    <cellStyle name="20% - Accent2 8 2 2 3 4" xfId="19107"/>
    <cellStyle name="20% - Accent2 8 2 2 4" xfId="5050"/>
    <cellStyle name="20% - Accent2 8 2 2 4 2" xfId="13404"/>
    <cellStyle name="20% - Accent2 8 2 2 4 2 2" xfId="30115"/>
    <cellStyle name="20% - Accent2 8 2 2 4 3" xfId="21762"/>
    <cellStyle name="20% - Accent2 8 2 2 5" xfId="9242"/>
    <cellStyle name="20% - Accent2 8 2 2 5 2" xfId="25953"/>
    <cellStyle name="20% - Accent2 8 2 2 6" xfId="17600"/>
    <cellStyle name="20% - Accent2 8 2 3" xfId="1411"/>
    <cellStyle name="20% - Accent2 8 2 3 2" xfId="2395"/>
    <cellStyle name="20% - Accent2 8 2 3 2 2" xfId="6558"/>
    <cellStyle name="20% - Accent2 8 2 3 2 2 2" xfId="14912"/>
    <cellStyle name="20% - Accent2 8 2 3 2 2 2 2" xfId="31623"/>
    <cellStyle name="20% - Accent2 8 2 3 2 2 3" xfId="23270"/>
    <cellStyle name="20% - Accent2 8 2 3 2 3" xfId="10750"/>
    <cellStyle name="20% - Accent2 8 2 3 2 3 2" xfId="27461"/>
    <cellStyle name="20% - Accent2 8 2 3 2 4" xfId="19108"/>
    <cellStyle name="20% - Accent2 8 2 3 3" xfId="5574"/>
    <cellStyle name="20% - Accent2 8 2 3 3 2" xfId="13928"/>
    <cellStyle name="20% - Accent2 8 2 3 3 2 2" xfId="30639"/>
    <cellStyle name="20% - Accent2 8 2 3 3 3" xfId="22286"/>
    <cellStyle name="20% - Accent2 8 2 3 4" xfId="9766"/>
    <cellStyle name="20% - Accent2 8 2 3 4 2" xfId="26477"/>
    <cellStyle name="20% - Accent2 8 2 3 5" xfId="18124"/>
    <cellStyle name="20% - Accent2 8 2 4" xfId="2396"/>
    <cellStyle name="20% - Accent2 8 2 4 2" xfId="6559"/>
    <cellStyle name="20% - Accent2 8 2 4 2 2" xfId="14913"/>
    <cellStyle name="20% - Accent2 8 2 4 2 2 2" xfId="31624"/>
    <cellStyle name="20% - Accent2 8 2 4 2 3" xfId="23271"/>
    <cellStyle name="20% - Accent2 8 2 4 3" xfId="10751"/>
    <cellStyle name="20% - Accent2 8 2 4 3 2" xfId="27462"/>
    <cellStyle name="20% - Accent2 8 2 4 4" xfId="19109"/>
    <cellStyle name="20% - Accent2 8 2 5" xfId="4538"/>
    <cellStyle name="20% - Accent2 8 2 5 2" xfId="12892"/>
    <cellStyle name="20% - Accent2 8 2 5 2 2" xfId="29603"/>
    <cellStyle name="20% - Accent2 8 2 5 3" xfId="21250"/>
    <cellStyle name="20% - Accent2 8 2 6" xfId="8730"/>
    <cellStyle name="20% - Accent2 8 2 6 2" xfId="25441"/>
    <cellStyle name="20% - Accent2 8 2 7" xfId="17088"/>
    <cellStyle name="20% - Accent2 8 3" xfId="647"/>
    <cellStyle name="20% - Accent2 8 3 2" xfId="1683"/>
    <cellStyle name="20% - Accent2 8 3 2 2" xfId="2397"/>
    <cellStyle name="20% - Accent2 8 3 2 2 2" xfId="6560"/>
    <cellStyle name="20% - Accent2 8 3 2 2 2 2" xfId="14914"/>
    <cellStyle name="20% - Accent2 8 3 2 2 2 2 2" xfId="31625"/>
    <cellStyle name="20% - Accent2 8 3 2 2 2 3" xfId="23272"/>
    <cellStyle name="20% - Accent2 8 3 2 2 3" xfId="10752"/>
    <cellStyle name="20% - Accent2 8 3 2 2 3 2" xfId="27463"/>
    <cellStyle name="20% - Accent2 8 3 2 2 4" xfId="19110"/>
    <cellStyle name="20% - Accent2 8 3 2 3" xfId="5846"/>
    <cellStyle name="20% - Accent2 8 3 2 3 2" xfId="14200"/>
    <cellStyle name="20% - Accent2 8 3 2 3 2 2" xfId="30911"/>
    <cellStyle name="20% - Accent2 8 3 2 3 3" xfId="22558"/>
    <cellStyle name="20% - Accent2 8 3 2 4" xfId="10038"/>
    <cellStyle name="20% - Accent2 8 3 2 4 2" xfId="26749"/>
    <cellStyle name="20% - Accent2 8 3 2 5" xfId="18396"/>
    <cellStyle name="20% - Accent2 8 3 3" xfId="2398"/>
    <cellStyle name="20% - Accent2 8 3 3 2" xfId="6561"/>
    <cellStyle name="20% - Accent2 8 3 3 2 2" xfId="14915"/>
    <cellStyle name="20% - Accent2 8 3 3 2 2 2" xfId="31626"/>
    <cellStyle name="20% - Accent2 8 3 3 2 3" xfId="23273"/>
    <cellStyle name="20% - Accent2 8 3 3 3" xfId="10753"/>
    <cellStyle name="20% - Accent2 8 3 3 3 2" xfId="27464"/>
    <cellStyle name="20% - Accent2 8 3 3 4" xfId="19111"/>
    <cellStyle name="20% - Accent2 8 3 4" xfId="4810"/>
    <cellStyle name="20% - Accent2 8 3 4 2" xfId="13164"/>
    <cellStyle name="20% - Accent2 8 3 4 2 2" xfId="29875"/>
    <cellStyle name="20% - Accent2 8 3 4 3" xfId="21522"/>
    <cellStyle name="20% - Accent2 8 3 5" xfId="9002"/>
    <cellStyle name="20% - Accent2 8 3 5 2" xfId="25713"/>
    <cellStyle name="20% - Accent2 8 3 6" xfId="17360"/>
    <cellStyle name="20% - Accent2 8 4" xfId="1171"/>
    <cellStyle name="20% - Accent2 8 4 2" xfId="2399"/>
    <cellStyle name="20% - Accent2 8 4 2 2" xfId="6562"/>
    <cellStyle name="20% - Accent2 8 4 2 2 2" xfId="14916"/>
    <cellStyle name="20% - Accent2 8 4 2 2 2 2" xfId="31627"/>
    <cellStyle name="20% - Accent2 8 4 2 2 3" xfId="23274"/>
    <cellStyle name="20% - Accent2 8 4 2 3" xfId="10754"/>
    <cellStyle name="20% - Accent2 8 4 2 3 2" xfId="27465"/>
    <cellStyle name="20% - Accent2 8 4 2 4" xfId="19112"/>
    <cellStyle name="20% - Accent2 8 4 3" xfId="5334"/>
    <cellStyle name="20% - Accent2 8 4 3 2" xfId="13688"/>
    <cellStyle name="20% - Accent2 8 4 3 2 2" xfId="30399"/>
    <cellStyle name="20% - Accent2 8 4 3 3" xfId="22046"/>
    <cellStyle name="20% - Accent2 8 4 4" xfId="9526"/>
    <cellStyle name="20% - Accent2 8 4 4 2" xfId="26237"/>
    <cellStyle name="20% - Accent2 8 4 5" xfId="17884"/>
    <cellStyle name="20% - Accent2 8 5" xfId="2400"/>
    <cellStyle name="20% - Accent2 8 5 2" xfId="6563"/>
    <cellStyle name="20% - Accent2 8 5 2 2" xfId="14917"/>
    <cellStyle name="20% - Accent2 8 5 2 2 2" xfId="31628"/>
    <cellStyle name="20% - Accent2 8 5 2 3" xfId="23275"/>
    <cellStyle name="20% - Accent2 8 5 3" xfId="10755"/>
    <cellStyle name="20% - Accent2 8 5 3 2" xfId="27466"/>
    <cellStyle name="20% - Accent2 8 5 4" xfId="19113"/>
    <cellStyle name="20% - Accent2 8 6" xfId="4298"/>
    <cellStyle name="20% - Accent2 8 6 2" xfId="12652"/>
    <cellStyle name="20% - Accent2 8 6 2 2" xfId="29363"/>
    <cellStyle name="20% - Accent2 8 6 3" xfId="21010"/>
    <cellStyle name="20% - Accent2 8 7" xfId="8490"/>
    <cellStyle name="20% - Accent2 8 7 2" xfId="25201"/>
    <cellStyle name="20% - Accent2 8 8" xfId="16848"/>
    <cellStyle name="20% - Accent2 9" xfId="145"/>
    <cellStyle name="20% - Accent2 9 2" xfId="388"/>
    <cellStyle name="20% - Accent2 9 2 2" xfId="901"/>
    <cellStyle name="20% - Accent2 9 2 2 2" xfId="1937"/>
    <cellStyle name="20% - Accent2 9 2 2 2 2" xfId="2401"/>
    <cellStyle name="20% - Accent2 9 2 2 2 2 2" xfId="6564"/>
    <cellStyle name="20% - Accent2 9 2 2 2 2 2 2" xfId="14918"/>
    <cellStyle name="20% - Accent2 9 2 2 2 2 2 2 2" xfId="31629"/>
    <cellStyle name="20% - Accent2 9 2 2 2 2 2 3" xfId="23276"/>
    <cellStyle name="20% - Accent2 9 2 2 2 2 3" xfId="10756"/>
    <cellStyle name="20% - Accent2 9 2 2 2 2 3 2" xfId="27467"/>
    <cellStyle name="20% - Accent2 9 2 2 2 2 4" xfId="19114"/>
    <cellStyle name="20% - Accent2 9 2 2 2 3" xfId="6100"/>
    <cellStyle name="20% - Accent2 9 2 2 2 3 2" xfId="14454"/>
    <cellStyle name="20% - Accent2 9 2 2 2 3 2 2" xfId="31165"/>
    <cellStyle name="20% - Accent2 9 2 2 2 3 3" xfId="22812"/>
    <cellStyle name="20% - Accent2 9 2 2 2 4" xfId="10292"/>
    <cellStyle name="20% - Accent2 9 2 2 2 4 2" xfId="27003"/>
    <cellStyle name="20% - Accent2 9 2 2 2 5" xfId="18650"/>
    <cellStyle name="20% - Accent2 9 2 2 3" xfId="2402"/>
    <cellStyle name="20% - Accent2 9 2 2 3 2" xfId="6565"/>
    <cellStyle name="20% - Accent2 9 2 2 3 2 2" xfId="14919"/>
    <cellStyle name="20% - Accent2 9 2 2 3 2 2 2" xfId="31630"/>
    <cellStyle name="20% - Accent2 9 2 2 3 2 3" xfId="23277"/>
    <cellStyle name="20% - Accent2 9 2 2 3 3" xfId="10757"/>
    <cellStyle name="20% - Accent2 9 2 2 3 3 2" xfId="27468"/>
    <cellStyle name="20% - Accent2 9 2 2 3 4" xfId="19115"/>
    <cellStyle name="20% - Accent2 9 2 2 4" xfId="5064"/>
    <cellStyle name="20% - Accent2 9 2 2 4 2" xfId="13418"/>
    <cellStyle name="20% - Accent2 9 2 2 4 2 2" xfId="30129"/>
    <cellStyle name="20% - Accent2 9 2 2 4 3" xfId="21776"/>
    <cellStyle name="20% - Accent2 9 2 2 5" xfId="9256"/>
    <cellStyle name="20% - Accent2 9 2 2 5 2" xfId="25967"/>
    <cellStyle name="20% - Accent2 9 2 2 6" xfId="17614"/>
    <cellStyle name="20% - Accent2 9 2 3" xfId="1425"/>
    <cellStyle name="20% - Accent2 9 2 3 2" xfId="2403"/>
    <cellStyle name="20% - Accent2 9 2 3 2 2" xfId="6566"/>
    <cellStyle name="20% - Accent2 9 2 3 2 2 2" xfId="14920"/>
    <cellStyle name="20% - Accent2 9 2 3 2 2 2 2" xfId="31631"/>
    <cellStyle name="20% - Accent2 9 2 3 2 2 3" xfId="23278"/>
    <cellStyle name="20% - Accent2 9 2 3 2 3" xfId="10758"/>
    <cellStyle name="20% - Accent2 9 2 3 2 3 2" xfId="27469"/>
    <cellStyle name="20% - Accent2 9 2 3 2 4" xfId="19116"/>
    <cellStyle name="20% - Accent2 9 2 3 3" xfId="5588"/>
    <cellStyle name="20% - Accent2 9 2 3 3 2" xfId="13942"/>
    <cellStyle name="20% - Accent2 9 2 3 3 2 2" xfId="30653"/>
    <cellStyle name="20% - Accent2 9 2 3 3 3" xfId="22300"/>
    <cellStyle name="20% - Accent2 9 2 3 4" xfId="9780"/>
    <cellStyle name="20% - Accent2 9 2 3 4 2" xfId="26491"/>
    <cellStyle name="20% - Accent2 9 2 3 5" xfId="18138"/>
    <cellStyle name="20% - Accent2 9 2 4" xfId="2404"/>
    <cellStyle name="20% - Accent2 9 2 4 2" xfId="6567"/>
    <cellStyle name="20% - Accent2 9 2 4 2 2" xfId="14921"/>
    <cellStyle name="20% - Accent2 9 2 4 2 2 2" xfId="31632"/>
    <cellStyle name="20% - Accent2 9 2 4 2 3" xfId="23279"/>
    <cellStyle name="20% - Accent2 9 2 4 3" xfId="10759"/>
    <cellStyle name="20% - Accent2 9 2 4 3 2" xfId="27470"/>
    <cellStyle name="20% - Accent2 9 2 4 4" xfId="19117"/>
    <cellStyle name="20% - Accent2 9 2 5" xfId="4552"/>
    <cellStyle name="20% - Accent2 9 2 5 2" xfId="12906"/>
    <cellStyle name="20% - Accent2 9 2 5 2 2" xfId="29617"/>
    <cellStyle name="20% - Accent2 9 2 5 3" xfId="21264"/>
    <cellStyle name="20% - Accent2 9 2 6" xfId="8744"/>
    <cellStyle name="20% - Accent2 9 2 6 2" xfId="25455"/>
    <cellStyle name="20% - Accent2 9 2 7" xfId="17102"/>
    <cellStyle name="20% - Accent2 9 3" xfId="661"/>
    <cellStyle name="20% - Accent2 9 3 2" xfId="1697"/>
    <cellStyle name="20% - Accent2 9 3 2 2" xfId="2405"/>
    <cellStyle name="20% - Accent2 9 3 2 2 2" xfId="6568"/>
    <cellStyle name="20% - Accent2 9 3 2 2 2 2" xfId="14922"/>
    <cellStyle name="20% - Accent2 9 3 2 2 2 2 2" xfId="31633"/>
    <cellStyle name="20% - Accent2 9 3 2 2 2 3" xfId="23280"/>
    <cellStyle name="20% - Accent2 9 3 2 2 3" xfId="10760"/>
    <cellStyle name="20% - Accent2 9 3 2 2 3 2" xfId="27471"/>
    <cellStyle name="20% - Accent2 9 3 2 2 4" xfId="19118"/>
    <cellStyle name="20% - Accent2 9 3 2 3" xfId="5860"/>
    <cellStyle name="20% - Accent2 9 3 2 3 2" xfId="14214"/>
    <cellStyle name="20% - Accent2 9 3 2 3 2 2" xfId="30925"/>
    <cellStyle name="20% - Accent2 9 3 2 3 3" xfId="22572"/>
    <cellStyle name="20% - Accent2 9 3 2 4" xfId="10052"/>
    <cellStyle name="20% - Accent2 9 3 2 4 2" xfId="26763"/>
    <cellStyle name="20% - Accent2 9 3 2 5" xfId="18410"/>
    <cellStyle name="20% - Accent2 9 3 3" xfId="2406"/>
    <cellStyle name="20% - Accent2 9 3 3 2" xfId="6569"/>
    <cellStyle name="20% - Accent2 9 3 3 2 2" xfId="14923"/>
    <cellStyle name="20% - Accent2 9 3 3 2 2 2" xfId="31634"/>
    <cellStyle name="20% - Accent2 9 3 3 2 3" xfId="23281"/>
    <cellStyle name="20% - Accent2 9 3 3 3" xfId="10761"/>
    <cellStyle name="20% - Accent2 9 3 3 3 2" xfId="27472"/>
    <cellStyle name="20% - Accent2 9 3 3 4" xfId="19119"/>
    <cellStyle name="20% - Accent2 9 3 4" xfId="4824"/>
    <cellStyle name="20% - Accent2 9 3 4 2" xfId="13178"/>
    <cellStyle name="20% - Accent2 9 3 4 2 2" xfId="29889"/>
    <cellStyle name="20% - Accent2 9 3 4 3" xfId="21536"/>
    <cellStyle name="20% - Accent2 9 3 5" xfId="9016"/>
    <cellStyle name="20% - Accent2 9 3 5 2" xfId="25727"/>
    <cellStyle name="20% - Accent2 9 3 6" xfId="17374"/>
    <cellStyle name="20% - Accent2 9 4" xfId="1185"/>
    <cellStyle name="20% - Accent2 9 4 2" xfId="2407"/>
    <cellStyle name="20% - Accent2 9 4 2 2" xfId="6570"/>
    <cellStyle name="20% - Accent2 9 4 2 2 2" xfId="14924"/>
    <cellStyle name="20% - Accent2 9 4 2 2 2 2" xfId="31635"/>
    <cellStyle name="20% - Accent2 9 4 2 2 3" xfId="23282"/>
    <cellStyle name="20% - Accent2 9 4 2 3" xfId="10762"/>
    <cellStyle name="20% - Accent2 9 4 2 3 2" xfId="27473"/>
    <cellStyle name="20% - Accent2 9 4 2 4" xfId="19120"/>
    <cellStyle name="20% - Accent2 9 4 3" xfId="5348"/>
    <cellStyle name="20% - Accent2 9 4 3 2" xfId="13702"/>
    <cellStyle name="20% - Accent2 9 4 3 2 2" xfId="30413"/>
    <cellStyle name="20% - Accent2 9 4 3 3" xfId="22060"/>
    <cellStyle name="20% - Accent2 9 4 4" xfId="9540"/>
    <cellStyle name="20% - Accent2 9 4 4 2" xfId="26251"/>
    <cellStyle name="20% - Accent2 9 4 5" xfId="17898"/>
    <cellStyle name="20% - Accent2 9 5" xfId="2408"/>
    <cellStyle name="20% - Accent2 9 5 2" xfId="6571"/>
    <cellStyle name="20% - Accent2 9 5 2 2" xfId="14925"/>
    <cellStyle name="20% - Accent2 9 5 2 2 2" xfId="31636"/>
    <cellStyle name="20% - Accent2 9 5 2 3" xfId="23283"/>
    <cellStyle name="20% - Accent2 9 5 3" xfId="10763"/>
    <cellStyle name="20% - Accent2 9 5 3 2" xfId="27474"/>
    <cellStyle name="20% - Accent2 9 5 4" xfId="19121"/>
    <cellStyle name="20% - Accent2 9 6" xfId="4312"/>
    <cellStyle name="20% - Accent2 9 6 2" xfId="12666"/>
    <cellStyle name="20% - Accent2 9 6 2 2" xfId="29377"/>
    <cellStyle name="20% - Accent2 9 6 3" xfId="21024"/>
    <cellStyle name="20% - Accent2 9 7" xfId="8504"/>
    <cellStyle name="20% - Accent2 9 7 2" xfId="25215"/>
    <cellStyle name="20% - Accent2 9 8" xfId="16862"/>
    <cellStyle name="20% - Accent3" xfId="3" builtinId="38" customBuiltin="1"/>
    <cellStyle name="20% - Accent3 10" xfId="161"/>
    <cellStyle name="20% - Accent3 10 2" xfId="404"/>
    <cellStyle name="20% - Accent3 10 2 2" xfId="917"/>
    <cellStyle name="20% - Accent3 10 2 2 2" xfId="1953"/>
    <cellStyle name="20% - Accent3 10 2 2 2 2" xfId="2409"/>
    <cellStyle name="20% - Accent3 10 2 2 2 2 2" xfId="6572"/>
    <cellStyle name="20% - Accent3 10 2 2 2 2 2 2" xfId="14926"/>
    <cellStyle name="20% - Accent3 10 2 2 2 2 2 2 2" xfId="31637"/>
    <cellStyle name="20% - Accent3 10 2 2 2 2 2 3" xfId="23284"/>
    <cellStyle name="20% - Accent3 10 2 2 2 2 3" xfId="10764"/>
    <cellStyle name="20% - Accent3 10 2 2 2 2 3 2" xfId="27475"/>
    <cellStyle name="20% - Accent3 10 2 2 2 2 4" xfId="19122"/>
    <cellStyle name="20% - Accent3 10 2 2 2 3" xfId="6116"/>
    <cellStyle name="20% - Accent3 10 2 2 2 3 2" xfId="14470"/>
    <cellStyle name="20% - Accent3 10 2 2 2 3 2 2" xfId="31181"/>
    <cellStyle name="20% - Accent3 10 2 2 2 3 3" xfId="22828"/>
    <cellStyle name="20% - Accent3 10 2 2 2 4" xfId="10308"/>
    <cellStyle name="20% - Accent3 10 2 2 2 4 2" xfId="27019"/>
    <cellStyle name="20% - Accent3 10 2 2 2 5" xfId="18666"/>
    <cellStyle name="20% - Accent3 10 2 2 3" xfId="2410"/>
    <cellStyle name="20% - Accent3 10 2 2 3 2" xfId="6573"/>
    <cellStyle name="20% - Accent3 10 2 2 3 2 2" xfId="14927"/>
    <cellStyle name="20% - Accent3 10 2 2 3 2 2 2" xfId="31638"/>
    <cellStyle name="20% - Accent3 10 2 2 3 2 3" xfId="23285"/>
    <cellStyle name="20% - Accent3 10 2 2 3 3" xfId="10765"/>
    <cellStyle name="20% - Accent3 10 2 2 3 3 2" xfId="27476"/>
    <cellStyle name="20% - Accent3 10 2 2 3 4" xfId="19123"/>
    <cellStyle name="20% - Accent3 10 2 2 4" xfId="5080"/>
    <cellStyle name="20% - Accent3 10 2 2 4 2" xfId="13434"/>
    <cellStyle name="20% - Accent3 10 2 2 4 2 2" xfId="30145"/>
    <cellStyle name="20% - Accent3 10 2 2 4 3" xfId="21792"/>
    <cellStyle name="20% - Accent3 10 2 2 5" xfId="9272"/>
    <cellStyle name="20% - Accent3 10 2 2 5 2" xfId="25983"/>
    <cellStyle name="20% - Accent3 10 2 2 6" xfId="17630"/>
    <cellStyle name="20% - Accent3 10 2 3" xfId="1441"/>
    <cellStyle name="20% - Accent3 10 2 3 2" xfId="2411"/>
    <cellStyle name="20% - Accent3 10 2 3 2 2" xfId="6574"/>
    <cellStyle name="20% - Accent3 10 2 3 2 2 2" xfId="14928"/>
    <cellStyle name="20% - Accent3 10 2 3 2 2 2 2" xfId="31639"/>
    <cellStyle name="20% - Accent3 10 2 3 2 2 3" xfId="23286"/>
    <cellStyle name="20% - Accent3 10 2 3 2 3" xfId="10766"/>
    <cellStyle name="20% - Accent3 10 2 3 2 3 2" xfId="27477"/>
    <cellStyle name="20% - Accent3 10 2 3 2 4" xfId="19124"/>
    <cellStyle name="20% - Accent3 10 2 3 3" xfId="5604"/>
    <cellStyle name="20% - Accent3 10 2 3 3 2" xfId="13958"/>
    <cellStyle name="20% - Accent3 10 2 3 3 2 2" xfId="30669"/>
    <cellStyle name="20% - Accent3 10 2 3 3 3" xfId="22316"/>
    <cellStyle name="20% - Accent3 10 2 3 4" xfId="9796"/>
    <cellStyle name="20% - Accent3 10 2 3 4 2" xfId="26507"/>
    <cellStyle name="20% - Accent3 10 2 3 5" xfId="18154"/>
    <cellStyle name="20% - Accent3 10 2 4" xfId="2412"/>
    <cellStyle name="20% - Accent3 10 2 4 2" xfId="6575"/>
    <cellStyle name="20% - Accent3 10 2 4 2 2" xfId="14929"/>
    <cellStyle name="20% - Accent3 10 2 4 2 2 2" xfId="31640"/>
    <cellStyle name="20% - Accent3 10 2 4 2 3" xfId="23287"/>
    <cellStyle name="20% - Accent3 10 2 4 3" xfId="10767"/>
    <cellStyle name="20% - Accent3 10 2 4 3 2" xfId="27478"/>
    <cellStyle name="20% - Accent3 10 2 4 4" xfId="19125"/>
    <cellStyle name="20% - Accent3 10 2 5" xfId="4568"/>
    <cellStyle name="20% - Accent3 10 2 5 2" xfId="12922"/>
    <cellStyle name="20% - Accent3 10 2 5 2 2" xfId="29633"/>
    <cellStyle name="20% - Accent3 10 2 5 3" xfId="21280"/>
    <cellStyle name="20% - Accent3 10 2 6" xfId="8760"/>
    <cellStyle name="20% - Accent3 10 2 6 2" xfId="25471"/>
    <cellStyle name="20% - Accent3 10 2 7" xfId="17118"/>
    <cellStyle name="20% - Accent3 10 3" xfId="677"/>
    <cellStyle name="20% - Accent3 10 3 2" xfId="1713"/>
    <cellStyle name="20% - Accent3 10 3 2 2" xfId="2413"/>
    <cellStyle name="20% - Accent3 10 3 2 2 2" xfId="6576"/>
    <cellStyle name="20% - Accent3 10 3 2 2 2 2" xfId="14930"/>
    <cellStyle name="20% - Accent3 10 3 2 2 2 2 2" xfId="31641"/>
    <cellStyle name="20% - Accent3 10 3 2 2 2 3" xfId="23288"/>
    <cellStyle name="20% - Accent3 10 3 2 2 3" xfId="10768"/>
    <cellStyle name="20% - Accent3 10 3 2 2 3 2" xfId="27479"/>
    <cellStyle name="20% - Accent3 10 3 2 2 4" xfId="19126"/>
    <cellStyle name="20% - Accent3 10 3 2 3" xfId="5876"/>
    <cellStyle name="20% - Accent3 10 3 2 3 2" xfId="14230"/>
    <cellStyle name="20% - Accent3 10 3 2 3 2 2" xfId="30941"/>
    <cellStyle name="20% - Accent3 10 3 2 3 3" xfId="22588"/>
    <cellStyle name="20% - Accent3 10 3 2 4" xfId="10068"/>
    <cellStyle name="20% - Accent3 10 3 2 4 2" xfId="26779"/>
    <cellStyle name="20% - Accent3 10 3 2 5" xfId="18426"/>
    <cellStyle name="20% - Accent3 10 3 3" xfId="2414"/>
    <cellStyle name="20% - Accent3 10 3 3 2" xfId="6577"/>
    <cellStyle name="20% - Accent3 10 3 3 2 2" xfId="14931"/>
    <cellStyle name="20% - Accent3 10 3 3 2 2 2" xfId="31642"/>
    <cellStyle name="20% - Accent3 10 3 3 2 3" xfId="23289"/>
    <cellStyle name="20% - Accent3 10 3 3 3" xfId="10769"/>
    <cellStyle name="20% - Accent3 10 3 3 3 2" xfId="27480"/>
    <cellStyle name="20% - Accent3 10 3 3 4" xfId="19127"/>
    <cellStyle name="20% - Accent3 10 3 4" xfId="4840"/>
    <cellStyle name="20% - Accent3 10 3 4 2" xfId="13194"/>
    <cellStyle name="20% - Accent3 10 3 4 2 2" xfId="29905"/>
    <cellStyle name="20% - Accent3 10 3 4 3" xfId="21552"/>
    <cellStyle name="20% - Accent3 10 3 5" xfId="9032"/>
    <cellStyle name="20% - Accent3 10 3 5 2" xfId="25743"/>
    <cellStyle name="20% - Accent3 10 3 6" xfId="17390"/>
    <cellStyle name="20% - Accent3 10 4" xfId="1201"/>
    <cellStyle name="20% - Accent3 10 4 2" xfId="2415"/>
    <cellStyle name="20% - Accent3 10 4 2 2" xfId="6578"/>
    <cellStyle name="20% - Accent3 10 4 2 2 2" xfId="14932"/>
    <cellStyle name="20% - Accent3 10 4 2 2 2 2" xfId="31643"/>
    <cellStyle name="20% - Accent3 10 4 2 2 3" xfId="23290"/>
    <cellStyle name="20% - Accent3 10 4 2 3" xfId="10770"/>
    <cellStyle name="20% - Accent3 10 4 2 3 2" xfId="27481"/>
    <cellStyle name="20% - Accent3 10 4 2 4" xfId="19128"/>
    <cellStyle name="20% - Accent3 10 4 3" xfId="5364"/>
    <cellStyle name="20% - Accent3 10 4 3 2" xfId="13718"/>
    <cellStyle name="20% - Accent3 10 4 3 2 2" xfId="30429"/>
    <cellStyle name="20% - Accent3 10 4 3 3" xfId="22076"/>
    <cellStyle name="20% - Accent3 10 4 4" xfId="9556"/>
    <cellStyle name="20% - Accent3 10 4 4 2" xfId="26267"/>
    <cellStyle name="20% - Accent3 10 4 5" xfId="17914"/>
    <cellStyle name="20% - Accent3 10 5" xfId="2416"/>
    <cellStyle name="20% - Accent3 10 5 2" xfId="6579"/>
    <cellStyle name="20% - Accent3 10 5 2 2" xfId="14933"/>
    <cellStyle name="20% - Accent3 10 5 2 2 2" xfId="31644"/>
    <cellStyle name="20% - Accent3 10 5 2 3" xfId="23291"/>
    <cellStyle name="20% - Accent3 10 5 3" xfId="10771"/>
    <cellStyle name="20% - Accent3 10 5 3 2" xfId="27482"/>
    <cellStyle name="20% - Accent3 10 5 4" xfId="19129"/>
    <cellStyle name="20% - Accent3 10 6" xfId="4328"/>
    <cellStyle name="20% - Accent3 10 6 2" xfId="12682"/>
    <cellStyle name="20% - Accent3 10 6 2 2" xfId="29393"/>
    <cellStyle name="20% - Accent3 10 6 3" xfId="21040"/>
    <cellStyle name="20% - Accent3 10 7" xfId="8520"/>
    <cellStyle name="20% - Accent3 10 7 2" xfId="25231"/>
    <cellStyle name="20% - Accent3 10 8" xfId="16878"/>
    <cellStyle name="20% - Accent3 11" xfId="175"/>
    <cellStyle name="20% - Accent3 11 2" xfId="418"/>
    <cellStyle name="20% - Accent3 11 2 2" xfId="931"/>
    <cellStyle name="20% - Accent3 11 2 2 2" xfId="1967"/>
    <cellStyle name="20% - Accent3 11 2 2 2 2" xfId="2417"/>
    <cellStyle name="20% - Accent3 11 2 2 2 2 2" xfId="6580"/>
    <cellStyle name="20% - Accent3 11 2 2 2 2 2 2" xfId="14934"/>
    <cellStyle name="20% - Accent3 11 2 2 2 2 2 2 2" xfId="31645"/>
    <cellStyle name="20% - Accent3 11 2 2 2 2 2 3" xfId="23292"/>
    <cellStyle name="20% - Accent3 11 2 2 2 2 3" xfId="10772"/>
    <cellStyle name="20% - Accent3 11 2 2 2 2 3 2" xfId="27483"/>
    <cellStyle name="20% - Accent3 11 2 2 2 2 4" xfId="19130"/>
    <cellStyle name="20% - Accent3 11 2 2 2 3" xfId="6130"/>
    <cellStyle name="20% - Accent3 11 2 2 2 3 2" xfId="14484"/>
    <cellStyle name="20% - Accent3 11 2 2 2 3 2 2" xfId="31195"/>
    <cellStyle name="20% - Accent3 11 2 2 2 3 3" xfId="22842"/>
    <cellStyle name="20% - Accent3 11 2 2 2 4" xfId="10322"/>
    <cellStyle name="20% - Accent3 11 2 2 2 4 2" xfId="27033"/>
    <cellStyle name="20% - Accent3 11 2 2 2 5" xfId="18680"/>
    <cellStyle name="20% - Accent3 11 2 2 3" xfId="2418"/>
    <cellStyle name="20% - Accent3 11 2 2 3 2" xfId="6581"/>
    <cellStyle name="20% - Accent3 11 2 2 3 2 2" xfId="14935"/>
    <cellStyle name="20% - Accent3 11 2 2 3 2 2 2" xfId="31646"/>
    <cellStyle name="20% - Accent3 11 2 2 3 2 3" xfId="23293"/>
    <cellStyle name="20% - Accent3 11 2 2 3 3" xfId="10773"/>
    <cellStyle name="20% - Accent3 11 2 2 3 3 2" xfId="27484"/>
    <cellStyle name="20% - Accent3 11 2 2 3 4" xfId="19131"/>
    <cellStyle name="20% - Accent3 11 2 2 4" xfId="5094"/>
    <cellStyle name="20% - Accent3 11 2 2 4 2" xfId="13448"/>
    <cellStyle name="20% - Accent3 11 2 2 4 2 2" xfId="30159"/>
    <cellStyle name="20% - Accent3 11 2 2 4 3" xfId="21806"/>
    <cellStyle name="20% - Accent3 11 2 2 5" xfId="9286"/>
    <cellStyle name="20% - Accent3 11 2 2 5 2" xfId="25997"/>
    <cellStyle name="20% - Accent3 11 2 2 6" xfId="17644"/>
    <cellStyle name="20% - Accent3 11 2 3" xfId="1455"/>
    <cellStyle name="20% - Accent3 11 2 3 2" xfId="2419"/>
    <cellStyle name="20% - Accent3 11 2 3 2 2" xfId="6582"/>
    <cellStyle name="20% - Accent3 11 2 3 2 2 2" xfId="14936"/>
    <cellStyle name="20% - Accent3 11 2 3 2 2 2 2" xfId="31647"/>
    <cellStyle name="20% - Accent3 11 2 3 2 2 3" xfId="23294"/>
    <cellStyle name="20% - Accent3 11 2 3 2 3" xfId="10774"/>
    <cellStyle name="20% - Accent3 11 2 3 2 3 2" xfId="27485"/>
    <cellStyle name="20% - Accent3 11 2 3 2 4" xfId="19132"/>
    <cellStyle name="20% - Accent3 11 2 3 3" xfId="5618"/>
    <cellStyle name="20% - Accent3 11 2 3 3 2" xfId="13972"/>
    <cellStyle name="20% - Accent3 11 2 3 3 2 2" xfId="30683"/>
    <cellStyle name="20% - Accent3 11 2 3 3 3" xfId="22330"/>
    <cellStyle name="20% - Accent3 11 2 3 4" xfId="9810"/>
    <cellStyle name="20% - Accent3 11 2 3 4 2" xfId="26521"/>
    <cellStyle name="20% - Accent3 11 2 3 5" xfId="18168"/>
    <cellStyle name="20% - Accent3 11 2 4" xfId="2420"/>
    <cellStyle name="20% - Accent3 11 2 4 2" xfId="6583"/>
    <cellStyle name="20% - Accent3 11 2 4 2 2" xfId="14937"/>
    <cellStyle name="20% - Accent3 11 2 4 2 2 2" xfId="31648"/>
    <cellStyle name="20% - Accent3 11 2 4 2 3" xfId="23295"/>
    <cellStyle name="20% - Accent3 11 2 4 3" xfId="10775"/>
    <cellStyle name="20% - Accent3 11 2 4 3 2" xfId="27486"/>
    <cellStyle name="20% - Accent3 11 2 4 4" xfId="19133"/>
    <cellStyle name="20% - Accent3 11 2 5" xfId="4582"/>
    <cellStyle name="20% - Accent3 11 2 5 2" xfId="12936"/>
    <cellStyle name="20% - Accent3 11 2 5 2 2" xfId="29647"/>
    <cellStyle name="20% - Accent3 11 2 5 3" xfId="21294"/>
    <cellStyle name="20% - Accent3 11 2 6" xfId="8774"/>
    <cellStyle name="20% - Accent3 11 2 6 2" xfId="25485"/>
    <cellStyle name="20% - Accent3 11 2 7" xfId="17132"/>
    <cellStyle name="20% - Accent3 11 3" xfId="691"/>
    <cellStyle name="20% - Accent3 11 3 2" xfId="1727"/>
    <cellStyle name="20% - Accent3 11 3 2 2" xfId="2421"/>
    <cellStyle name="20% - Accent3 11 3 2 2 2" xfId="6584"/>
    <cellStyle name="20% - Accent3 11 3 2 2 2 2" xfId="14938"/>
    <cellStyle name="20% - Accent3 11 3 2 2 2 2 2" xfId="31649"/>
    <cellStyle name="20% - Accent3 11 3 2 2 2 3" xfId="23296"/>
    <cellStyle name="20% - Accent3 11 3 2 2 3" xfId="10776"/>
    <cellStyle name="20% - Accent3 11 3 2 2 3 2" xfId="27487"/>
    <cellStyle name="20% - Accent3 11 3 2 2 4" xfId="19134"/>
    <cellStyle name="20% - Accent3 11 3 2 3" xfId="5890"/>
    <cellStyle name="20% - Accent3 11 3 2 3 2" xfId="14244"/>
    <cellStyle name="20% - Accent3 11 3 2 3 2 2" xfId="30955"/>
    <cellStyle name="20% - Accent3 11 3 2 3 3" xfId="22602"/>
    <cellStyle name="20% - Accent3 11 3 2 4" xfId="10082"/>
    <cellStyle name="20% - Accent3 11 3 2 4 2" xfId="26793"/>
    <cellStyle name="20% - Accent3 11 3 2 5" xfId="18440"/>
    <cellStyle name="20% - Accent3 11 3 3" xfId="2422"/>
    <cellStyle name="20% - Accent3 11 3 3 2" xfId="6585"/>
    <cellStyle name="20% - Accent3 11 3 3 2 2" xfId="14939"/>
    <cellStyle name="20% - Accent3 11 3 3 2 2 2" xfId="31650"/>
    <cellStyle name="20% - Accent3 11 3 3 2 3" xfId="23297"/>
    <cellStyle name="20% - Accent3 11 3 3 3" xfId="10777"/>
    <cellStyle name="20% - Accent3 11 3 3 3 2" xfId="27488"/>
    <cellStyle name="20% - Accent3 11 3 3 4" xfId="19135"/>
    <cellStyle name="20% - Accent3 11 3 4" xfId="4854"/>
    <cellStyle name="20% - Accent3 11 3 4 2" xfId="13208"/>
    <cellStyle name="20% - Accent3 11 3 4 2 2" xfId="29919"/>
    <cellStyle name="20% - Accent3 11 3 4 3" xfId="21566"/>
    <cellStyle name="20% - Accent3 11 3 5" xfId="9046"/>
    <cellStyle name="20% - Accent3 11 3 5 2" xfId="25757"/>
    <cellStyle name="20% - Accent3 11 3 6" xfId="17404"/>
    <cellStyle name="20% - Accent3 11 4" xfId="1215"/>
    <cellStyle name="20% - Accent3 11 4 2" xfId="2423"/>
    <cellStyle name="20% - Accent3 11 4 2 2" xfId="6586"/>
    <cellStyle name="20% - Accent3 11 4 2 2 2" xfId="14940"/>
    <cellStyle name="20% - Accent3 11 4 2 2 2 2" xfId="31651"/>
    <cellStyle name="20% - Accent3 11 4 2 2 3" xfId="23298"/>
    <cellStyle name="20% - Accent3 11 4 2 3" xfId="10778"/>
    <cellStyle name="20% - Accent3 11 4 2 3 2" xfId="27489"/>
    <cellStyle name="20% - Accent3 11 4 2 4" xfId="19136"/>
    <cellStyle name="20% - Accent3 11 4 3" xfId="5378"/>
    <cellStyle name="20% - Accent3 11 4 3 2" xfId="13732"/>
    <cellStyle name="20% - Accent3 11 4 3 2 2" xfId="30443"/>
    <cellStyle name="20% - Accent3 11 4 3 3" xfId="22090"/>
    <cellStyle name="20% - Accent3 11 4 4" xfId="9570"/>
    <cellStyle name="20% - Accent3 11 4 4 2" xfId="26281"/>
    <cellStyle name="20% - Accent3 11 4 5" xfId="17928"/>
    <cellStyle name="20% - Accent3 11 5" xfId="2424"/>
    <cellStyle name="20% - Accent3 11 5 2" xfId="6587"/>
    <cellStyle name="20% - Accent3 11 5 2 2" xfId="14941"/>
    <cellStyle name="20% - Accent3 11 5 2 2 2" xfId="31652"/>
    <cellStyle name="20% - Accent3 11 5 2 3" xfId="23299"/>
    <cellStyle name="20% - Accent3 11 5 3" xfId="10779"/>
    <cellStyle name="20% - Accent3 11 5 3 2" xfId="27490"/>
    <cellStyle name="20% - Accent3 11 5 4" xfId="19137"/>
    <cellStyle name="20% - Accent3 11 6" xfId="4342"/>
    <cellStyle name="20% - Accent3 11 6 2" xfId="12696"/>
    <cellStyle name="20% - Accent3 11 6 2 2" xfId="29407"/>
    <cellStyle name="20% - Accent3 11 6 3" xfId="21054"/>
    <cellStyle name="20% - Accent3 11 7" xfId="8534"/>
    <cellStyle name="20% - Accent3 11 7 2" xfId="25245"/>
    <cellStyle name="20% - Accent3 11 8" xfId="16892"/>
    <cellStyle name="20% - Accent3 12" xfId="190"/>
    <cellStyle name="20% - Accent3 12 2" xfId="433"/>
    <cellStyle name="20% - Accent3 12 2 2" xfId="946"/>
    <cellStyle name="20% - Accent3 12 2 2 2" xfId="1982"/>
    <cellStyle name="20% - Accent3 12 2 2 2 2" xfId="2425"/>
    <cellStyle name="20% - Accent3 12 2 2 2 2 2" xfId="6588"/>
    <cellStyle name="20% - Accent3 12 2 2 2 2 2 2" xfId="14942"/>
    <cellStyle name="20% - Accent3 12 2 2 2 2 2 2 2" xfId="31653"/>
    <cellStyle name="20% - Accent3 12 2 2 2 2 2 3" xfId="23300"/>
    <cellStyle name="20% - Accent3 12 2 2 2 2 3" xfId="10780"/>
    <cellStyle name="20% - Accent3 12 2 2 2 2 3 2" xfId="27491"/>
    <cellStyle name="20% - Accent3 12 2 2 2 2 4" xfId="19138"/>
    <cellStyle name="20% - Accent3 12 2 2 2 3" xfId="6145"/>
    <cellStyle name="20% - Accent3 12 2 2 2 3 2" xfId="14499"/>
    <cellStyle name="20% - Accent3 12 2 2 2 3 2 2" xfId="31210"/>
    <cellStyle name="20% - Accent3 12 2 2 2 3 3" xfId="22857"/>
    <cellStyle name="20% - Accent3 12 2 2 2 4" xfId="10337"/>
    <cellStyle name="20% - Accent3 12 2 2 2 4 2" xfId="27048"/>
    <cellStyle name="20% - Accent3 12 2 2 2 5" xfId="18695"/>
    <cellStyle name="20% - Accent3 12 2 2 3" xfId="2426"/>
    <cellStyle name="20% - Accent3 12 2 2 3 2" xfId="6589"/>
    <cellStyle name="20% - Accent3 12 2 2 3 2 2" xfId="14943"/>
    <cellStyle name="20% - Accent3 12 2 2 3 2 2 2" xfId="31654"/>
    <cellStyle name="20% - Accent3 12 2 2 3 2 3" xfId="23301"/>
    <cellStyle name="20% - Accent3 12 2 2 3 3" xfId="10781"/>
    <cellStyle name="20% - Accent3 12 2 2 3 3 2" xfId="27492"/>
    <cellStyle name="20% - Accent3 12 2 2 3 4" xfId="19139"/>
    <cellStyle name="20% - Accent3 12 2 2 4" xfId="5109"/>
    <cellStyle name="20% - Accent3 12 2 2 4 2" xfId="13463"/>
    <cellStyle name="20% - Accent3 12 2 2 4 2 2" xfId="30174"/>
    <cellStyle name="20% - Accent3 12 2 2 4 3" xfId="21821"/>
    <cellStyle name="20% - Accent3 12 2 2 5" xfId="9301"/>
    <cellStyle name="20% - Accent3 12 2 2 5 2" xfId="26012"/>
    <cellStyle name="20% - Accent3 12 2 2 6" xfId="17659"/>
    <cellStyle name="20% - Accent3 12 2 3" xfId="1470"/>
    <cellStyle name="20% - Accent3 12 2 3 2" xfId="2427"/>
    <cellStyle name="20% - Accent3 12 2 3 2 2" xfId="6590"/>
    <cellStyle name="20% - Accent3 12 2 3 2 2 2" xfId="14944"/>
    <cellStyle name="20% - Accent3 12 2 3 2 2 2 2" xfId="31655"/>
    <cellStyle name="20% - Accent3 12 2 3 2 2 3" xfId="23302"/>
    <cellStyle name="20% - Accent3 12 2 3 2 3" xfId="10782"/>
    <cellStyle name="20% - Accent3 12 2 3 2 3 2" xfId="27493"/>
    <cellStyle name="20% - Accent3 12 2 3 2 4" xfId="19140"/>
    <cellStyle name="20% - Accent3 12 2 3 3" xfId="5633"/>
    <cellStyle name="20% - Accent3 12 2 3 3 2" xfId="13987"/>
    <cellStyle name="20% - Accent3 12 2 3 3 2 2" xfId="30698"/>
    <cellStyle name="20% - Accent3 12 2 3 3 3" xfId="22345"/>
    <cellStyle name="20% - Accent3 12 2 3 4" xfId="9825"/>
    <cellStyle name="20% - Accent3 12 2 3 4 2" xfId="26536"/>
    <cellStyle name="20% - Accent3 12 2 3 5" xfId="18183"/>
    <cellStyle name="20% - Accent3 12 2 4" xfId="2428"/>
    <cellStyle name="20% - Accent3 12 2 4 2" xfId="6591"/>
    <cellStyle name="20% - Accent3 12 2 4 2 2" xfId="14945"/>
    <cellStyle name="20% - Accent3 12 2 4 2 2 2" xfId="31656"/>
    <cellStyle name="20% - Accent3 12 2 4 2 3" xfId="23303"/>
    <cellStyle name="20% - Accent3 12 2 4 3" xfId="10783"/>
    <cellStyle name="20% - Accent3 12 2 4 3 2" xfId="27494"/>
    <cellStyle name="20% - Accent3 12 2 4 4" xfId="19141"/>
    <cellStyle name="20% - Accent3 12 2 5" xfId="4597"/>
    <cellStyle name="20% - Accent3 12 2 5 2" xfId="12951"/>
    <cellStyle name="20% - Accent3 12 2 5 2 2" xfId="29662"/>
    <cellStyle name="20% - Accent3 12 2 5 3" xfId="21309"/>
    <cellStyle name="20% - Accent3 12 2 6" xfId="8789"/>
    <cellStyle name="20% - Accent3 12 2 6 2" xfId="25500"/>
    <cellStyle name="20% - Accent3 12 2 7" xfId="17147"/>
    <cellStyle name="20% - Accent3 12 3" xfId="706"/>
    <cellStyle name="20% - Accent3 12 3 2" xfId="1742"/>
    <cellStyle name="20% - Accent3 12 3 2 2" xfId="2429"/>
    <cellStyle name="20% - Accent3 12 3 2 2 2" xfId="6592"/>
    <cellStyle name="20% - Accent3 12 3 2 2 2 2" xfId="14946"/>
    <cellStyle name="20% - Accent3 12 3 2 2 2 2 2" xfId="31657"/>
    <cellStyle name="20% - Accent3 12 3 2 2 2 3" xfId="23304"/>
    <cellStyle name="20% - Accent3 12 3 2 2 3" xfId="10784"/>
    <cellStyle name="20% - Accent3 12 3 2 2 3 2" xfId="27495"/>
    <cellStyle name="20% - Accent3 12 3 2 2 4" xfId="19142"/>
    <cellStyle name="20% - Accent3 12 3 2 3" xfId="5905"/>
    <cellStyle name="20% - Accent3 12 3 2 3 2" xfId="14259"/>
    <cellStyle name="20% - Accent3 12 3 2 3 2 2" xfId="30970"/>
    <cellStyle name="20% - Accent3 12 3 2 3 3" xfId="22617"/>
    <cellStyle name="20% - Accent3 12 3 2 4" xfId="10097"/>
    <cellStyle name="20% - Accent3 12 3 2 4 2" xfId="26808"/>
    <cellStyle name="20% - Accent3 12 3 2 5" xfId="18455"/>
    <cellStyle name="20% - Accent3 12 3 3" xfId="2430"/>
    <cellStyle name="20% - Accent3 12 3 3 2" xfId="6593"/>
    <cellStyle name="20% - Accent3 12 3 3 2 2" xfId="14947"/>
    <cellStyle name="20% - Accent3 12 3 3 2 2 2" xfId="31658"/>
    <cellStyle name="20% - Accent3 12 3 3 2 3" xfId="23305"/>
    <cellStyle name="20% - Accent3 12 3 3 3" xfId="10785"/>
    <cellStyle name="20% - Accent3 12 3 3 3 2" xfId="27496"/>
    <cellStyle name="20% - Accent3 12 3 3 4" xfId="19143"/>
    <cellStyle name="20% - Accent3 12 3 4" xfId="4869"/>
    <cellStyle name="20% - Accent3 12 3 4 2" xfId="13223"/>
    <cellStyle name="20% - Accent3 12 3 4 2 2" xfId="29934"/>
    <cellStyle name="20% - Accent3 12 3 4 3" xfId="21581"/>
    <cellStyle name="20% - Accent3 12 3 5" xfId="9061"/>
    <cellStyle name="20% - Accent3 12 3 5 2" xfId="25772"/>
    <cellStyle name="20% - Accent3 12 3 6" xfId="17419"/>
    <cellStyle name="20% - Accent3 12 4" xfId="1230"/>
    <cellStyle name="20% - Accent3 12 4 2" xfId="2431"/>
    <cellStyle name="20% - Accent3 12 4 2 2" xfId="6594"/>
    <cellStyle name="20% - Accent3 12 4 2 2 2" xfId="14948"/>
    <cellStyle name="20% - Accent3 12 4 2 2 2 2" xfId="31659"/>
    <cellStyle name="20% - Accent3 12 4 2 2 3" xfId="23306"/>
    <cellStyle name="20% - Accent3 12 4 2 3" xfId="10786"/>
    <cellStyle name="20% - Accent3 12 4 2 3 2" xfId="27497"/>
    <cellStyle name="20% - Accent3 12 4 2 4" xfId="19144"/>
    <cellStyle name="20% - Accent3 12 4 3" xfId="5393"/>
    <cellStyle name="20% - Accent3 12 4 3 2" xfId="13747"/>
    <cellStyle name="20% - Accent3 12 4 3 2 2" xfId="30458"/>
    <cellStyle name="20% - Accent3 12 4 3 3" xfId="22105"/>
    <cellStyle name="20% - Accent3 12 4 4" xfId="9585"/>
    <cellStyle name="20% - Accent3 12 4 4 2" xfId="26296"/>
    <cellStyle name="20% - Accent3 12 4 5" xfId="17943"/>
    <cellStyle name="20% - Accent3 12 5" xfId="2432"/>
    <cellStyle name="20% - Accent3 12 5 2" xfId="6595"/>
    <cellStyle name="20% - Accent3 12 5 2 2" xfId="14949"/>
    <cellStyle name="20% - Accent3 12 5 2 2 2" xfId="31660"/>
    <cellStyle name="20% - Accent3 12 5 2 3" xfId="23307"/>
    <cellStyle name="20% - Accent3 12 5 3" xfId="10787"/>
    <cellStyle name="20% - Accent3 12 5 3 2" xfId="27498"/>
    <cellStyle name="20% - Accent3 12 5 4" xfId="19145"/>
    <cellStyle name="20% - Accent3 12 6" xfId="4357"/>
    <cellStyle name="20% - Accent3 12 6 2" xfId="12711"/>
    <cellStyle name="20% - Accent3 12 6 2 2" xfId="29422"/>
    <cellStyle name="20% - Accent3 12 6 3" xfId="21069"/>
    <cellStyle name="20% - Accent3 12 7" xfId="8549"/>
    <cellStyle name="20% - Accent3 12 7 2" xfId="25260"/>
    <cellStyle name="20% - Accent3 12 8" xfId="16907"/>
    <cellStyle name="20% - Accent3 13" xfId="206"/>
    <cellStyle name="20% - Accent3 13 2" xfId="448"/>
    <cellStyle name="20% - Accent3 13 2 2" xfId="961"/>
    <cellStyle name="20% - Accent3 13 2 2 2" xfId="1997"/>
    <cellStyle name="20% - Accent3 13 2 2 2 2" xfId="2433"/>
    <cellStyle name="20% - Accent3 13 2 2 2 2 2" xfId="6596"/>
    <cellStyle name="20% - Accent3 13 2 2 2 2 2 2" xfId="14950"/>
    <cellStyle name="20% - Accent3 13 2 2 2 2 2 2 2" xfId="31661"/>
    <cellStyle name="20% - Accent3 13 2 2 2 2 2 3" xfId="23308"/>
    <cellStyle name="20% - Accent3 13 2 2 2 2 3" xfId="10788"/>
    <cellStyle name="20% - Accent3 13 2 2 2 2 3 2" xfId="27499"/>
    <cellStyle name="20% - Accent3 13 2 2 2 2 4" xfId="19146"/>
    <cellStyle name="20% - Accent3 13 2 2 2 3" xfId="6160"/>
    <cellStyle name="20% - Accent3 13 2 2 2 3 2" xfId="14514"/>
    <cellStyle name="20% - Accent3 13 2 2 2 3 2 2" xfId="31225"/>
    <cellStyle name="20% - Accent3 13 2 2 2 3 3" xfId="22872"/>
    <cellStyle name="20% - Accent3 13 2 2 2 4" xfId="10352"/>
    <cellStyle name="20% - Accent3 13 2 2 2 4 2" xfId="27063"/>
    <cellStyle name="20% - Accent3 13 2 2 2 5" xfId="18710"/>
    <cellStyle name="20% - Accent3 13 2 2 3" xfId="2434"/>
    <cellStyle name="20% - Accent3 13 2 2 3 2" xfId="6597"/>
    <cellStyle name="20% - Accent3 13 2 2 3 2 2" xfId="14951"/>
    <cellStyle name="20% - Accent3 13 2 2 3 2 2 2" xfId="31662"/>
    <cellStyle name="20% - Accent3 13 2 2 3 2 3" xfId="23309"/>
    <cellStyle name="20% - Accent3 13 2 2 3 3" xfId="10789"/>
    <cellStyle name="20% - Accent3 13 2 2 3 3 2" xfId="27500"/>
    <cellStyle name="20% - Accent3 13 2 2 3 4" xfId="19147"/>
    <cellStyle name="20% - Accent3 13 2 2 4" xfId="5124"/>
    <cellStyle name="20% - Accent3 13 2 2 4 2" xfId="13478"/>
    <cellStyle name="20% - Accent3 13 2 2 4 2 2" xfId="30189"/>
    <cellStyle name="20% - Accent3 13 2 2 4 3" xfId="21836"/>
    <cellStyle name="20% - Accent3 13 2 2 5" xfId="9316"/>
    <cellStyle name="20% - Accent3 13 2 2 5 2" xfId="26027"/>
    <cellStyle name="20% - Accent3 13 2 2 6" xfId="17674"/>
    <cellStyle name="20% - Accent3 13 2 3" xfId="1485"/>
    <cellStyle name="20% - Accent3 13 2 3 2" xfId="2435"/>
    <cellStyle name="20% - Accent3 13 2 3 2 2" xfId="6598"/>
    <cellStyle name="20% - Accent3 13 2 3 2 2 2" xfId="14952"/>
    <cellStyle name="20% - Accent3 13 2 3 2 2 2 2" xfId="31663"/>
    <cellStyle name="20% - Accent3 13 2 3 2 2 3" xfId="23310"/>
    <cellStyle name="20% - Accent3 13 2 3 2 3" xfId="10790"/>
    <cellStyle name="20% - Accent3 13 2 3 2 3 2" xfId="27501"/>
    <cellStyle name="20% - Accent3 13 2 3 2 4" xfId="19148"/>
    <cellStyle name="20% - Accent3 13 2 3 3" xfId="5648"/>
    <cellStyle name="20% - Accent3 13 2 3 3 2" xfId="14002"/>
    <cellStyle name="20% - Accent3 13 2 3 3 2 2" xfId="30713"/>
    <cellStyle name="20% - Accent3 13 2 3 3 3" xfId="22360"/>
    <cellStyle name="20% - Accent3 13 2 3 4" xfId="9840"/>
    <cellStyle name="20% - Accent3 13 2 3 4 2" xfId="26551"/>
    <cellStyle name="20% - Accent3 13 2 3 5" xfId="18198"/>
    <cellStyle name="20% - Accent3 13 2 4" xfId="2436"/>
    <cellStyle name="20% - Accent3 13 2 4 2" xfId="6599"/>
    <cellStyle name="20% - Accent3 13 2 4 2 2" xfId="14953"/>
    <cellStyle name="20% - Accent3 13 2 4 2 2 2" xfId="31664"/>
    <cellStyle name="20% - Accent3 13 2 4 2 3" xfId="23311"/>
    <cellStyle name="20% - Accent3 13 2 4 3" xfId="10791"/>
    <cellStyle name="20% - Accent3 13 2 4 3 2" xfId="27502"/>
    <cellStyle name="20% - Accent3 13 2 4 4" xfId="19149"/>
    <cellStyle name="20% - Accent3 13 2 5" xfId="4612"/>
    <cellStyle name="20% - Accent3 13 2 5 2" xfId="12966"/>
    <cellStyle name="20% - Accent3 13 2 5 2 2" xfId="29677"/>
    <cellStyle name="20% - Accent3 13 2 5 3" xfId="21324"/>
    <cellStyle name="20% - Accent3 13 2 6" xfId="8804"/>
    <cellStyle name="20% - Accent3 13 2 6 2" xfId="25515"/>
    <cellStyle name="20% - Accent3 13 2 7" xfId="17162"/>
    <cellStyle name="20% - Accent3 13 3" xfId="721"/>
    <cellStyle name="20% - Accent3 13 3 2" xfId="1757"/>
    <cellStyle name="20% - Accent3 13 3 2 2" xfId="2437"/>
    <cellStyle name="20% - Accent3 13 3 2 2 2" xfId="6600"/>
    <cellStyle name="20% - Accent3 13 3 2 2 2 2" xfId="14954"/>
    <cellStyle name="20% - Accent3 13 3 2 2 2 2 2" xfId="31665"/>
    <cellStyle name="20% - Accent3 13 3 2 2 2 3" xfId="23312"/>
    <cellStyle name="20% - Accent3 13 3 2 2 3" xfId="10792"/>
    <cellStyle name="20% - Accent3 13 3 2 2 3 2" xfId="27503"/>
    <cellStyle name="20% - Accent3 13 3 2 2 4" xfId="19150"/>
    <cellStyle name="20% - Accent3 13 3 2 3" xfId="5920"/>
    <cellStyle name="20% - Accent3 13 3 2 3 2" xfId="14274"/>
    <cellStyle name="20% - Accent3 13 3 2 3 2 2" xfId="30985"/>
    <cellStyle name="20% - Accent3 13 3 2 3 3" xfId="22632"/>
    <cellStyle name="20% - Accent3 13 3 2 4" xfId="10112"/>
    <cellStyle name="20% - Accent3 13 3 2 4 2" xfId="26823"/>
    <cellStyle name="20% - Accent3 13 3 2 5" xfId="18470"/>
    <cellStyle name="20% - Accent3 13 3 3" xfId="2438"/>
    <cellStyle name="20% - Accent3 13 3 3 2" xfId="6601"/>
    <cellStyle name="20% - Accent3 13 3 3 2 2" xfId="14955"/>
    <cellStyle name="20% - Accent3 13 3 3 2 2 2" xfId="31666"/>
    <cellStyle name="20% - Accent3 13 3 3 2 3" xfId="23313"/>
    <cellStyle name="20% - Accent3 13 3 3 3" xfId="10793"/>
    <cellStyle name="20% - Accent3 13 3 3 3 2" xfId="27504"/>
    <cellStyle name="20% - Accent3 13 3 3 4" xfId="19151"/>
    <cellStyle name="20% - Accent3 13 3 4" xfId="4884"/>
    <cellStyle name="20% - Accent3 13 3 4 2" xfId="13238"/>
    <cellStyle name="20% - Accent3 13 3 4 2 2" xfId="29949"/>
    <cellStyle name="20% - Accent3 13 3 4 3" xfId="21596"/>
    <cellStyle name="20% - Accent3 13 3 5" xfId="9076"/>
    <cellStyle name="20% - Accent3 13 3 5 2" xfId="25787"/>
    <cellStyle name="20% - Accent3 13 3 6" xfId="17434"/>
    <cellStyle name="20% - Accent3 13 4" xfId="1245"/>
    <cellStyle name="20% - Accent3 13 4 2" xfId="2439"/>
    <cellStyle name="20% - Accent3 13 4 2 2" xfId="6602"/>
    <cellStyle name="20% - Accent3 13 4 2 2 2" xfId="14956"/>
    <cellStyle name="20% - Accent3 13 4 2 2 2 2" xfId="31667"/>
    <cellStyle name="20% - Accent3 13 4 2 2 3" xfId="23314"/>
    <cellStyle name="20% - Accent3 13 4 2 3" xfId="10794"/>
    <cellStyle name="20% - Accent3 13 4 2 3 2" xfId="27505"/>
    <cellStyle name="20% - Accent3 13 4 2 4" xfId="19152"/>
    <cellStyle name="20% - Accent3 13 4 3" xfId="5408"/>
    <cellStyle name="20% - Accent3 13 4 3 2" xfId="13762"/>
    <cellStyle name="20% - Accent3 13 4 3 2 2" xfId="30473"/>
    <cellStyle name="20% - Accent3 13 4 3 3" xfId="22120"/>
    <cellStyle name="20% - Accent3 13 4 4" xfId="9600"/>
    <cellStyle name="20% - Accent3 13 4 4 2" xfId="26311"/>
    <cellStyle name="20% - Accent3 13 4 5" xfId="17958"/>
    <cellStyle name="20% - Accent3 13 5" xfId="2440"/>
    <cellStyle name="20% - Accent3 13 5 2" xfId="6603"/>
    <cellStyle name="20% - Accent3 13 5 2 2" xfId="14957"/>
    <cellStyle name="20% - Accent3 13 5 2 2 2" xfId="31668"/>
    <cellStyle name="20% - Accent3 13 5 2 3" xfId="23315"/>
    <cellStyle name="20% - Accent3 13 5 3" xfId="10795"/>
    <cellStyle name="20% - Accent3 13 5 3 2" xfId="27506"/>
    <cellStyle name="20% - Accent3 13 5 4" xfId="19153"/>
    <cellStyle name="20% - Accent3 13 6" xfId="4372"/>
    <cellStyle name="20% - Accent3 13 6 2" xfId="12726"/>
    <cellStyle name="20% - Accent3 13 6 2 2" xfId="29437"/>
    <cellStyle name="20% - Accent3 13 6 3" xfId="21084"/>
    <cellStyle name="20% - Accent3 13 7" xfId="8564"/>
    <cellStyle name="20% - Accent3 13 7 2" xfId="25275"/>
    <cellStyle name="20% - Accent3 13 8" xfId="16922"/>
    <cellStyle name="20% - Accent3 14" xfId="220"/>
    <cellStyle name="20% - Accent3 14 2" xfId="462"/>
    <cellStyle name="20% - Accent3 14 2 2" xfId="975"/>
    <cellStyle name="20% - Accent3 14 2 2 2" xfId="2011"/>
    <cellStyle name="20% - Accent3 14 2 2 2 2" xfId="2441"/>
    <cellStyle name="20% - Accent3 14 2 2 2 2 2" xfId="6604"/>
    <cellStyle name="20% - Accent3 14 2 2 2 2 2 2" xfId="14958"/>
    <cellStyle name="20% - Accent3 14 2 2 2 2 2 2 2" xfId="31669"/>
    <cellStyle name="20% - Accent3 14 2 2 2 2 2 3" xfId="23316"/>
    <cellStyle name="20% - Accent3 14 2 2 2 2 3" xfId="10796"/>
    <cellStyle name="20% - Accent3 14 2 2 2 2 3 2" xfId="27507"/>
    <cellStyle name="20% - Accent3 14 2 2 2 2 4" xfId="19154"/>
    <cellStyle name="20% - Accent3 14 2 2 2 3" xfId="6174"/>
    <cellStyle name="20% - Accent3 14 2 2 2 3 2" xfId="14528"/>
    <cellStyle name="20% - Accent3 14 2 2 2 3 2 2" xfId="31239"/>
    <cellStyle name="20% - Accent3 14 2 2 2 3 3" xfId="22886"/>
    <cellStyle name="20% - Accent3 14 2 2 2 4" xfId="10366"/>
    <cellStyle name="20% - Accent3 14 2 2 2 4 2" xfId="27077"/>
    <cellStyle name="20% - Accent3 14 2 2 2 5" xfId="18724"/>
    <cellStyle name="20% - Accent3 14 2 2 3" xfId="2442"/>
    <cellStyle name="20% - Accent3 14 2 2 3 2" xfId="6605"/>
    <cellStyle name="20% - Accent3 14 2 2 3 2 2" xfId="14959"/>
    <cellStyle name="20% - Accent3 14 2 2 3 2 2 2" xfId="31670"/>
    <cellStyle name="20% - Accent3 14 2 2 3 2 3" xfId="23317"/>
    <cellStyle name="20% - Accent3 14 2 2 3 3" xfId="10797"/>
    <cellStyle name="20% - Accent3 14 2 2 3 3 2" xfId="27508"/>
    <cellStyle name="20% - Accent3 14 2 2 3 4" xfId="19155"/>
    <cellStyle name="20% - Accent3 14 2 2 4" xfId="5138"/>
    <cellStyle name="20% - Accent3 14 2 2 4 2" xfId="13492"/>
    <cellStyle name="20% - Accent3 14 2 2 4 2 2" xfId="30203"/>
    <cellStyle name="20% - Accent3 14 2 2 4 3" xfId="21850"/>
    <cellStyle name="20% - Accent3 14 2 2 5" xfId="9330"/>
    <cellStyle name="20% - Accent3 14 2 2 5 2" xfId="26041"/>
    <cellStyle name="20% - Accent3 14 2 2 6" xfId="17688"/>
    <cellStyle name="20% - Accent3 14 2 3" xfId="1499"/>
    <cellStyle name="20% - Accent3 14 2 3 2" xfId="2443"/>
    <cellStyle name="20% - Accent3 14 2 3 2 2" xfId="6606"/>
    <cellStyle name="20% - Accent3 14 2 3 2 2 2" xfId="14960"/>
    <cellStyle name="20% - Accent3 14 2 3 2 2 2 2" xfId="31671"/>
    <cellStyle name="20% - Accent3 14 2 3 2 2 3" xfId="23318"/>
    <cellStyle name="20% - Accent3 14 2 3 2 3" xfId="10798"/>
    <cellStyle name="20% - Accent3 14 2 3 2 3 2" xfId="27509"/>
    <cellStyle name="20% - Accent3 14 2 3 2 4" xfId="19156"/>
    <cellStyle name="20% - Accent3 14 2 3 3" xfId="5662"/>
    <cellStyle name="20% - Accent3 14 2 3 3 2" xfId="14016"/>
    <cellStyle name="20% - Accent3 14 2 3 3 2 2" xfId="30727"/>
    <cellStyle name="20% - Accent3 14 2 3 3 3" xfId="22374"/>
    <cellStyle name="20% - Accent3 14 2 3 4" xfId="9854"/>
    <cellStyle name="20% - Accent3 14 2 3 4 2" xfId="26565"/>
    <cellStyle name="20% - Accent3 14 2 3 5" xfId="18212"/>
    <cellStyle name="20% - Accent3 14 2 4" xfId="2444"/>
    <cellStyle name="20% - Accent3 14 2 4 2" xfId="6607"/>
    <cellStyle name="20% - Accent3 14 2 4 2 2" xfId="14961"/>
    <cellStyle name="20% - Accent3 14 2 4 2 2 2" xfId="31672"/>
    <cellStyle name="20% - Accent3 14 2 4 2 3" xfId="23319"/>
    <cellStyle name="20% - Accent3 14 2 4 3" xfId="10799"/>
    <cellStyle name="20% - Accent3 14 2 4 3 2" xfId="27510"/>
    <cellStyle name="20% - Accent3 14 2 4 4" xfId="19157"/>
    <cellStyle name="20% - Accent3 14 2 5" xfId="4626"/>
    <cellStyle name="20% - Accent3 14 2 5 2" xfId="12980"/>
    <cellStyle name="20% - Accent3 14 2 5 2 2" xfId="29691"/>
    <cellStyle name="20% - Accent3 14 2 5 3" xfId="21338"/>
    <cellStyle name="20% - Accent3 14 2 6" xfId="8818"/>
    <cellStyle name="20% - Accent3 14 2 6 2" xfId="25529"/>
    <cellStyle name="20% - Accent3 14 2 7" xfId="17176"/>
    <cellStyle name="20% - Accent3 14 3" xfId="735"/>
    <cellStyle name="20% - Accent3 14 3 2" xfId="1771"/>
    <cellStyle name="20% - Accent3 14 3 2 2" xfId="2445"/>
    <cellStyle name="20% - Accent3 14 3 2 2 2" xfId="6608"/>
    <cellStyle name="20% - Accent3 14 3 2 2 2 2" xfId="14962"/>
    <cellStyle name="20% - Accent3 14 3 2 2 2 2 2" xfId="31673"/>
    <cellStyle name="20% - Accent3 14 3 2 2 2 3" xfId="23320"/>
    <cellStyle name="20% - Accent3 14 3 2 2 3" xfId="10800"/>
    <cellStyle name="20% - Accent3 14 3 2 2 3 2" xfId="27511"/>
    <cellStyle name="20% - Accent3 14 3 2 2 4" xfId="19158"/>
    <cellStyle name="20% - Accent3 14 3 2 3" xfId="5934"/>
    <cellStyle name="20% - Accent3 14 3 2 3 2" xfId="14288"/>
    <cellStyle name="20% - Accent3 14 3 2 3 2 2" xfId="30999"/>
    <cellStyle name="20% - Accent3 14 3 2 3 3" xfId="22646"/>
    <cellStyle name="20% - Accent3 14 3 2 4" xfId="10126"/>
    <cellStyle name="20% - Accent3 14 3 2 4 2" xfId="26837"/>
    <cellStyle name="20% - Accent3 14 3 2 5" xfId="18484"/>
    <cellStyle name="20% - Accent3 14 3 3" xfId="2446"/>
    <cellStyle name="20% - Accent3 14 3 3 2" xfId="6609"/>
    <cellStyle name="20% - Accent3 14 3 3 2 2" xfId="14963"/>
    <cellStyle name="20% - Accent3 14 3 3 2 2 2" xfId="31674"/>
    <cellStyle name="20% - Accent3 14 3 3 2 3" xfId="23321"/>
    <cellStyle name="20% - Accent3 14 3 3 3" xfId="10801"/>
    <cellStyle name="20% - Accent3 14 3 3 3 2" xfId="27512"/>
    <cellStyle name="20% - Accent3 14 3 3 4" xfId="19159"/>
    <cellStyle name="20% - Accent3 14 3 4" xfId="4898"/>
    <cellStyle name="20% - Accent3 14 3 4 2" xfId="13252"/>
    <cellStyle name="20% - Accent3 14 3 4 2 2" xfId="29963"/>
    <cellStyle name="20% - Accent3 14 3 4 3" xfId="21610"/>
    <cellStyle name="20% - Accent3 14 3 5" xfId="9090"/>
    <cellStyle name="20% - Accent3 14 3 5 2" xfId="25801"/>
    <cellStyle name="20% - Accent3 14 3 6" xfId="17448"/>
    <cellStyle name="20% - Accent3 14 4" xfId="1259"/>
    <cellStyle name="20% - Accent3 14 4 2" xfId="2447"/>
    <cellStyle name="20% - Accent3 14 4 2 2" xfId="6610"/>
    <cellStyle name="20% - Accent3 14 4 2 2 2" xfId="14964"/>
    <cellStyle name="20% - Accent3 14 4 2 2 2 2" xfId="31675"/>
    <cellStyle name="20% - Accent3 14 4 2 2 3" xfId="23322"/>
    <cellStyle name="20% - Accent3 14 4 2 3" xfId="10802"/>
    <cellStyle name="20% - Accent3 14 4 2 3 2" xfId="27513"/>
    <cellStyle name="20% - Accent3 14 4 2 4" xfId="19160"/>
    <cellStyle name="20% - Accent3 14 4 3" xfId="5422"/>
    <cellStyle name="20% - Accent3 14 4 3 2" xfId="13776"/>
    <cellStyle name="20% - Accent3 14 4 3 2 2" xfId="30487"/>
    <cellStyle name="20% - Accent3 14 4 3 3" xfId="22134"/>
    <cellStyle name="20% - Accent3 14 4 4" xfId="9614"/>
    <cellStyle name="20% - Accent3 14 4 4 2" xfId="26325"/>
    <cellStyle name="20% - Accent3 14 4 5" xfId="17972"/>
    <cellStyle name="20% - Accent3 14 5" xfId="2448"/>
    <cellStyle name="20% - Accent3 14 5 2" xfId="6611"/>
    <cellStyle name="20% - Accent3 14 5 2 2" xfId="14965"/>
    <cellStyle name="20% - Accent3 14 5 2 2 2" xfId="31676"/>
    <cellStyle name="20% - Accent3 14 5 2 3" xfId="23323"/>
    <cellStyle name="20% - Accent3 14 5 3" xfId="10803"/>
    <cellStyle name="20% - Accent3 14 5 3 2" xfId="27514"/>
    <cellStyle name="20% - Accent3 14 5 4" xfId="19161"/>
    <cellStyle name="20% - Accent3 14 6" xfId="4386"/>
    <cellStyle name="20% - Accent3 14 6 2" xfId="12740"/>
    <cellStyle name="20% - Accent3 14 6 2 2" xfId="29451"/>
    <cellStyle name="20% - Accent3 14 6 3" xfId="21098"/>
    <cellStyle name="20% - Accent3 14 7" xfId="8578"/>
    <cellStyle name="20% - Accent3 14 7 2" xfId="25289"/>
    <cellStyle name="20% - Accent3 14 8" xfId="16936"/>
    <cellStyle name="20% - Accent3 15" xfId="234"/>
    <cellStyle name="20% - Accent3 15 2" xfId="476"/>
    <cellStyle name="20% - Accent3 15 2 2" xfId="989"/>
    <cellStyle name="20% - Accent3 15 2 2 2" xfId="2025"/>
    <cellStyle name="20% - Accent3 15 2 2 2 2" xfId="2449"/>
    <cellStyle name="20% - Accent3 15 2 2 2 2 2" xfId="6612"/>
    <cellStyle name="20% - Accent3 15 2 2 2 2 2 2" xfId="14966"/>
    <cellStyle name="20% - Accent3 15 2 2 2 2 2 2 2" xfId="31677"/>
    <cellStyle name="20% - Accent3 15 2 2 2 2 2 3" xfId="23324"/>
    <cellStyle name="20% - Accent3 15 2 2 2 2 3" xfId="10804"/>
    <cellStyle name="20% - Accent3 15 2 2 2 2 3 2" xfId="27515"/>
    <cellStyle name="20% - Accent3 15 2 2 2 2 4" xfId="19162"/>
    <cellStyle name="20% - Accent3 15 2 2 2 3" xfId="6188"/>
    <cellStyle name="20% - Accent3 15 2 2 2 3 2" xfId="14542"/>
    <cellStyle name="20% - Accent3 15 2 2 2 3 2 2" xfId="31253"/>
    <cellStyle name="20% - Accent3 15 2 2 2 3 3" xfId="22900"/>
    <cellStyle name="20% - Accent3 15 2 2 2 4" xfId="10380"/>
    <cellStyle name="20% - Accent3 15 2 2 2 4 2" xfId="27091"/>
    <cellStyle name="20% - Accent3 15 2 2 2 5" xfId="18738"/>
    <cellStyle name="20% - Accent3 15 2 2 3" xfId="2450"/>
    <cellStyle name="20% - Accent3 15 2 2 3 2" xfId="6613"/>
    <cellStyle name="20% - Accent3 15 2 2 3 2 2" xfId="14967"/>
    <cellStyle name="20% - Accent3 15 2 2 3 2 2 2" xfId="31678"/>
    <cellStyle name="20% - Accent3 15 2 2 3 2 3" xfId="23325"/>
    <cellStyle name="20% - Accent3 15 2 2 3 3" xfId="10805"/>
    <cellStyle name="20% - Accent3 15 2 2 3 3 2" xfId="27516"/>
    <cellStyle name="20% - Accent3 15 2 2 3 4" xfId="19163"/>
    <cellStyle name="20% - Accent3 15 2 2 4" xfId="5152"/>
    <cellStyle name="20% - Accent3 15 2 2 4 2" xfId="13506"/>
    <cellStyle name="20% - Accent3 15 2 2 4 2 2" xfId="30217"/>
    <cellStyle name="20% - Accent3 15 2 2 4 3" xfId="21864"/>
    <cellStyle name="20% - Accent3 15 2 2 5" xfId="9344"/>
    <cellStyle name="20% - Accent3 15 2 2 5 2" xfId="26055"/>
    <cellStyle name="20% - Accent3 15 2 2 6" xfId="17702"/>
    <cellStyle name="20% - Accent3 15 2 3" xfId="1513"/>
    <cellStyle name="20% - Accent3 15 2 3 2" xfId="2451"/>
    <cellStyle name="20% - Accent3 15 2 3 2 2" xfId="6614"/>
    <cellStyle name="20% - Accent3 15 2 3 2 2 2" xfId="14968"/>
    <cellStyle name="20% - Accent3 15 2 3 2 2 2 2" xfId="31679"/>
    <cellStyle name="20% - Accent3 15 2 3 2 2 3" xfId="23326"/>
    <cellStyle name="20% - Accent3 15 2 3 2 3" xfId="10806"/>
    <cellStyle name="20% - Accent3 15 2 3 2 3 2" xfId="27517"/>
    <cellStyle name="20% - Accent3 15 2 3 2 4" xfId="19164"/>
    <cellStyle name="20% - Accent3 15 2 3 3" xfId="5676"/>
    <cellStyle name="20% - Accent3 15 2 3 3 2" xfId="14030"/>
    <cellStyle name="20% - Accent3 15 2 3 3 2 2" xfId="30741"/>
    <cellStyle name="20% - Accent3 15 2 3 3 3" xfId="22388"/>
    <cellStyle name="20% - Accent3 15 2 3 4" xfId="9868"/>
    <cellStyle name="20% - Accent3 15 2 3 4 2" xfId="26579"/>
    <cellStyle name="20% - Accent3 15 2 3 5" xfId="18226"/>
    <cellStyle name="20% - Accent3 15 2 4" xfId="2452"/>
    <cellStyle name="20% - Accent3 15 2 4 2" xfId="6615"/>
    <cellStyle name="20% - Accent3 15 2 4 2 2" xfId="14969"/>
    <cellStyle name="20% - Accent3 15 2 4 2 2 2" xfId="31680"/>
    <cellStyle name="20% - Accent3 15 2 4 2 3" xfId="23327"/>
    <cellStyle name="20% - Accent3 15 2 4 3" xfId="10807"/>
    <cellStyle name="20% - Accent3 15 2 4 3 2" xfId="27518"/>
    <cellStyle name="20% - Accent3 15 2 4 4" xfId="19165"/>
    <cellStyle name="20% - Accent3 15 2 5" xfId="4640"/>
    <cellStyle name="20% - Accent3 15 2 5 2" xfId="12994"/>
    <cellStyle name="20% - Accent3 15 2 5 2 2" xfId="29705"/>
    <cellStyle name="20% - Accent3 15 2 5 3" xfId="21352"/>
    <cellStyle name="20% - Accent3 15 2 6" xfId="8832"/>
    <cellStyle name="20% - Accent3 15 2 6 2" xfId="25543"/>
    <cellStyle name="20% - Accent3 15 2 7" xfId="17190"/>
    <cellStyle name="20% - Accent3 15 3" xfId="749"/>
    <cellStyle name="20% - Accent3 15 3 2" xfId="1785"/>
    <cellStyle name="20% - Accent3 15 3 2 2" xfId="2453"/>
    <cellStyle name="20% - Accent3 15 3 2 2 2" xfId="6616"/>
    <cellStyle name="20% - Accent3 15 3 2 2 2 2" xfId="14970"/>
    <cellStyle name="20% - Accent3 15 3 2 2 2 2 2" xfId="31681"/>
    <cellStyle name="20% - Accent3 15 3 2 2 2 3" xfId="23328"/>
    <cellStyle name="20% - Accent3 15 3 2 2 3" xfId="10808"/>
    <cellStyle name="20% - Accent3 15 3 2 2 3 2" xfId="27519"/>
    <cellStyle name="20% - Accent3 15 3 2 2 4" xfId="19166"/>
    <cellStyle name="20% - Accent3 15 3 2 3" xfId="5948"/>
    <cellStyle name="20% - Accent3 15 3 2 3 2" xfId="14302"/>
    <cellStyle name="20% - Accent3 15 3 2 3 2 2" xfId="31013"/>
    <cellStyle name="20% - Accent3 15 3 2 3 3" xfId="22660"/>
    <cellStyle name="20% - Accent3 15 3 2 4" xfId="10140"/>
    <cellStyle name="20% - Accent3 15 3 2 4 2" xfId="26851"/>
    <cellStyle name="20% - Accent3 15 3 2 5" xfId="18498"/>
    <cellStyle name="20% - Accent3 15 3 3" xfId="2454"/>
    <cellStyle name="20% - Accent3 15 3 3 2" xfId="6617"/>
    <cellStyle name="20% - Accent3 15 3 3 2 2" xfId="14971"/>
    <cellStyle name="20% - Accent3 15 3 3 2 2 2" xfId="31682"/>
    <cellStyle name="20% - Accent3 15 3 3 2 3" xfId="23329"/>
    <cellStyle name="20% - Accent3 15 3 3 3" xfId="10809"/>
    <cellStyle name="20% - Accent3 15 3 3 3 2" xfId="27520"/>
    <cellStyle name="20% - Accent3 15 3 3 4" xfId="19167"/>
    <cellStyle name="20% - Accent3 15 3 4" xfId="4912"/>
    <cellStyle name="20% - Accent3 15 3 4 2" xfId="13266"/>
    <cellStyle name="20% - Accent3 15 3 4 2 2" xfId="29977"/>
    <cellStyle name="20% - Accent3 15 3 4 3" xfId="21624"/>
    <cellStyle name="20% - Accent3 15 3 5" xfId="9104"/>
    <cellStyle name="20% - Accent3 15 3 5 2" xfId="25815"/>
    <cellStyle name="20% - Accent3 15 3 6" xfId="17462"/>
    <cellStyle name="20% - Accent3 15 4" xfId="1273"/>
    <cellStyle name="20% - Accent3 15 4 2" xfId="2455"/>
    <cellStyle name="20% - Accent3 15 4 2 2" xfId="6618"/>
    <cellStyle name="20% - Accent3 15 4 2 2 2" xfId="14972"/>
    <cellStyle name="20% - Accent3 15 4 2 2 2 2" xfId="31683"/>
    <cellStyle name="20% - Accent3 15 4 2 2 3" xfId="23330"/>
    <cellStyle name="20% - Accent3 15 4 2 3" xfId="10810"/>
    <cellStyle name="20% - Accent3 15 4 2 3 2" xfId="27521"/>
    <cellStyle name="20% - Accent3 15 4 2 4" xfId="19168"/>
    <cellStyle name="20% - Accent3 15 4 3" xfId="5436"/>
    <cellStyle name="20% - Accent3 15 4 3 2" xfId="13790"/>
    <cellStyle name="20% - Accent3 15 4 3 2 2" xfId="30501"/>
    <cellStyle name="20% - Accent3 15 4 3 3" xfId="22148"/>
    <cellStyle name="20% - Accent3 15 4 4" xfId="9628"/>
    <cellStyle name="20% - Accent3 15 4 4 2" xfId="26339"/>
    <cellStyle name="20% - Accent3 15 4 5" xfId="17986"/>
    <cellStyle name="20% - Accent3 15 5" xfId="2456"/>
    <cellStyle name="20% - Accent3 15 5 2" xfId="6619"/>
    <cellStyle name="20% - Accent3 15 5 2 2" xfId="14973"/>
    <cellStyle name="20% - Accent3 15 5 2 2 2" xfId="31684"/>
    <cellStyle name="20% - Accent3 15 5 2 3" xfId="23331"/>
    <cellStyle name="20% - Accent3 15 5 3" xfId="10811"/>
    <cellStyle name="20% - Accent3 15 5 3 2" xfId="27522"/>
    <cellStyle name="20% - Accent3 15 5 4" xfId="19169"/>
    <cellStyle name="20% - Accent3 15 6" xfId="4400"/>
    <cellStyle name="20% - Accent3 15 6 2" xfId="12754"/>
    <cellStyle name="20% - Accent3 15 6 2 2" xfId="29465"/>
    <cellStyle name="20% - Accent3 15 6 3" xfId="21112"/>
    <cellStyle name="20% - Accent3 15 7" xfId="8592"/>
    <cellStyle name="20% - Accent3 15 7 2" xfId="25303"/>
    <cellStyle name="20% - Accent3 15 8" xfId="16950"/>
    <cellStyle name="20% - Accent3 16" xfId="248"/>
    <cellStyle name="20% - Accent3 16 2" xfId="490"/>
    <cellStyle name="20% - Accent3 16 2 2" xfId="1003"/>
    <cellStyle name="20% - Accent3 16 2 2 2" xfId="2039"/>
    <cellStyle name="20% - Accent3 16 2 2 2 2" xfId="2457"/>
    <cellStyle name="20% - Accent3 16 2 2 2 2 2" xfId="6620"/>
    <cellStyle name="20% - Accent3 16 2 2 2 2 2 2" xfId="14974"/>
    <cellStyle name="20% - Accent3 16 2 2 2 2 2 2 2" xfId="31685"/>
    <cellStyle name="20% - Accent3 16 2 2 2 2 2 3" xfId="23332"/>
    <cellStyle name="20% - Accent3 16 2 2 2 2 3" xfId="10812"/>
    <cellStyle name="20% - Accent3 16 2 2 2 2 3 2" xfId="27523"/>
    <cellStyle name="20% - Accent3 16 2 2 2 2 4" xfId="19170"/>
    <cellStyle name="20% - Accent3 16 2 2 2 3" xfId="6202"/>
    <cellStyle name="20% - Accent3 16 2 2 2 3 2" xfId="14556"/>
    <cellStyle name="20% - Accent3 16 2 2 2 3 2 2" xfId="31267"/>
    <cellStyle name="20% - Accent3 16 2 2 2 3 3" xfId="22914"/>
    <cellStyle name="20% - Accent3 16 2 2 2 4" xfId="10394"/>
    <cellStyle name="20% - Accent3 16 2 2 2 4 2" xfId="27105"/>
    <cellStyle name="20% - Accent3 16 2 2 2 5" xfId="18752"/>
    <cellStyle name="20% - Accent3 16 2 2 3" xfId="2458"/>
    <cellStyle name="20% - Accent3 16 2 2 3 2" xfId="6621"/>
    <cellStyle name="20% - Accent3 16 2 2 3 2 2" xfId="14975"/>
    <cellStyle name="20% - Accent3 16 2 2 3 2 2 2" xfId="31686"/>
    <cellStyle name="20% - Accent3 16 2 2 3 2 3" xfId="23333"/>
    <cellStyle name="20% - Accent3 16 2 2 3 3" xfId="10813"/>
    <cellStyle name="20% - Accent3 16 2 2 3 3 2" xfId="27524"/>
    <cellStyle name="20% - Accent3 16 2 2 3 4" xfId="19171"/>
    <cellStyle name="20% - Accent3 16 2 2 4" xfId="5166"/>
    <cellStyle name="20% - Accent3 16 2 2 4 2" xfId="13520"/>
    <cellStyle name="20% - Accent3 16 2 2 4 2 2" xfId="30231"/>
    <cellStyle name="20% - Accent3 16 2 2 4 3" xfId="21878"/>
    <cellStyle name="20% - Accent3 16 2 2 5" xfId="9358"/>
    <cellStyle name="20% - Accent3 16 2 2 5 2" xfId="26069"/>
    <cellStyle name="20% - Accent3 16 2 2 6" xfId="17716"/>
    <cellStyle name="20% - Accent3 16 2 3" xfId="1527"/>
    <cellStyle name="20% - Accent3 16 2 3 2" xfId="2459"/>
    <cellStyle name="20% - Accent3 16 2 3 2 2" xfId="6622"/>
    <cellStyle name="20% - Accent3 16 2 3 2 2 2" xfId="14976"/>
    <cellStyle name="20% - Accent3 16 2 3 2 2 2 2" xfId="31687"/>
    <cellStyle name="20% - Accent3 16 2 3 2 2 3" xfId="23334"/>
    <cellStyle name="20% - Accent3 16 2 3 2 3" xfId="10814"/>
    <cellStyle name="20% - Accent3 16 2 3 2 3 2" xfId="27525"/>
    <cellStyle name="20% - Accent3 16 2 3 2 4" xfId="19172"/>
    <cellStyle name="20% - Accent3 16 2 3 3" xfId="5690"/>
    <cellStyle name="20% - Accent3 16 2 3 3 2" xfId="14044"/>
    <cellStyle name="20% - Accent3 16 2 3 3 2 2" xfId="30755"/>
    <cellStyle name="20% - Accent3 16 2 3 3 3" xfId="22402"/>
    <cellStyle name="20% - Accent3 16 2 3 4" xfId="9882"/>
    <cellStyle name="20% - Accent3 16 2 3 4 2" xfId="26593"/>
    <cellStyle name="20% - Accent3 16 2 3 5" xfId="18240"/>
    <cellStyle name="20% - Accent3 16 2 4" xfId="2460"/>
    <cellStyle name="20% - Accent3 16 2 4 2" xfId="6623"/>
    <cellStyle name="20% - Accent3 16 2 4 2 2" xfId="14977"/>
    <cellStyle name="20% - Accent3 16 2 4 2 2 2" xfId="31688"/>
    <cellStyle name="20% - Accent3 16 2 4 2 3" xfId="23335"/>
    <cellStyle name="20% - Accent3 16 2 4 3" xfId="10815"/>
    <cellStyle name="20% - Accent3 16 2 4 3 2" xfId="27526"/>
    <cellStyle name="20% - Accent3 16 2 4 4" xfId="19173"/>
    <cellStyle name="20% - Accent3 16 2 5" xfId="4654"/>
    <cellStyle name="20% - Accent3 16 2 5 2" xfId="13008"/>
    <cellStyle name="20% - Accent3 16 2 5 2 2" xfId="29719"/>
    <cellStyle name="20% - Accent3 16 2 5 3" xfId="21366"/>
    <cellStyle name="20% - Accent3 16 2 6" xfId="8846"/>
    <cellStyle name="20% - Accent3 16 2 6 2" xfId="25557"/>
    <cellStyle name="20% - Accent3 16 2 7" xfId="17204"/>
    <cellStyle name="20% - Accent3 16 3" xfId="763"/>
    <cellStyle name="20% - Accent3 16 3 2" xfId="1799"/>
    <cellStyle name="20% - Accent3 16 3 2 2" xfId="2461"/>
    <cellStyle name="20% - Accent3 16 3 2 2 2" xfId="6624"/>
    <cellStyle name="20% - Accent3 16 3 2 2 2 2" xfId="14978"/>
    <cellStyle name="20% - Accent3 16 3 2 2 2 2 2" xfId="31689"/>
    <cellStyle name="20% - Accent3 16 3 2 2 2 3" xfId="23336"/>
    <cellStyle name="20% - Accent3 16 3 2 2 3" xfId="10816"/>
    <cellStyle name="20% - Accent3 16 3 2 2 3 2" xfId="27527"/>
    <cellStyle name="20% - Accent3 16 3 2 2 4" xfId="19174"/>
    <cellStyle name="20% - Accent3 16 3 2 3" xfId="5962"/>
    <cellStyle name="20% - Accent3 16 3 2 3 2" xfId="14316"/>
    <cellStyle name="20% - Accent3 16 3 2 3 2 2" xfId="31027"/>
    <cellStyle name="20% - Accent3 16 3 2 3 3" xfId="22674"/>
    <cellStyle name="20% - Accent3 16 3 2 4" xfId="10154"/>
    <cellStyle name="20% - Accent3 16 3 2 4 2" xfId="26865"/>
    <cellStyle name="20% - Accent3 16 3 2 5" xfId="18512"/>
    <cellStyle name="20% - Accent3 16 3 3" xfId="2462"/>
    <cellStyle name="20% - Accent3 16 3 3 2" xfId="6625"/>
    <cellStyle name="20% - Accent3 16 3 3 2 2" xfId="14979"/>
    <cellStyle name="20% - Accent3 16 3 3 2 2 2" xfId="31690"/>
    <cellStyle name="20% - Accent3 16 3 3 2 3" xfId="23337"/>
    <cellStyle name="20% - Accent3 16 3 3 3" xfId="10817"/>
    <cellStyle name="20% - Accent3 16 3 3 3 2" xfId="27528"/>
    <cellStyle name="20% - Accent3 16 3 3 4" xfId="19175"/>
    <cellStyle name="20% - Accent3 16 3 4" xfId="4926"/>
    <cellStyle name="20% - Accent3 16 3 4 2" xfId="13280"/>
    <cellStyle name="20% - Accent3 16 3 4 2 2" xfId="29991"/>
    <cellStyle name="20% - Accent3 16 3 4 3" xfId="21638"/>
    <cellStyle name="20% - Accent3 16 3 5" xfId="9118"/>
    <cellStyle name="20% - Accent3 16 3 5 2" xfId="25829"/>
    <cellStyle name="20% - Accent3 16 3 6" xfId="17476"/>
    <cellStyle name="20% - Accent3 16 4" xfId="1287"/>
    <cellStyle name="20% - Accent3 16 4 2" xfId="2463"/>
    <cellStyle name="20% - Accent3 16 4 2 2" xfId="6626"/>
    <cellStyle name="20% - Accent3 16 4 2 2 2" xfId="14980"/>
    <cellStyle name="20% - Accent3 16 4 2 2 2 2" xfId="31691"/>
    <cellStyle name="20% - Accent3 16 4 2 2 3" xfId="23338"/>
    <cellStyle name="20% - Accent3 16 4 2 3" xfId="10818"/>
    <cellStyle name="20% - Accent3 16 4 2 3 2" xfId="27529"/>
    <cellStyle name="20% - Accent3 16 4 2 4" xfId="19176"/>
    <cellStyle name="20% - Accent3 16 4 3" xfId="5450"/>
    <cellStyle name="20% - Accent3 16 4 3 2" xfId="13804"/>
    <cellStyle name="20% - Accent3 16 4 3 2 2" xfId="30515"/>
    <cellStyle name="20% - Accent3 16 4 3 3" xfId="22162"/>
    <cellStyle name="20% - Accent3 16 4 4" xfId="9642"/>
    <cellStyle name="20% - Accent3 16 4 4 2" xfId="26353"/>
    <cellStyle name="20% - Accent3 16 4 5" xfId="18000"/>
    <cellStyle name="20% - Accent3 16 5" xfId="2464"/>
    <cellStyle name="20% - Accent3 16 5 2" xfId="6627"/>
    <cellStyle name="20% - Accent3 16 5 2 2" xfId="14981"/>
    <cellStyle name="20% - Accent3 16 5 2 2 2" xfId="31692"/>
    <cellStyle name="20% - Accent3 16 5 2 3" xfId="23339"/>
    <cellStyle name="20% - Accent3 16 5 3" xfId="10819"/>
    <cellStyle name="20% - Accent3 16 5 3 2" xfId="27530"/>
    <cellStyle name="20% - Accent3 16 5 4" xfId="19177"/>
    <cellStyle name="20% - Accent3 16 6" xfId="4414"/>
    <cellStyle name="20% - Accent3 16 6 2" xfId="12768"/>
    <cellStyle name="20% - Accent3 16 6 2 2" xfId="29479"/>
    <cellStyle name="20% - Accent3 16 6 3" xfId="21126"/>
    <cellStyle name="20% - Accent3 16 7" xfId="8606"/>
    <cellStyle name="20% - Accent3 16 7 2" xfId="25317"/>
    <cellStyle name="20% - Accent3 16 8" xfId="16964"/>
    <cellStyle name="20% - Accent3 17" xfId="264"/>
    <cellStyle name="20% - Accent3 17 2" xfId="504"/>
    <cellStyle name="20% - Accent3 17 2 2" xfId="1017"/>
    <cellStyle name="20% - Accent3 17 2 2 2" xfId="2053"/>
    <cellStyle name="20% - Accent3 17 2 2 2 2" xfId="2465"/>
    <cellStyle name="20% - Accent3 17 2 2 2 2 2" xfId="6628"/>
    <cellStyle name="20% - Accent3 17 2 2 2 2 2 2" xfId="14982"/>
    <cellStyle name="20% - Accent3 17 2 2 2 2 2 2 2" xfId="31693"/>
    <cellStyle name="20% - Accent3 17 2 2 2 2 2 3" xfId="23340"/>
    <cellStyle name="20% - Accent3 17 2 2 2 2 3" xfId="10820"/>
    <cellStyle name="20% - Accent3 17 2 2 2 2 3 2" xfId="27531"/>
    <cellStyle name="20% - Accent3 17 2 2 2 2 4" xfId="19178"/>
    <cellStyle name="20% - Accent3 17 2 2 2 3" xfId="6216"/>
    <cellStyle name="20% - Accent3 17 2 2 2 3 2" xfId="14570"/>
    <cellStyle name="20% - Accent3 17 2 2 2 3 2 2" xfId="31281"/>
    <cellStyle name="20% - Accent3 17 2 2 2 3 3" xfId="22928"/>
    <cellStyle name="20% - Accent3 17 2 2 2 4" xfId="10408"/>
    <cellStyle name="20% - Accent3 17 2 2 2 4 2" xfId="27119"/>
    <cellStyle name="20% - Accent3 17 2 2 2 5" xfId="18766"/>
    <cellStyle name="20% - Accent3 17 2 2 3" xfId="2466"/>
    <cellStyle name="20% - Accent3 17 2 2 3 2" xfId="6629"/>
    <cellStyle name="20% - Accent3 17 2 2 3 2 2" xfId="14983"/>
    <cellStyle name="20% - Accent3 17 2 2 3 2 2 2" xfId="31694"/>
    <cellStyle name="20% - Accent3 17 2 2 3 2 3" xfId="23341"/>
    <cellStyle name="20% - Accent3 17 2 2 3 3" xfId="10821"/>
    <cellStyle name="20% - Accent3 17 2 2 3 3 2" xfId="27532"/>
    <cellStyle name="20% - Accent3 17 2 2 3 4" xfId="19179"/>
    <cellStyle name="20% - Accent3 17 2 2 4" xfId="5180"/>
    <cellStyle name="20% - Accent3 17 2 2 4 2" xfId="13534"/>
    <cellStyle name="20% - Accent3 17 2 2 4 2 2" xfId="30245"/>
    <cellStyle name="20% - Accent3 17 2 2 4 3" xfId="21892"/>
    <cellStyle name="20% - Accent3 17 2 2 5" xfId="9372"/>
    <cellStyle name="20% - Accent3 17 2 2 5 2" xfId="26083"/>
    <cellStyle name="20% - Accent3 17 2 2 6" xfId="17730"/>
    <cellStyle name="20% - Accent3 17 2 3" xfId="1541"/>
    <cellStyle name="20% - Accent3 17 2 3 2" xfId="2467"/>
    <cellStyle name="20% - Accent3 17 2 3 2 2" xfId="6630"/>
    <cellStyle name="20% - Accent3 17 2 3 2 2 2" xfId="14984"/>
    <cellStyle name="20% - Accent3 17 2 3 2 2 2 2" xfId="31695"/>
    <cellStyle name="20% - Accent3 17 2 3 2 2 3" xfId="23342"/>
    <cellStyle name="20% - Accent3 17 2 3 2 3" xfId="10822"/>
    <cellStyle name="20% - Accent3 17 2 3 2 3 2" xfId="27533"/>
    <cellStyle name="20% - Accent3 17 2 3 2 4" xfId="19180"/>
    <cellStyle name="20% - Accent3 17 2 3 3" xfId="5704"/>
    <cellStyle name="20% - Accent3 17 2 3 3 2" xfId="14058"/>
    <cellStyle name="20% - Accent3 17 2 3 3 2 2" xfId="30769"/>
    <cellStyle name="20% - Accent3 17 2 3 3 3" xfId="22416"/>
    <cellStyle name="20% - Accent3 17 2 3 4" xfId="9896"/>
    <cellStyle name="20% - Accent3 17 2 3 4 2" xfId="26607"/>
    <cellStyle name="20% - Accent3 17 2 3 5" xfId="18254"/>
    <cellStyle name="20% - Accent3 17 2 4" xfId="2468"/>
    <cellStyle name="20% - Accent3 17 2 4 2" xfId="6631"/>
    <cellStyle name="20% - Accent3 17 2 4 2 2" xfId="14985"/>
    <cellStyle name="20% - Accent3 17 2 4 2 2 2" xfId="31696"/>
    <cellStyle name="20% - Accent3 17 2 4 2 3" xfId="23343"/>
    <cellStyle name="20% - Accent3 17 2 4 3" xfId="10823"/>
    <cellStyle name="20% - Accent3 17 2 4 3 2" xfId="27534"/>
    <cellStyle name="20% - Accent3 17 2 4 4" xfId="19181"/>
    <cellStyle name="20% - Accent3 17 2 5" xfId="4668"/>
    <cellStyle name="20% - Accent3 17 2 5 2" xfId="13022"/>
    <cellStyle name="20% - Accent3 17 2 5 2 2" xfId="29733"/>
    <cellStyle name="20% - Accent3 17 2 5 3" xfId="21380"/>
    <cellStyle name="20% - Accent3 17 2 6" xfId="8860"/>
    <cellStyle name="20% - Accent3 17 2 6 2" xfId="25571"/>
    <cellStyle name="20% - Accent3 17 2 7" xfId="17218"/>
    <cellStyle name="20% - Accent3 17 3" xfId="777"/>
    <cellStyle name="20% - Accent3 17 3 2" xfId="1813"/>
    <cellStyle name="20% - Accent3 17 3 2 2" xfId="2469"/>
    <cellStyle name="20% - Accent3 17 3 2 2 2" xfId="6632"/>
    <cellStyle name="20% - Accent3 17 3 2 2 2 2" xfId="14986"/>
    <cellStyle name="20% - Accent3 17 3 2 2 2 2 2" xfId="31697"/>
    <cellStyle name="20% - Accent3 17 3 2 2 2 3" xfId="23344"/>
    <cellStyle name="20% - Accent3 17 3 2 2 3" xfId="10824"/>
    <cellStyle name="20% - Accent3 17 3 2 2 3 2" xfId="27535"/>
    <cellStyle name="20% - Accent3 17 3 2 2 4" xfId="19182"/>
    <cellStyle name="20% - Accent3 17 3 2 3" xfId="5976"/>
    <cellStyle name="20% - Accent3 17 3 2 3 2" xfId="14330"/>
    <cellStyle name="20% - Accent3 17 3 2 3 2 2" xfId="31041"/>
    <cellStyle name="20% - Accent3 17 3 2 3 3" xfId="22688"/>
    <cellStyle name="20% - Accent3 17 3 2 4" xfId="10168"/>
    <cellStyle name="20% - Accent3 17 3 2 4 2" xfId="26879"/>
    <cellStyle name="20% - Accent3 17 3 2 5" xfId="18526"/>
    <cellStyle name="20% - Accent3 17 3 3" xfId="2470"/>
    <cellStyle name="20% - Accent3 17 3 3 2" xfId="6633"/>
    <cellStyle name="20% - Accent3 17 3 3 2 2" xfId="14987"/>
    <cellStyle name="20% - Accent3 17 3 3 2 2 2" xfId="31698"/>
    <cellStyle name="20% - Accent3 17 3 3 2 3" xfId="23345"/>
    <cellStyle name="20% - Accent3 17 3 3 3" xfId="10825"/>
    <cellStyle name="20% - Accent3 17 3 3 3 2" xfId="27536"/>
    <cellStyle name="20% - Accent3 17 3 3 4" xfId="19183"/>
    <cellStyle name="20% - Accent3 17 3 4" xfId="4940"/>
    <cellStyle name="20% - Accent3 17 3 4 2" xfId="13294"/>
    <cellStyle name="20% - Accent3 17 3 4 2 2" xfId="30005"/>
    <cellStyle name="20% - Accent3 17 3 4 3" xfId="21652"/>
    <cellStyle name="20% - Accent3 17 3 5" xfId="9132"/>
    <cellStyle name="20% - Accent3 17 3 5 2" xfId="25843"/>
    <cellStyle name="20% - Accent3 17 3 6" xfId="17490"/>
    <cellStyle name="20% - Accent3 17 4" xfId="1301"/>
    <cellStyle name="20% - Accent3 17 4 2" xfId="2471"/>
    <cellStyle name="20% - Accent3 17 4 2 2" xfId="6634"/>
    <cellStyle name="20% - Accent3 17 4 2 2 2" xfId="14988"/>
    <cellStyle name="20% - Accent3 17 4 2 2 2 2" xfId="31699"/>
    <cellStyle name="20% - Accent3 17 4 2 2 3" xfId="23346"/>
    <cellStyle name="20% - Accent3 17 4 2 3" xfId="10826"/>
    <cellStyle name="20% - Accent3 17 4 2 3 2" xfId="27537"/>
    <cellStyle name="20% - Accent3 17 4 2 4" xfId="19184"/>
    <cellStyle name="20% - Accent3 17 4 3" xfId="5464"/>
    <cellStyle name="20% - Accent3 17 4 3 2" xfId="13818"/>
    <cellStyle name="20% - Accent3 17 4 3 2 2" xfId="30529"/>
    <cellStyle name="20% - Accent3 17 4 3 3" xfId="22176"/>
    <cellStyle name="20% - Accent3 17 4 4" xfId="9656"/>
    <cellStyle name="20% - Accent3 17 4 4 2" xfId="26367"/>
    <cellStyle name="20% - Accent3 17 4 5" xfId="18014"/>
    <cellStyle name="20% - Accent3 17 5" xfId="2472"/>
    <cellStyle name="20% - Accent3 17 5 2" xfId="6635"/>
    <cellStyle name="20% - Accent3 17 5 2 2" xfId="14989"/>
    <cellStyle name="20% - Accent3 17 5 2 2 2" xfId="31700"/>
    <cellStyle name="20% - Accent3 17 5 2 3" xfId="23347"/>
    <cellStyle name="20% - Accent3 17 5 3" xfId="10827"/>
    <cellStyle name="20% - Accent3 17 5 3 2" xfId="27538"/>
    <cellStyle name="20% - Accent3 17 5 4" xfId="19185"/>
    <cellStyle name="20% - Accent3 17 6" xfId="4428"/>
    <cellStyle name="20% - Accent3 17 6 2" xfId="12782"/>
    <cellStyle name="20% - Accent3 17 6 2 2" xfId="29493"/>
    <cellStyle name="20% - Accent3 17 6 3" xfId="21140"/>
    <cellStyle name="20% - Accent3 17 7" xfId="8620"/>
    <cellStyle name="20% - Accent3 17 7 2" xfId="25331"/>
    <cellStyle name="20% - Accent3 17 8" xfId="16978"/>
    <cellStyle name="20% - Accent3 18" xfId="274"/>
    <cellStyle name="20% - Accent3 18 2" xfId="787"/>
    <cellStyle name="20% - Accent3 18 2 2" xfId="1823"/>
    <cellStyle name="20% - Accent3 18 2 2 2" xfId="2473"/>
    <cellStyle name="20% - Accent3 18 2 2 2 2" xfId="6636"/>
    <cellStyle name="20% - Accent3 18 2 2 2 2 2" xfId="14990"/>
    <cellStyle name="20% - Accent3 18 2 2 2 2 2 2" xfId="31701"/>
    <cellStyle name="20% - Accent3 18 2 2 2 2 3" xfId="23348"/>
    <cellStyle name="20% - Accent3 18 2 2 2 3" xfId="10828"/>
    <cellStyle name="20% - Accent3 18 2 2 2 3 2" xfId="27539"/>
    <cellStyle name="20% - Accent3 18 2 2 2 4" xfId="19186"/>
    <cellStyle name="20% - Accent3 18 2 2 3" xfId="5986"/>
    <cellStyle name="20% - Accent3 18 2 2 3 2" xfId="14340"/>
    <cellStyle name="20% - Accent3 18 2 2 3 2 2" xfId="31051"/>
    <cellStyle name="20% - Accent3 18 2 2 3 3" xfId="22698"/>
    <cellStyle name="20% - Accent3 18 2 2 4" xfId="10178"/>
    <cellStyle name="20% - Accent3 18 2 2 4 2" xfId="26889"/>
    <cellStyle name="20% - Accent3 18 2 2 5" xfId="18536"/>
    <cellStyle name="20% - Accent3 18 2 3" xfId="2474"/>
    <cellStyle name="20% - Accent3 18 2 3 2" xfId="6637"/>
    <cellStyle name="20% - Accent3 18 2 3 2 2" xfId="14991"/>
    <cellStyle name="20% - Accent3 18 2 3 2 2 2" xfId="31702"/>
    <cellStyle name="20% - Accent3 18 2 3 2 3" xfId="23349"/>
    <cellStyle name="20% - Accent3 18 2 3 3" xfId="10829"/>
    <cellStyle name="20% - Accent3 18 2 3 3 2" xfId="27540"/>
    <cellStyle name="20% - Accent3 18 2 3 4" xfId="19187"/>
    <cellStyle name="20% - Accent3 18 2 4" xfId="4950"/>
    <cellStyle name="20% - Accent3 18 2 4 2" xfId="13304"/>
    <cellStyle name="20% - Accent3 18 2 4 2 2" xfId="30015"/>
    <cellStyle name="20% - Accent3 18 2 4 3" xfId="21662"/>
    <cellStyle name="20% - Accent3 18 2 5" xfId="9142"/>
    <cellStyle name="20% - Accent3 18 2 5 2" xfId="25853"/>
    <cellStyle name="20% - Accent3 18 2 6" xfId="17500"/>
    <cellStyle name="20% - Accent3 18 3" xfId="1311"/>
    <cellStyle name="20% - Accent3 18 3 2" xfId="2475"/>
    <cellStyle name="20% - Accent3 18 3 2 2" xfId="6638"/>
    <cellStyle name="20% - Accent3 18 3 2 2 2" xfId="14992"/>
    <cellStyle name="20% - Accent3 18 3 2 2 2 2" xfId="31703"/>
    <cellStyle name="20% - Accent3 18 3 2 2 3" xfId="23350"/>
    <cellStyle name="20% - Accent3 18 3 2 3" xfId="10830"/>
    <cellStyle name="20% - Accent3 18 3 2 3 2" xfId="27541"/>
    <cellStyle name="20% - Accent3 18 3 2 4" xfId="19188"/>
    <cellStyle name="20% - Accent3 18 3 3" xfId="5474"/>
    <cellStyle name="20% - Accent3 18 3 3 2" xfId="13828"/>
    <cellStyle name="20% - Accent3 18 3 3 2 2" xfId="30539"/>
    <cellStyle name="20% - Accent3 18 3 3 3" xfId="22186"/>
    <cellStyle name="20% - Accent3 18 3 4" xfId="9666"/>
    <cellStyle name="20% - Accent3 18 3 4 2" xfId="26377"/>
    <cellStyle name="20% - Accent3 18 3 5" xfId="18024"/>
    <cellStyle name="20% - Accent3 18 4" xfId="2476"/>
    <cellStyle name="20% - Accent3 18 4 2" xfId="6639"/>
    <cellStyle name="20% - Accent3 18 4 2 2" xfId="14993"/>
    <cellStyle name="20% - Accent3 18 4 2 2 2" xfId="31704"/>
    <cellStyle name="20% - Accent3 18 4 2 3" xfId="23351"/>
    <cellStyle name="20% - Accent3 18 4 3" xfId="10831"/>
    <cellStyle name="20% - Accent3 18 4 3 2" xfId="27542"/>
    <cellStyle name="20% - Accent3 18 4 4" xfId="19189"/>
    <cellStyle name="20% - Accent3 18 5" xfId="4438"/>
    <cellStyle name="20% - Accent3 18 5 2" xfId="12792"/>
    <cellStyle name="20% - Accent3 18 5 2 2" xfId="29503"/>
    <cellStyle name="20% - Accent3 18 5 3" xfId="21150"/>
    <cellStyle name="20% - Accent3 18 6" xfId="8630"/>
    <cellStyle name="20% - Accent3 18 6 2" xfId="25341"/>
    <cellStyle name="20% - Accent3 18 7" xfId="16988"/>
    <cellStyle name="20% - Accent3 19" xfId="520"/>
    <cellStyle name="20% - Accent3 19 2" xfId="1033"/>
    <cellStyle name="20% - Accent3 19 2 2" xfId="2069"/>
    <cellStyle name="20% - Accent3 19 2 2 2" xfId="2477"/>
    <cellStyle name="20% - Accent3 19 2 2 2 2" xfId="6640"/>
    <cellStyle name="20% - Accent3 19 2 2 2 2 2" xfId="14994"/>
    <cellStyle name="20% - Accent3 19 2 2 2 2 2 2" xfId="31705"/>
    <cellStyle name="20% - Accent3 19 2 2 2 2 3" xfId="23352"/>
    <cellStyle name="20% - Accent3 19 2 2 2 3" xfId="10832"/>
    <cellStyle name="20% - Accent3 19 2 2 2 3 2" xfId="27543"/>
    <cellStyle name="20% - Accent3 19 2 2 2 4" xfId="19190"/>
    <cellStyle name="20% - Accent3 19 2 2 3" xfId="6232"/>
    <cellStyle name="20% - Accent3 19 2 2 3 2" xfId="14586"/>
    <cellStyle name="20% - Accent3 19 2 2 3 2 2" xfId="31297"/>
    <cellStyle name="20% - Accent3 19 2 2 3 3" xfId="22944"/>
    <cellStyle name="20% - Accent3 19 2 2 4" xfId="10424"/>
    <cellStyle name="20% - Accent3 19 2 2 4 2" xfId="27135"/>
    <cellStyle name="20% - Accent3 19 2 2 5" xfId="18782"/>
    <cellStyle name="20% - Accent3 19 2 3" xfId="2478"/>
    <cellStyle name="20% - Accent3 19 2 3 2" xfId="6641"/>
    <cellStyle name="20% - Accent3 19 2 3 2 2" xfId="14995"/>
    <cellStyle name="20% - Accent3 19 2 3 2 2 2" xfId="31706"/>
    <cellStyle name="20% - Accent3 19 2 3 2 3" xfId="23353"/>
    <cellStyle name="20% - Accent3 19 2 3 3" xfId="10833"/>
    <cellStyle name="20% - Accent3 19 2 3 3 2" xfId="27544"/>
    <cellStyle name="20% - Accent3 19 2 3 4" xfId="19191"/>
    <cellStyle name="20% - Accent3 19 2 4" xfId="5196"/>
    <cellStyle name="20% - Accent3 19 2 4 2" xfId="13550"/>
    <cellStyle name="20% - Accent3 19 2 4 2 2" xfId="30261"/>
    <cellStyle name="20% - Accent3 19 2 4 3" xfId="21908"/>
    <cellStyle name="20% - Accent3 19 2 5" xfId="9388"/>
    <cellStyle name="20% - Accent3 19 2 5 2" xfId="26099"/>
    <cellStyle name="20% - Accent3 19 2 6" xfId="17746"/>
    <cellStyle name="20% - Accent3 19 3" xfId="1557"/>
    <cellStyle name="20% - Accent3 19 3 2" xfId="2479"/>
    <cellStyle name="20% - Accent3 19 3 2 2" xfId="6642"/>
    <cellStyle name="20% - Accent3 19 3 2 2 2" xfId="14996"/>
    <cellStyle name="20% - Accent3 19 3 2 2 2 2" xfId="31707"/>
    <cellStyle name="20% - Accent3 19 3 2 2 3" xfId="23354"/>
    <cellStyle name="20% - Accent3 19 3 2 3" xfId="10834"/>
    <cellStyle name="20% - Accent3 19 3 2 3 2" xfId="27545"/>
    <cellStyle name="20% - Accent3 19 3 2 4" xfId="19192"/>
    <cellStyle name="20% - Accent3 19 3 3" xfId="5720"/>
    <cellStyle name="20% - Accent3 19 3 3 2" xfId="14074"/>
    <cellStyle name="20% - Accent3 19 3 3 2 2" xfId="30785"/>
    <cellStyle name="20% - Accent3 19 3 3 3" xfId="22432"/>
    <cellStyle name="20% - Accent3 19 3 4" xfId="9912"/>
    <cellStyle name="20% - Accent3 19 3 4 2" xfId="26623"/>
    <cellStyle name="20% - Accent3 19 3 5" xfId="18270"/>
    <cellStyle name="20% - Accent3 19 4" xfId="2480"/>
    <cellStyle name="20% - Accent3 19 4 2" xfId="6643"/>
    <cellStyle name="20% - Accent3 19 4 2 2" xfId="14997"/>
    <cellStyle name="20% - Accent3 19 4 2 2 2" xfId="31708"/>
    <cellStyle name="20% - Accent3 19 4 2 3" xfId="23355"/>
    <cellStyle name="20% - Accent3 19 4 3" xfId="10835"/>
    <cellStyle name="20% - Accent3 19 4 3 2" xfId="27546"/>
    <cellStyle name="20% - Accent3 19 4 4" xfId="19193"/>
    <cellStyle name="20% - Accent3 19 5" xfId="4684"/>
    <cellStyle name="20% - Accent3 19 5 2" xfId="13038"/>
    <cellStyle name="20% - Accent3 19 5 2 2" xfId="29749"/>
    <cellStyle name="20% - Accent3 19 5 3" xfId="21396"/>
    <cellStyle name="20% - Accent3 19 6" xfId="8876"/>
    <cellStyle name="20% - Accent3 19 6 2" xfId="25587"/>
    <cellStyle name="20% - Accent3 19 7" xfId="17234"/>
    <cellStyle name="20% - Accent3 2" xfId="49"/>
    <cellStyle name="20% - Accent3 2 2" xfId="292"/>
    <cellStyle name="20% - Accent3 2 2 2" xfId="805"/>
    <cellStyle name="20% - Accent3 2 2 2 2" xfId="1841"/>
    <cellStyle name="20% - Accent3 2 2 2 2 2" xfId="2481"/>
    <cellStyle name="20% - Accent3 2 2 2 2 2 2" xfId="6644"/>
    <cellStyle name="20% - Accent3 2 2 2 2 2 2 2" xfId="14998"/>
    <cellStyle name="20% - Accent3 2 2 2 2 2 2 2 2" xfId="31709"/>
    <cellStyle name="20% - Accent3 2 2 2 2 2 2 3" xfId="23356"/>
    <cellStyle name="20% - Accent3 2 2 2 2 2 3" xfId="10836"/>
    <cellStyle name="20% - Accent3 2 2 2 2 2 3 2" xfId="27547"/>
    <cellStyle name="20% - Accent3 2 2 2 2 2 4" xfId="19194"/>
    <cellStyle name="20% - Accent3 2 2 2 2 3" xfId="6004"/>
    <cellStyle name="20% - Accent3 2 2 2 2 3 2" xfId="14358"/>
    <cellStyle name="20% - Accent3 2 2 2 2 3 2 2" xfId="31069"/>
    <cellStyle name="20% - Accent3 2 2 2 2 3 3" xfId="22716"/>
    <cellStyle name="20% - Accent3 2 2 2 2 4" xfId="10196"/>
    <cellStyle name="20% - Accent3 2 2 2 2 4 2" xfId="26907"/>
    <cellStyle name="20% - Accent3 2 2 2 2 5" xfId="18554"/>
    <cellStyle name="20% - Accent3 2 2 2 3" xfId="2482"/>
    <cellStyle name="20% - Accent3 2 2 2 3 2" xfId="6645"/>
    <cellStyle name="20% - Accent3 2 2 2 3 2 2" xfId="14999"/>
    <cellStyle name="20% - Accent3 2 2 2 3 2 2 2" xfId="31710"/>
    <cellStyle name="20% - Accent3 2 2 2 3 2 3" xfId="23357"/>
    <cellStyle name="20% - Accent3 2 2 2 3 3" xfId="10837"/>
    <cellStyle name="20% - Accent3 2 2 2 3 3 2" xfId="27548"/>
    <cellStyle name="20% - Accent3 2 2 2 3 4" xfId="19195"/>
    <cellStyle name="20% - Accent3 2 2 2 4" xfId="4968"/>
    <cellStyle name="20% - Accent3 2 2 2 4 2" xfId="13322"/>
    <cellStyle name="20% - Accent3 2 2 2 4 2 2" xfId="30033"/>
    <cellStyle name="20% - Accent3 2 2 2 4 3" xfId="21680"/>
    <cellStyle name="20% - Accent3 2 2 2 5" xfId="9160"/>
    <cellStyle name="20% - Accent3 2 2 2 5 2" xfId="25871"/>
    <cellStyle name="20% - Accent3 2 2 2 6" xfId="17518"/>
    <cellStyle name="20% - Accent3 2 2 3" xfId="1329"/>
    <cellStyle name="20% - Accent3 2 2 3 2" xfId="2483"/>
    <cellStyle name="20% - Accent3 2 2 3 2 2" xfId="6646"/>
    <cellStyle name="20% - Accent3 2 2 3 2 2 2" xfId="15000"/>
    <cellStyle name="20% - Accent3 2 2 3 2 2 2 2" xfId="31711"/>
    <cellStyle name="20% - Accent3 2 2 3 2 2 3" xfId="23358"/>
    <cellStyle name="20% - Accent3 2 2 3 2 3" xfId="10838"/>
    <cellStyle name="20% - Accent3 2 2 3 2 3 2" xfId="27549"/>
    <cellStyle name="20% - Accent3 2 2 3 2 4" xfId="19196"/>
    <cellStyle name="20% - Accent3 2 2 3 3" xfId="5492"/>
    <cellStyle name="20% - Accent3 2 2 3 3 2" xfId="13846"/>
    <cellStyle name="20% - Accent3 2 2 3 3 2 2" xfId="30557"/>
    <cellStyle name="20% - Accent3 2 2 3 3 3" xfId="22204"/>
    <cellStyle name="20% - Accent3 2 2 3 4" xfId="9684"/>
    <cellStyle name="20% - Accent3 2 2 3 4 2" xfId="26395"/>
    <cellStyle name="20% - Accent3 2 2 3 5" xfId="18042"/>
    <cellStyle name="20% - Accent3 2 2 4" xfId="2484"/>
    <cellStyle name="20% - Accent3 2 2 4 2" xfId="6647"/>
    <cellStyle name="20% - Accent3 2 2 4 2 2" xfId="15001"/>
    <cellStyle name="20% - Accent3 2 2 4 2 2 2" xfId="31712"/>
    <cellStyle name="20% - Accent3 2 2 4 2 3" xfId="23359"/>
    <cellStyle name="20% - Accent3 2 2 4 3" xfId="10839"/>
    <cellStyle name="20% - Accent3 2 2 4 3 2" xfId="27550"/>
    <cellStyle name="20% - Accent3 2 2 4 4" xfId="19197"/>
    <cellStyle name="20% - Accent3 2 2 5" xfId="4456"/>
    <cellStyle name="20% - Accent3 2 2 5 2" xfId="12810"/>
    <cellStyle name="20% - Accent3 2 2 5 2 2" xfId="29521"/>
    <cellStyle name="20% - Accent3 2 2 5 3" xfId="21168"/>
    <cellStyle name="20% - Accent3 2 2 6" xfId="8648"/>
    <cellStyle name="20% - Accent3 2 2 6 2" xfId="25359"/>
    <cellStyle name="20% - Accent3 2 2 7" xfId="17006"/>
    <cellStyle name="20% - Accent3 2 3" xfId="565"/>
    <cellStyle name="20% - Accent3 2 3 2" xfId="1601"/>
    <cellStyle name="20% - Accent3 2 3 2 2" xfId="2485"/>
    <cellStyle name="20% - Accent3 2 3 2 2 2" xfId="6648"/>
    <cellStyle name="20% - Accent3 2 3 2 2 2 2" xfId="15002"/>
    <cellStyle name="20% - Accent3 2 3 2 2 2 2 2" xfId="31713"/>
    <cellStyle name="20% - Accent3 2 3 2 2 2 3" xfId="23360"/>
    <cellStyle name="20% - Accent3 2 3 2 2 3" xfId="10840"/>
    <cellStyle name="20% - Accent3 2 3 2 2 3 2" xfId="27551"/>
    <cellStyle name="20% - Accent3 2 3 2 2 4" xfId="19198"/>
    <cellStyle name="20% - Accent3 2 3 2 3" xfId="5764"/>
    <cellStyle name="20% - Accent3 2 3 2 3 2" xfId="14118"/>
    <cellStyle name="20% - Accent3 2 3 2 3 2 2" xfId="30829"/>
    <cellStyle name="20% - Accent3 2 3 2 3 3" xfId="22476"/>
    <cellStyle name="20% - Accent3 2 3 2 4" xfId="9956"/>
    <cellStyle name="20% - Accent3 2 3 2 4 2" xfId="26667"/>
    <cellStyle name="20% - Accent3 2 3 2 5" xfId="18314"/>
    <cellStyle name="20% - Accent3 2 3 3" xfId="2486"/>
    <cellStyle name="20% - Accent3 2 3 3 2" xfId="6649"/>
    <cellStyle name="20% - Accent3 2 3 3 2 2" xfId="15003"/>
    <cellStyle name="20% - Accent3 2 3 3 2 2 2" xfId="31714"/>
    <cellStyle name="20% - Accent3 2 3 3 2 3" xfId="23361"/>
    <cellStyle name="20% - Accent3 2 3 3 3" xfId="10841"/>
    <cellStyle name="20% - Accent3 2 3 3 3 2" xfId="27552"/>
    <cellStyle name="20% - Accent3 2 3 3 4" xfId="19199"/>
    <cellStyle name="20% - Accent3 2 3 4" xfId="4728"/>
    <cellStyle name="20% - Accent3 2 3 4 2" xfId="13082"/>
    <cellStyle name="20% - Accent3 2 3 4 2 2" xfId="29793"/>
    <cellStyle name="20% - Accent3 2 3 4 3" xfId="21440"/>
    <cellStyle name="20% - Accent3 2 3 5" xfId="8920"/>
    <cellStyle name="20% - Accent3 2 3 5 2" xfId="25631"/>
    <cellStyle name="20% - Accent3 2 3 6" xfId="17278"/>
    <cellStyle name="20% - Accent3 2 4" xfId="1089"/>
    <cellStyle name="20% - Accent3 2 4 2" xfId="2487"/>
    <cellStyle name="20% - Accent3 2 4 2 2" xfId="6650"/>
    <cellStyle name="20% - Accent3 2 4 2 2 2" xfId="15004"/>
    <cellStyle name="20% - Accent3 2 4 2 2 2 2" xfId="31715"/>
    <cellStyle name="20% - Accent3 2 4 2 2 3" xfId="23362"/>
    <cellStyle name="20% - Accent3 2 4 2 3" xfId="10842"/>
    <cellStyle name="20% - Accent3 2 4 2 3 2" xfId="27553"/>
    <cellStyle name="20% - Accent3 2 4 2 4" xfId="19200"/>
    <cellStyle name="20% - Accent3 2 4 3" xfId="5252"/>
    <cellStyle name="20% - Accent3 2 4 3 2" xfId="13606"/>
    <cellStyle name="20% - Accent3 2 4 3 2 2" xfId="30317"/>
    <cellStyle name="20% - Accent3 2 4 3 3" xfId="21964"/>
    <cellStyle name="20% - Accent3 2 4 4" xfId="9444"/>
    <cellStyle name="20% - Accent3 2 4 4 2" xfId="26155"/>
    <cellStyle name="20% - Accent3 2 4 5" xfId="17802"/>
    <cellStyle name="20% - Accent3 2 5" xfId="2488"/>
    <cellStyle name="20% - Accent3 2 5 2" xfId="6651"/>
    <cellStyle name="20% - Accent3 2 5 2 2" xfId="15005"/>
    <cellStyle name="20% - Accent3 2 5 2 2 2" xfId="31716"/>
    <cellStyle name="20% - Accent3 2 5 2 3" xfId="23363"/>
    <cellStyle name="20% - Accent3 2 5 3" xfId="10843"/>
    <cellStyle name="20% - Accent3 2 5 3 2" xfId="27554"/>
    <cellStyle name="20% - Accent3 2 5 4" xfId="19201"/>
    <cellStyle name="20% - Accent3 2 6" xfId="4216"/>
    <cellStyle name="20% - Accent3 2 6 2" xfId="12570"/>
    <cellStyle name="20% - Accent3 2 6 2 2" xfId="29281"/>
    <cellStyle name="20% - Accent3 2 6 3" xfId="20928"/>
    <cellStyle name="20% - Accent3 2 7" xfId="8408"/>
    <cellStyle name="20% - Accent3 2 7 2" xfId="25119"/>
    <cellStyle name="20% - Accent3 2 8" xfId="16766"/>
    <cellStyle name="20% - Accent3 20" xfId="534"/>
    <cellStyle name="20% - Accent3 20 2" xfId="1047"/>
    <cellStyle name="20% - Accent3 20 2 2" xfId="2083"/>
    <cellStyle name="20% - Accent3 20 2 2 2" xfId="2489"/>
    <cellStyle name="20% - Accent3 20 2 2 2 2" xfId="6652"/>
    <cellStyle name="20% - Accent3 20 2 2 2 2 2" xfId="15006"/>
    <cellStyle name="20% - Accent3 20 2 2 2 2 2 2" xfId="31717"/>
    <cellStyle name="20% - Accent3 20 2 2 2 2 3" xfId="23364"/>
    <cellStyle name="20% - Accent3 20 2 2 2 3" xfId="10844"/>
    <cellStyle name="20% - Accent3 20 2 2 2 3 2" xfId="27555"/>
    <cellStyle name="20% - Accent3 20 2 2 2 4" xfId="19202"/>
    <cellStyle name="20% - Accent3 20 2 2 3" xfId="6246"/>
    <cellStyle name="20% - Accent3 20 2 2 3 2" xfId="14600"/>
    <cellStyle name="20% - Accent3 20 2 2 3 2 2" xfId="31311"/>
    <cellStyle name="20% - Accent3 20 2 2 3 3" xfId="22958"/>
    <cellStyle name="20% - Accent3 20 2 2 4" xfId="10438"/>
    <cellStyle name="20% - Accent3 20 2 2 4 2" xfId="27149"/>
    <cellStyle name="20% - Accent3 20 2 2 5" xfId="18796"/>
    <cellStyle name="20% - Accent3 20 2 3" xfId="2490"/>
    <cellStyle name="20% - Accent3 20 2 3 2" xfId="6653"/>
    <cellStyle name="20% - Accent3 20 2 3 2 2" xfId="15007"/>
    <cellStyle name="20% - Accent3 20 2 3 2 2 2" xfId="31718"/>
    <cellStyle name="20% - Accent3 20 2 3 2 3" xfId="23365"/>
    <cellStyle name="20% - Accent3 20 2 3 3" xfId="10845"/>
    <cellStyle name="20% - Accent3 20 2 3 3 2" xfId="27556"/>
    <cellStyle name="20% - Accent3 20 2 3 4" xfId="19203"/>
    <cellStyle name="20% - Accent3 20 2 4" xfId="5210"/>
    <cellStyle name="20% - Accent3 20 2 4 2" xfId="13564"/>
    <cellStyle name="20% - Accent3 20 2 4 2 2" xfId="30275"/>
    <cellStyle name="20% - Accent3 20 2 4 3" xfId="21922"/>
    <cellStyle name="20% - Accent3 20 2 5" xfId="9402"/>
    <cellStyle name="20% - Accent3 20 2 5 2" xfId="26113"/>
    <cellStyle name="20% - Accent3 20 2 6" xfId="17760"/>
    <cellStyle name="20% - Accent3 20 3" xfId="1571"/>
    <cellStyle name="20% - Accent3 20 3 2" xfId="2491"/>
    <cellStyle name="20% - Accent3 20 3 2 2" xfId="6654"/>
    <cellStyle name="20% - Accent3 20 3 2 2 2" xfId="15008"/>
    <cellStyle name="20% - Accent3 20 3 2 2 2 2" xfId="31719"/>
    <cellStyle name="20% - Accent3 20 3 2 2 3" xfId="23366"/>
    <cellStyle name="20% - Accent3 20 3 2 3" xfId="10846"/>
    <cellStyle name="20% - Accent3 20 3 2 3 2" xfId="27557"/>
    <cellStyle name="20% - Accent3 20 3 2 4" xfId="19204"/>
    <cellStyle name="20% - Accent3 20 3 3" xfId="5734"/>
    <cellStyle name="20% - Accent3 20 3 3 2" xfId="14088"/>
    <cellStyle name="20% - Accent3 20 3 3 2 2" xfId="30799"/>
    <cellStyle name="20% - Accent3 20 3 3 3" xfId="22446"/>
    <cellStyle name="20% - Accent3 20 3 4" xfId="9926"/>
    <cellStyle name="20% - Accent3 20 3 4 2" xfId="26637"/>
    <cellStyle name="20% - Accent3 20 3 5" xfId="18284"/>
    <cellStyle name="20% - Accent3 20 4" xfId="2492"/>
    <cellStyle name="20% - Accent3 20 4 2" xfId="6655"/>
    <cellStyle name="20% - Accent3 20 4 2 2" xfId="15009"/>
    <cellStyle name="20% - Accent3 20 4 2 2 2" xfId="31720"/>
    <cellStyle name="20% - Accent3 20 4 2 3" xfId="23367"/>
    <cellStyle name="20% - Accent3 20 4 3" xfId="10847"/>
    <cellStyle name="20% - Accent3 20 4 3 2" xfId="27558"/>
    <cellStyle name="20% - Accent3 20 4 4" xfId="19205"/>
    <cellStyle name="20% - Accent3 20 5" xfId="4698"/>
    <cellStyle name="20% - Accent3 20 5 2" xfId="13052"/>
    <cellStyle name="20% - Accent3 20 5 2 2" xfId="29763"/>
    <cellStyle name="20% - Accent3 20 5 3" xfId="21410"/>
    <cellStyle name="20% - Accent3 20 6" xfId="8890"/>
    <cellStyle name="20% - Accent3 20 6 2" xfId="25601"/>
    <cellStyle name="20% - Accent3 20 7" xfId="17248"/>
    <cellStyle name="20% - Accent3 21" xfId="1061"/>
    <cellStyle name="20% - Accent3 21 2" xfId="2097"/>
    <cellStyle name="20% - Accent3 21 2 2" xfId="2493"/>
    <cellStyle name="20% - Accent3 21 2 2 2" xfId="6656"/>
    <cellStyle name="20% - Accent3 21 2 2 2 2" xfId="15010"/>
    <cellStyle name="20% - Accent3 21 2 2 2 2 2" xfId="31721"/>
    <cellStyle name="20% - Accent3 21 2 2 2 3" xfId="23368"/>
    <cellStyle name="20% - Accent3 21 2 2 3" xfId="10848"/>
    <cellStyle name="20% - Accent3 21 2 2 3 2" xfId="27559"/>
    <cellStyle name="20% - Accent3 21 2 2 4" xfId="19206"/>
    <cellStyle name="20% - Accent3 21 2 3" xfId="6260"/>
    <cellStyle name="20% - Accent3 21 2 3 2" xfId="14614"/>
    <cellStyle name="20% - Accent3 21 2 3 2 2" xfId="31325"/>
    <cellStyle name="20% - Accent3 21 2 3 3" xfId="22972"/>
    <cellStyle name="20% - Accent3 21 2 4" xfId="10452"/>
    <cellStyle name="20% - Accent3 21 2 4 2" xfId="27163"/>
    <cellStyle name="20% - Accent3 21 2 5" xfId="18810"/>
    <cellStyle name="20% - Accent3 21 3" xfId="2494"/>
    <cellStyle name="20% - Accent3 21 3 2" xfId="6657"/>
    <cellStyle name="20% - Accent3 21 3 2 2" xfId="15011"/>
    <cellStyle name="20% - Accent3 21 3 2 2 2" xfId="31722"/>
    <cellStyle name="20% - Accent3 21 3 2 3" xfId="23369"/>
    <cellStyle name="20% - Accent3 21 3 3" xfId="10849"/>
    <cellStyle name="20% - Accent3 21 3 3 2" xfId="27560"/>
    <cellStyle name="20% - Accent3 21 3 4" xfId="19207"/>
    <cellStyle name="20% - Accent3 21 4" xfId="5224"/>
    <cellStyle name="20% - Accent3 21 4 2" xfId="13578"/>
    <cellStyle name="20% - Accent3 21 4 2 2" xfId="30289"/>
    <cellStyle name="20% - Accent3 21 4 3" xfId="21936"/>
    <cellStyle name="20% - Accent3 21 5" xfId="9416"/>
    <cellStyle name="20% - Accent3 21 5 2" xfId="26127"/>
    <cellStyle name="20% - Accent3 21 6" xfId="17774"/>
    <cellStyle name="20% - Accent3 22" xfId="548"/>
    <cellStyle name="20% - Accent3 22 2" xfId="1585"/>
    <cellStyle name="20% - Accent3 22 2 2" xfId="2495"/>
    <cellStyle name="20% - Accent3 22 2 2 2" xfId="6658"/>
    <cellStyle name="20% - Accent3 22 2 2 2 2" xfId="15012"/>
    <cellStyle name="20% - Accent3 22 2 2 2 2 2" xfId="31723"/>
    <cellStyle name="20% - Accent3 22 2 2 2 3" xfId="23370"/>
    <cellStyle name="20% - Accent3 22 2 2 3" xfId="10850"/>
    <cellStyle name="20% - Accent3 22 2 2 3 2" xfId="27561"/>
    <cellStyle name="20% - Accent3 22 2 2 4" xfId="19208"/>
    <cellStyle name="20% - Accent3 22 2 3" xfId="5748"/>
    <cellStyle name="20% - Accent3 22 2 3 2" xfId="14102"/>
    <cellStyle name="20% - Accent3 22 2 3 2 2" xfId="30813"/>
    <cellStyle name="20% - Accent3 22 2 3 3" xfId="22460"/>
    <cellStyle name="20% - Accent3 22 2 4" xfId="9940"/>
    <cellStyle name="20% - Accent3 22 2 4 2" xfId="26651"/>
    <cellStyle name="20% - Accent3 22 2 5" xfId="18298"/>
    <cellStyle name="20% - Accent3 22 3" xfId="2496"/>
    <cellStyle name="20% - Accent3 22 3 2" xfId="6659"/>
    <cellStyle name="20% - Accent3 22 3 2 2" xfId="15013"/>
    <cellStyle name="20% - Accent3 22 3 2 2 2" xfId="31724"/>
    <cellStyle name="20% - Accent3 22 3 2 3" xfId="23371"/>
    <cellStyle name="20% - Accent3 22 3 3" xfId="10851"/>
    <cellStyle name="20% - Accent3 22 3 3 2" xfId="27562"/>
    <cellStyle name="20% - Accent3 22 3 4" xfId="19209"/>
    <cellStyle name="20% - Accent3 22 4" xfId="4712"/>
    <cellStyle name="20% - Accent3 22 4 2" xfId="13066"/>
    <cellStyle name="20% - Accent3 22 4 2 2" xfId="29777"/>
    <cellStyle name="20% - Accent3 22 4 3" xfId="21424"/>
    <cellStyle name="20% - Accent3 22 5" xfId="8904"/>
    <cellStyle name="20% - Accent3 22 5 2" xfId="25615"/>
    <cellStyle name="20% - Accent3 22 6" xfId="17262"/>
    <cellStyle name="20% - Accent3 23" xfId="1071"/>
    <cellStyle name="20% - Accent3 23 2" xfId="2497"/>
    <cellStyle name="20% - Accent3 23 2 2" xfId="6660"/>
    <cellStyle name="20% - Accent3 23 2 2 2" xfId="15014"/>
    <cellStyle name="20% - Accent3 23 2 2 2 2" xfId="31725"/>
    <cellStyle name="20% - Accent3 23 2 2 3" xfId="23372"/>
    <cellStyle name="20% - Accent3 23 2 3" xfId="10852"/>
    <cellStyle name="20% - Accent3 23 2 3 2" xfId="27563"/>
    <cellStyle name="20% - Accent3 23 2 4" xfId="19210"/>
    <cellStyle name="20% - Accent3 23 3" xfId="5234"/>
    <cellStyle name="20% - Accent3 23 3 2" xfId="13588"/>
    <cellStyle name="20% - Accent3 23 3 2 2" xfId="30299"/>
    <cellStyle name="20% - Accent3 23 3 3" xfId="21946"/>
    <cellStyle name="20% - Accent3 23 4" xfId="9426"/>
    <cellStyle name="20% - Accent3 23 4 2" xfId="26137"/>
    <cellStyle name="20% - Accent3 23 5" xfId="17784"/>
    <cellStyle name="20% - Accent3 24" xfId="2111"/>
    <cellStyle name="20% - Accent3 24 2" xfId="6274"/>
    <cellStyle name="20% - Accent3 24 2 2" xfId="14628"/>
    <cellStyle name="20% - Accent3 24 2 2 2" xfId="31339"/>
    <cellStyle name="20% - Accent3 24 2 3" xfId="22986"/>
    <cellStyle name="20% - Accent3 24 3" xfId="10466"/>
    <cellStyle name="20% - Accent3 24 3 2" xfId="27177"/>
    <cellStyle name="20% - Accent3 24 4" xfId="18824"/>
    <cellStyle name="20% - Accent3 25" xfId="4186"/>
    <cellStyle name="20% - Accent3 25 2" xfId="8349"/>
    <cellStyle name="20% - Accent3 25 2 2" xfId="16703"/>
    <cellStyle name="20% - Accent3 25 2 2 2" xfId="33414"/>
    <cellStyle name="20% - Accent3 25 2 3" xfId="25061"/>
    <cellStyle name="20% - Accent3 25 3" xfId="12541"/>
    <cellStyle name="20% - Accent3 25 3 2" xfId="29252"/>
    <cellStyle name="20% - Accent3 25 4" xfId="20899"/>
    <cellStyle name="20% - Accent3 26" xfId="4199"/>
    <cellStyle name="20% - Accent3 26 2" xfId="12554"/>
    <cellStyle name="20% - Accent3 26 2 2" xfId="29265"/>
    <cellStyle name="20% - Accent3 26 3" xfId="20912"/>
    <cellStyle name="20% - Accent3 27" xfId="8363"/>
    <cellStyle name="20% - Accent3 27 2" xfId="16717"/>
    <cellStyle name="20% - Accent3 27 2 2" xfId="33428"/>
    <cellStyle name="20% - Accent3 27 3" xfId="25075"/>
    <cellStyle name="20% - Accent3 28" xfId="8377"/>
    <cellStyle name="20% - Accent3 28 2" xfId="16731"/>
    <cellStyle name="20% - Accent3 28 2 2" xfId="33442"/>
    <cellStyle name="20% - Accent3 28 3" xfId="25089"/>
    <cellStyle name="20% - Accent3 29" xfId="8391"/>
    <cellStyle name="20% - Accent3 29 2" xfId="25103"/>
    <cellStyle name="20% - Accent3 3" xfId="63"/>
    <cellStyle name="20% - Accent3 3 2" xfId="306"/>
    <cellStyle name="20% - Accent3 3 2 2" xfId="819"/>
    <cellStyle name="20% - Accent3 3 2 2 2" xfId="1855"/>
    <cellStyle name="20% - Accent3 3 2 2 2 2" xfId="2498"/>
    <cellStyle name="20% - Accent3 3 2 2 2 2 2" xfId="6661"/>
    <cellStyle name="20% - Accent3 3 2 2 2 2 2 2" xfId="15015"/>
    <cellStyle name="20% - Accent3 3 2 2 2 2 2 2 2" xfId="31726"/>
    <cellStyle name="20% - Accent3 3 2 2 2 2 2 3" xfId="23373"/>
    <cellStyle name="20% - Accent3 3 2 2 2 2 3" xfId="10853"/>
    <cellStyle name="20% - Accent3 3 2 2 2 2 3 2" xfId="27564"/>
    <cellStyle name="20% - Accent3 3 2 2 2 2 4" xfId="19211"/>
    <cellStyle name="20% - Accent3 3 2 2 2 3" xfId="6018"/>
    <cellStyle name="20% - Accent3 3 2 2 2 3 2" xfId="14372"/>
    <cellStyle name="20% - Accent3 3 2 2 2 3 2 2" xfId="31083"/>
    <cellStyle name="20% - Accent3 3 2 2 2 3 3" xfId="22730"/>
    <cellStyle name="20% - Accent3 3 2 2 2 4" xfId="10210"/>
    <cellStyle name="20% - Accent3 3 2 2 2 4 2" xfId="26921"/>
    <cellStyle name="20% - Accent3 3 2 2 2 5" xfId="18568"/>
    <cellStyle name="20% - Accent3 3 2 2 3" xfId="2499"/>
    <cellStyle name="20% - Accent3 3 2 2 3 2" xfId="6662"/>
    <cellStyle name="20% - Accent3 3 2 2 3 2 2" xfId="15016"/>
    <cellStyle name="20% - Accent3 3 2 2 3 2 2 2" xfId="31727"/>
    <cellStyle name="20% - Accent3 3 2 2 3 2 3" xfId="23374"/>
    <cellStyle name="20% - Accent3 3 2 2 3 3" xfId="10854"/>
    <cellStyle name="20% - Accent3 3 2 2 3 3 2" xfId="27565"/>
    <cellStyle name="20% - Accent3 3 2 2 3 4" xfId="19212"/>
    <cellStyle name="20% - Accent3 3 2 2 4" xfId="4982"/>
    <cellStyle name="20% - Accent3 3 2 2 4 2" xfId="13336"/>
    <cellStyle name="20% - Accent3 3 2 2 4 2 2" xfId="30047"/>
    <cellStyle name="20% - Accent3 3 2 2 4 3" xfId="21694"/>
    <cellStyle name="20% - Accent3 3 2 2 5" xfId="9174"/>
    <cellStyle name="20% - Accent3 3 2 2 5 2" xfId="25885"/>
    <cellStyle name="20% - Accent3 3 2 2 6" xfId="17532"/>
    <cellStyle name="20% - Accent3 3 2 3" xfId="1343"/>
    <cellStyle name="20% - Accent3 3 2 3 2" xfId="2500"/>
    <cellStyle name="20% - Accent3 3 2 3 2 2" xfId="6663"/>
    <cellStyle name="20% - Accent3 3 2 3 2 2 2" xfId="15017"/>
    <cellStyle name="20% - Accent3 3 2 3 2 2 2 2" xfId="31728"/>
    <cellStyle name="20% - Accent3 3 2 3 2 2 3" xfId="23375"/>
    <cellStyle name="20% - Accent3 3 2 3 2 3" xfId="10855"/>
    <cellStyle name="20% - Accent3 3 2 3 2 3 2" xfId="27566"/>
    <cellStyle name="20% - Accent3 3 2 3 2 4" xfId="19213"/>
    <cellStyle name="20% - Accent3 3 2 3 3" xfId="5506"/>
    <cellStyle name="20% - Accent3 3 2 3 3 2" xfId="13860"/>
    <cellStyle name="20% - Accent3 3 2 3 3 2 2" xfId="30571"/>
    <cellStyle name="20% - Accent3 3 2 3 3 3" xfId="22218"/>
    <cellStyle name="20% - Accent3 3 2 3 4" xfId="9698"/>
    <cellStyle name="20% - Accent3 3 2 3 4 2" xfId="26409"/>
    <cellStyle name="20% - Accent3 3 2 3 5" xfId="18056"/>
    <cellStyle name="20% - Accent3 3 2 4" xfId="2501"/>
    <cellStyle name="20% - Accent3 3 2 4 2" xfId="6664"/>
    <cellStyle name="20% - Accent3 3 2 4 2 2" xfId="15018"/>
    <cellStyle name="20% - Accent3 3 2 4 2 2 2" xfId="31729"/>
    <cellStyle name="20% - Accent3 3 2 4 2 3" xfId="23376"/>
    <cellStyle name="20% - Accent3 3 2 4 3" xfId="10856"/>
    <cellStyle name="20% - Accent3 3 2 4 3 2" xfId="27567"/>
    <cellStyle name="20% - Accent3 3 2 4 4" xfId="19214"/>
    <cellStyle name="20% - Accent3 3 2 5" xfId="4470"/>
    <cellStyle name="20% - Accent3 3 2 5 2" xfId="12824"/>
    <cellStyle name="20% - Accent3 3 2 5 2 2" xfId="29535"/>
    <cellStyle name="20% - Accent3 3 2 5 3" xfId="21182"/>
    <cellStyle name="20% - Accent3 3 2 6" xfId="8662"/>
    <cellStyle name="20% - Accent3 3 2 6 2" xfId="25373"/>
    <cellStyle name="20% - Accent3 3 2 7" xfId="17020"/>
    <cellStyle name="20% - Accent3 3 3" xfId="579"/>
    <cellStyle name="20% - Accent3 3 3 2" xfId="1615"/>
    <cellStyle name="20% - Accent3 3 3 2 2" xfId="2502"/>
    <cellStyle name="20% - Accent3 3 3 2 2 2" xfId="6665"/>
    <cellStyle name="20% - Accent3 3 3 2 2 2 2" xfId="15019"/>
    <cellStyle name="20% - Accent3 3 3 2 2 2 2 2" xfId="31730"/>
    <cellStyle name="20% - Accent3 3 3 2 2 2 3" xfId="23377"/>
    <cellStyle name="20% - Accent3 3 3 2 2 3" xfId="10857"/>
    <cellStyle name="20% - Accent3 3 3 2 2 3 2" xfId="27568"/>
    <cellStyle name="20% - Accent3 3 3 2 2 4" xfId="19215"/>
    <cellStyle name="20% - Accent3 3 3 2 3" xfId="5778"/>
    <cellStyle name="20% - Accent3 3 3 2 3 2" xfId="14132"/>
    <cellStyle name="20% - Accent3 3 3 2 3 2 2" xfId="30843"/>
    <cellStyle name="20% - Accent3 3 3 2 3 3" xfId="22490"/>
    <cellStyle name="20% - Accent3 3 3 2 4" xfId="9970"/>
    <cellStyle name="20% - Accent3 3 3 2 4 2" xfId="26681"/>
    <cellStyle name="20% - Accent3 3 3 2 5" xfId="18328"/>
    <cellStyle name="20% - Accent3 3 3 3" xfId="2503"/>
    <cellStyle name="20% - Accent3 3 3 3 2" xfId="6666"/>
    <cellStyle name="20% - Accent3 3 3 3 2 2" xfId="15020"/>
    <cellStyle name="20% - Accent3 3 3 3 2 2 2" xfId="31731"/>
    <cellStyle name="20% - Accent3 3 3 3 2 3" xfId="23378"/>
    <cellStyle name="20% - Accent3 3 3 3 3" xfId="10858"/>
    <cellStyle name="20% - Accent3 3 3 3 3 2" xfId="27569"/>
    <cellStyle name="20% - Accent3 3 3 3 4" xfId="19216"/>
    <cellStyle name="20% - Accent3 3 3 4" xfId="4742"/>
    <cellStyle name="20% - Accent3 3 3 4 2" xfId="13096"/>
    <cellStyle name="20% - Accent3 3 3 4 2 2" xfId="29807"/>
    <cellStyle name="20% - Accent3 3 3 4 3" xfId="21454"/>
    <cellStyle name="20% - Accent3 3 3 5" xfId="8934"/>
    <cellStyle name="20% - Accent3 3 3 5 2" xfId="25645"/>
    <cellStyle name="20% - Accent3 3 3 6" xfId="17292"/>
    <cellStyle name="20% - Accent3 3 4" xfId="1103"/>
    <cellStyle name="20% - Accent3 3 4 2" xfId="2504"/>
    <cellStyle name="20% - Accent3 3 4 2 2" xfId="6667"/>
    <cellStyle name="20% - Accent3 3 4 2 2 2" xfId="15021"/>
    <cellStyle name="20% - Accent3 3 4 2 2 2 2" xfId="31732"/>
    <cellStyle name="20% - Accent3 3 4 2 2 3" xfId="23379"/>
    <cellStyle name="20% - Accent3 3 4 2 3" xfId="10859"/>
    <cellStyle name="20% - Accent3 3 4 2 3 2" xfId="27570"/>
    <cellStyle name="20% - Accent3 3 4 2 4" xfId="19217"/>
    <cellStyle name="20% - Accent3 3 4 3" xfId="5266"/>
    <cellStyle name="20% - Accent3 3 4 3 2" xfId="13620"/>
    <cellStyle name="20% - Accent3 3 4 3 2 2" xfId="30331"/>
    <cellStyle name="20% - Accent3 3 4 3 3" xfId="21978"/>
    <cellStyle name="20% - Accent3 3 4 4" xfId="9458"/>
    <cellStyle name="20% - Accent3 3 4 4 2" xfId="26169"/>
    <cellStyle name="20% - Accent3 3 4 5" xfId="17816"/>
    <cellStyle name="20% - Accent3 3 5" xfId="2505"/>
    <cellStyle name="20% - Accent3 3 5 2" xfId="6668"/>
    <cellStyle name="20% - Accent3 3 5 2 2" xfId="15022"/>
    <cellStyle name="20% - Accent3 3 5 2 2 2" xfId="31733"/>
    <cellStyle name="20% - Accent3 3 5 2 3" xfId="23380"/>
    <cellStyle name="20% - Accent3 3 5 3" xfId="10860"/>
    <cellStyle name="20% - Accent3 3 5 3 2" xfId="27571"/>
    <cellStyle name="20% - Accent3 3 5 4" xfId="19218"/>
    <cellStyle name="20% - Accent3 3 6" xfId="4230"/>
    <cellStyle name="20% - Accent3 3 6 2" xfId="12584"/>
    <cellStyle name="20% - Accent3 3 6 2 2" xfId="29295"/>
    <cellStyle name="20% - Accent3 3 6 3" xfId="20942"/>
    <cellStyle name="20% - Accent3 3 7" xfId="8422"/>
    <cellStyle name="20% - Accent3 3 7 2" xfId="25133"/>
    <cellStyle name="20% - Accent3 3 8" xfId="16780"/>
    <cellStyle name="20% - Accent3 30" xfId="33461"/>
    <cellStyle name="20% - Accent3 31" xfId="16748"/>
    <cellStyle name="20% - Accent3 32" xfId="33479"/>
    <cellStyle name="20% - Accent3 33" xfId="33493"/>
    <cellStyle name="20% - Accent3 4" xfId="77"/>
    <cellStyle name="20% - Accent3 4 2" xfId="320"/>
    <cellStyle name="20% - Accent3 4 2 2" xfId="833"/>
    <cellStyle name="20% - Accent3 4 2 2 2" xfId="1869"/>
    <cellStyle name="20% - Accent3 4 2 2 2 2" xfId="2506"/>
    <cellStyle name="20% - Accent3 4 2 2 2 2 2" xfId="6669"/>
    <cellStyle name="20% - Accent3 4 2 2 2 2 2 2" xfId="15023"/>
    <cellStyle name="20% - Accent3 4 2 2 2 2 2 2 2" xfId="31734"/>
    <cellStyle name="20% - Accent3 4 2 2 2 2 2 3" xfId="23381"/>
    <cellStyle name="20% - Accent3 4 2 2 2 2 3" xfId="10861"/>
    <cellStyle name="20% - Accent3 4 2 2 2 2 3 2" xfId="27572"/>
    <cellStyle name="20% - Accent3 4 2 2 2 2 4" xfId="19219"/>
    <cellStyle name="20% - Accent3 4 2 2 2 3" xfId="6032"/>
    <cellStyle name="20% - Accent3 4 2 2 2 3 2" xfId="14386"/>
    <cellStyle name="20% - Accent3 4 2 2 2 3 2 2" xfId="31097"/>
    <cellStyle name="20% - Accent3 4 2 2 2 3 3" xfId="22744"/>
    <cellStyle name="20% - Accent3 4 2 2 2 4" xfId="10224"/>
    <cellStyle name="20% - Accent3 4 2 2 2 4 2" xfId="26935"/>
    <cellStyle name="20% - Accent3 4 2 2 2 5" xfId="18582"/>
    <cellStyle name="20% - Accent3 4 2 2 3" xfId="2507"/>
    <cellStyle name="20% - Accent3 4 2 2 3 2" xfId="6670"/>
    <cellStyle name="20% - Accent3 4 2 2 3 2 2" xfId="15024"/>
    <cellStyle name="20% - Accent3 4 2 2 3 2 2 2" xfId="31735"/>
    <cellStyle name="20% - Accent3 4 2 2 3 2 3" xfId="23382"/>
    <cellStyle name="20% - Accent3 4 2 2 3 3" xfId="10862"/>
    <cellStyle name="20% - Accent3 4 2 2 3 3 2" xfId="27573"/>
    <cellStyle name="20% - Accent3 4 2 2 3 4" xfId="19220"/>
    <cellStyle name="20% - Accent3 4 2 2 4" xfId="4996"/>
    <cellStyle name="20% - Accent3 4 2 2 4 2" xfId="13350"/>
    <cellStyle name="20% - Accent3 4 2 2 4 2 2" xfId="30061"/>
    <cellStyle name="20% - Accent3 4 2 2 4 3" xfId="21708"/>
    <cellStyle name="20% - Accent3 4 2 2 5" xfId="9188"/>
    <cellStyle name="20% - Accent3 4 2 2 5 2" xfId="25899"/>
    <cellStyle name="20% - Accent3 4 2 2 6" xfId="17546"/>
    <cellStyle name="20% - Accent3 4 2 3" xfId="1357"/>
    <cellStyle name="20% - Accent3 4 2 3 2" xfId="2508"/>
    <cellStyle name="20% - Accent3 4 2 3 2 2" xfId="6671"/>
    <cellStyle name="20% - Accent3 4 2 3 2 2 2" xfId="15025"/>
    <cellStyle name="20% - Accent3 4 2 3 2 2 2 2" xfId="31736"/>
    <cellStyle name="20% - Accent3 4 2 3 2 2 3" xfId="23383"/>
    <cellStyle name="20% - Accent3 4 2 3 2 3" xfId="10863"/>
    <cellStyle name="20% - Accent3 4 2 3 2 3 2" xfId="27574"/>
    <cellStyle name="20% - Accent3 4 2 3 2 4" xfId="19221"/>
    <cellStyle name="20% - Accent3 4 2 3 3" xfId="5520"/>
    <cellStyle name="20% - Accent3 4 2 3 3 2" xfId="13874"/>
    <cellStyle name="20% - Accent3 4 2 3 3 2 2" xfId="30585"/>
    <cellStyle name="20% - Accent3 4 2 3 3 3" xfId="22232"/>
    <cellStyle name="20% - Accent3 4 2 3 4" xfId="9712"/>
    <cellStyle name="20% - Accent3 4 2 3 4 2" xfId="26423"/>
    <cellStyle name="20% - Accent3 4 2 3 5" xfId="18070"/>
    <cellStyle name="20% - Accent3 4 2 4" xfId="2509"/>
    <cellStyle name="20% - Accent3 4 2 4 2" xfId="6672"/>
    <cellStyle name="20% - Accent3 4 2 4 2 2" xfId="15026"/>
    <cellStyle name="20% - Accent3 4 2 4 2 2 2" xfId="31737"/>
    <cellStyle name="20% - Accent3 4 2 4 2 3" xfId="23384"/>
    <cellStyle name="20% - Accent3 4 2 4 3" xfId="10864"/>
    <cellStyle name="20% - Accent3 4 2 4 3 2" xfId="27575"/>
    <cellStyle name="20% - Accent3 4 2 4 4" xfId="19222"/>
    <cellStyle name="20% - Accent3 4 2 5" xfId="4484"/>
    <cellStyle name="20% - Accent3 4 2 5 2" xfId="12838"/>
    <cellStyle name="20% - Accent3 4 2 5 2 2" xfId="29549"/>
    <cellStyle name="20% - Accent3 4 2 5 3" xfId="21196"/>
    <cellStyle name="20% - Accent3 4 2 6" xfId="8676"/>
    <cellStyle name="20% - Accent3 4 2 6 2" xfId="25387"/>
    <cellStyle name="20% - Accent3 4 2 7" xfId="17034"/>
    <cellStyle name="20% - Accent3 4 3" xfId="593"/>
    <cellStyle name="20% - Accent3 4 3 2" xfId="1629"/>
    <cellStyle name="20% - Accent3 4 3 2 2" xfId="2510"/>
    <cellStyle name="20% - Accent3 4 3 2 2 2" xfId="6673"/>
    <cellStyle name="20% - Accent3 4 3 2 2 2 2" xfId="15027"/>
    <cellStyle name="20% - Accent3 4 3 2 2 2 2 2" xfId="31738"/>
    <cellStyle name="20% - Accent3 4 3 2 2 2 3" xfId="23385"/>
    <cellStyle name="20% - Accent3 4 3 2 2 3" xfId="10865"/>
    <cellStyle name="20% - Accent3 4 3 2 2 3 2" xfId="27576"/>
    <cellStyle name="20% - Accent3 4 3 2 2 4" xfId="19223"/>
    <cellStyle name="20% - Accent3 4 3 2 3" xfId="5792"/>
    <cellStyle name="20% - Accent3 4 3 2 3 2" xfId="14146"/>
    <cellStyle name="20% - Accent3 4 3 2 3 2 2" xfId="30857"/>
    <cellStyle name="20% - Accent3 4 3 2 3 3" xfId="22504"/>
    <cellStyle name="20% - Accent3 4 3 2 4" xfId="9984"/>
    <cellStyle name="20% - Accent3 4 3 2 4 2" xfId="26695"/>
    <cellStyle name="20% - Accent3 4 3 2 5" xfId="18342"/>
    <cellStyle name="20% - Accent3 4 3 3" xfId="2511"/>
    <cellStyle name="20% - Accent3 4 3 3 2" xfId="6674"/>
    <cellStyle name="20% - Accent3 4 3 3 2 2" xfId="15028"/>
    <cellStyle name="20% - Accent3 4 3 3 2 2 2" xfId="31739"/>
    <cellStyle name="20% - Accent3 4 3 3 2 3" xfId="23386"/>
    <cellStyle name="20% - Accent3 4 3 3 3" xfId="10866"/>
    <cellStyle name="20% - Accent3 4 3 3 3 2" xfId="27577"/>
    <cellStyle name="20% - Accent3 4 3 3 4" xfId="19224"/>
    <cellStyle name="20% - Accent3 4 3 4" xfId="4756"/>
    <cellStyle name="20% - Accent3 4 3 4 2" xfId="13110"/>
    <cellStyle name="20% - Accent3 4 3 4 2 2" xfId="29821"/>
    <cellStyle name="20% - Accent3 4 3 4 3" xfId="21468"/>
    <cellStyle name="20% - Accent3 4 3 5" xfId="8948"/>
    <cellStyle name="20% - Accent3 4 3 5 2" xfId="25659"/>
    <cellStyle name="20% - Accent3 4 3 6" xfId="17306"/>
    <cellStyle name="20% - Accent3 4 4" xfId="1117"/>
    <cellStyle name="20% - Accent3 4 4 2" xfId="2512"/>
    <cellStyle name="20% - Accent3 4 4 2 2" xfId="6675"/>
    <cellStyle name="20% - Accent3 4 4 2 2 2" xfId="15029"/>
    <cellStyle name="20% - Accent3 4 4 2 2 2 2" xfId="31740"/>
    <cellStyle name="20% - Accent3 4 4 2 2 3" xfId="23387"/>
    <cellStyle name="20% - Accent3 4 4 2 3" xfId="10867"/>
    <cellStyle name="20% - Accent3 4 4 2 3 2" xfId="27578"/>
    <cellStyle name="20% - Accent3 4 4 2 4" xfId="19225"/>
    <cellStyle name="20% - Accent3 4 4 3" xfId="5280"/>
    <cellStyle name="20% - Accent3 4 4 3 2" xfId="13634"/>
    <cellStyle name="20% - Accent3 4 4 3 2 2" xfId="30345"/>
    <cellStyle name="20% - Accent3 4 4 3 3" xfId="21992"/>
    <cellStyle name="20% - Accent3 4 4 4" xfId="9472"/>
    <cellStyle name="20% - Accent3 4 4 4 2" xfId="26183"/>
    <cellStyle name="20% - Accent3 4 4 5" xfId="17830"/>
    <cellStyle name="20% - Accent3 4 5" xfId="2513"/>
    <cellStyle name="20% - Accent3 4 5 2" xfId="6676"/>
    <cellStyle name="20% - Accent3 4 5 2 2" xfId="15030"/>
    <cellStyle name="20% - Accent3 4 5 2 2 2" xfId="31741"/>
    <cellStyle name="20% - Accent3 4 5 2 3" xfId="23388"/>
    <cellStyle name="20% - Accent3 4 5 3" xfId="10868"/>
    <cellStyle name="20% - Accent3 4 5 3 2" xfId="27579"/>
    <cellStyle name="20% - Accent3 4 5 4" xfId="19226"/>
    <cellStyle name="20% - Accent3 4 6" xfId="4244"/>
    <cellStyle name="20% - Accent3 4 6 2" xfId="12598"/>
    <cellStyle name="20% - Accent3 4 6 2 2" xfId="29309"/>
    <cellStyle name="20% - Accent3 4 6 3" xfId="20956"/>
    <cellStyle name="20% - Accent3 4 7" xfId="8436"/>
    <cellStyle name="20% - Accent3 4 7 2" xfId="25147"/>
    <cellStyle name="20% - Accent3 4 8" xfId="16794"/>
    <cellStyle name="20% - Accent3 5" xfId="91"/>
    <cellStyle name="20% - Accent3 5 2" xfId="334"/>
    <cellStyle name="20% - Accent3 5 2 2" xfId="847"/>
    <cellStyle name="20% - Accent3 5 2 2 2" xfId="1883"/>
    <cellStyle name="20% - Accent3 5 2 2 2 2" xfId="2514"/>
    <cellStyle name="20% - Accent3 5 2 2 2 2 2" xfId="6677"/>
    <cellStyle name="20% - Accent3 5 2 2 2 2 2 2" xfId="15031"/>
    <cellStyle name="20% - Accent3 5 2 2 2 2 2 2 2" xfId="31742"/>
    <cellStyle name="20% - Accent3 5 2 2 2 2 2 3" xfId="23389"/>
    <cellStyle name="20% - Accent3 5 2 2 2 2 3" xfId="10869"/>
    <cellStyle name="20% - Accent3 5 2 2 2 2 3 2" xfId="27580"/>
    <cellStyle name="20% - Accent3 5 2 2 2 2 4" xfId="19227"/>
    <cellStyle name="20% - Accent3 5 2 2 2 3" xfId="6046"/>
    <cellStyle name="20% - Accent3 5 2 2 2 3 2" xfId="14400"/>
    <cellStyle name="20% - Accent3 5 2 2 2 3 2 2" xfId="31111"/>
    <cellStyle name="20% - Accent3 5 2 2 2 3 3" xfId="22758"/>
    <cellStyle name="20% - Accent3 5 2 2 2 4" xfId="10238"/>
    <cellStyle name="20% - Accent3 5 2 2 2 4 2" xfId="26949"/>
    <cellStyle name="20% - Accent3 5 2 2 2 5" xfId="18596"/>
    <cellStyle name="20% - Accent3 5 2 2 3" xfId="2515"/>
    <cellStyle name="20% - Accent3 5 2 2 3 2" xfId="6678"/>
    <cellStyle name="20% - Accent3 5 2 2 3 2 2" xfId="15032"/>
    <cellStyle name="20% - Accent3 5 2 2 3 2 2 2" xfId="31743"/>
    <cellStyle name="20% - Accent3 5 2 2 3 2 3" xfId="23390"/>
    <cellStyle name="20% - Accent3 5 2 2 3 3" xfId="10870"/>
    <cellStyle name="20% - Accent3 5 2 2 3 3 2" xfId="27581"/>
    <cellStyle name="20% - Accent3 5 2 2 3 4" xfId="19228"/>
    <cellStyle name="20% - Accent3 5 2 2 4" xfId="5010"/>
    <cellStyle name="20% - Accent3 5 2 2 4 2" xfId="13364"/>
    <cellStyle name="20% - Accent3 5 2 2 4 2 2" xfId="30075"/>
    <cellStyle name="20% - Accent3 5 2 2 4 3" xfId="21722"/>
    <cellStyle name="20% - Accent3 5 2 2 5" xfId="9202"/>
    <cellStyle name="20% - Accent3 5 2 2 5 2" xfId="25913"/>
    <cellStyle name="20% - Accent3 5 2 2 6" xfId="17560"/>
    <cellStyle name="20% - Accent3 5 2 3" xfId="1371"/>
    <cellStyle name="20% - Accent3 5 2 3 2" xfId="2516"/>
    <cellStyle name="20% - Accent3 5 2 3 2 2" xfId="6679"/>
    <cellStyle name="20% - Accent3 5 2 3 2 2 2" xfId="15033"/>
    <cellStyle name="20% - Accent3 5 2 3 2 2 2 2" xfId="31744"/>
    <cellStyle name="20% - Accent3 5 2 3 2 2 3" xfId="23391"/>
    <cellStyle name="20% - Accent3 5 2 3 2 3" xfId="10871"/>
    <cellStyle name="20% - Accent3 5 2 3 2 3 2" xfId="27582"/>
    <cellStyle name="20% - Accent3 5 2 3 2 4" xfId="19229"/>
    <cellStyle name="20% - Accent3 5 2 3 3" xfId="5534"/>
    <cellStyle name="20% - Accent3 5 2 3 3 2" xfId="13888"/>
    <cellStyle name="20% - Accent3 5 2 3 3 2 2" xfId="30599"/>
    <cellStyle name="20% - Accent3 5 2 3 3 3" xfId="22246"/>
    <cellStyle name="20% - Accent3 5 2 3 4" xfId="9726"/>
    <cellStyle name="20% - Accent3 5 2 3 4 2" xfId="26437"/>
    <cellStyle name="20% - Accent3 5 2 3 5" xfId="18084"/>
    <cellStyle name="20% - Accent3 5 2 4" xfId="2517"/>
    <cellStyle name="20% - Accent3 5 2 4 2" xfId="6680"/>
    <cellStyle name="20% - Accent3 5 2 4 2 2" xfId="15034"/>
    <cellStyle name="20% - Accent3 5 2 4 2 2 2" xfId="31745"/>
    <cellStyle name="20% - Accent3 5 2 4 2 3" xfId="23392"/>
    <cellStyle name="20% - Accent3 5 2 4 3" xfId="10872"/>
    <cellStyle name="20% - Accent3 5 2 4 3 2" xfId="27583"/>
    <cellStyle name="20% - Accent3 5 2 4 4" xfId="19230"/>
    <cellStyle name="20% - Accent3 5 2 5" xfId="4498"/>
    <cellStyle name="20% - Accent3 5 2 5 2" xfId="12852"/>
    <cellStyle name="20% - Accent3 5 2 5 2 2" xfId="29563"/>
    <cellStyle name="20% - Accent3 5 2 5 3" xfId="21210"/>
    <cellStyle name="20% - Accent3 5 2 6" xfId="8690"/>
    <cellStyle name="20% - Accent3 5 2 6 2" xfId="25401"/>
    <cellStyle name="20% - Accent3 5 2 7" xfId="17048"/>
    <cellStyle name="20% - Accent3 5 3" xfId="607"/>
    <cellStyle name="20% - Accent3 5 3 2" xfId="1643"/>
    <cellStyle name="20% - Accent3 5 3 2 2" xfId="2518"/>
    <cellStyle name="20% - Accent3 5 3 2 2 2" xfId="6681"/>
    <cellStyle name="20% - Accent3 5 3 2 2 2 2" xfId="15035"/>
    <cellStyle name="20% - Accent3 5 3 2 2 2 2 2" xfId="31746"/>
    <cellStyle name="20% - Accent3 5 3 2 2 2 3" xfId="23393"/>
    <cellStyle name="20% - Accent3 5 3 2 2 3" xfId="10873"/>
    <cellStyle name="20% - Accent3 5 3 2 2 3 2" xfId="27584"/>
    <cellStyle name="20% - Accent3 5 3 2 2 4" xfId="19231"/>
    <cellStyle name="20% - Accent3 5 3 2 3" xfId="5806"/>
    <cellStyle name="20% - Accent3 5 3 2 3 2" xfId="14160"/>
    <cellStyle name="20% - Accent3 5 3 2 3 2 2" xfId="30871"/>
    <cellStyle name="20% - Accent3 5 3 2 3 3" xfId="22518"/>
    <cellStyle name="20% - Accent3 5 3 2 4" xfId="9998"/>
    <cellStyle name="20% - Accent3 5 3 2 4 2" xfId="26709"/>
    <cellStyle name="20% - Accent3 5 3 2 5" xfId="18356"/>
    <cellStyle name="20% - Accent3 5 3 3" xfId="2519"/>
    <cellStyle name="20% - Accent3 5 3 3 2" xfId="6682"/>
    <cellStyle name="20% - Accent3 5 3 3 2 2" xfId="15036"/>
    <cellStyle name="20% - Accent3 5 3 3 2 2 2" xfId="31747"/>
    <cellStyle name="20% - Accent3 5 3 3 2 3" xfId="23394"/>
    <cellStyle name="20% - Accent3 5 3 3 3" xfId="10874"/>
    <cellStyle name="20% - Accent3 5 3 3 3 2" xfId="27585"/>
    <cellStyle name="20% - Accent3 5 3 3 4" xfId="19232"/>
    <cellStyle name="20% - Accent3 5 3 4" xfId="4770"/>
    <cellStyle name="20% - Accent3 5 3 4 2" xfId="13124"/>
    <cellStyle name="20% - Accent3 5 3 4 2 2" xfId="29835"/>
    <cellStyle name="20% - Accent3 5 3 4 3" xfId="21482"/>
    <cellStyle name="20% - Accent3 5 3 5" xfId="8962"/>
    <cellStyle name="20% - Accent3 5 3 5 2" xfId="25673"/>
    <cellStyle name="20% - Accent3 5 3 6" xfId="17320"/>
    <cellStyle name="20% - Accent3 5 4" xfId="1131"/>
    <cellStyle name="20% - Accent3 5 4 2" xfId="2520"/>
    <cellStyle name="20% - Accent3 5 4 2 2" xfId="6683"/>
    <cellStyle name="20% - Accent3 5 4 2 2 2" xfId="15037"/>
    <cellStyle name="20% - Accent3 5 4 2 2 2 2" xfId="31748"/>
    <cellStyle name="20% - Accent3 5 4 2 2 3" xfId="23395"/>
    <cellStyle name="20% - Accent3 5 4 2 3" xfId="10875"/>
    <cellStyle name="20% - Accent3 5 4 2 3 2" xfId="27586"/>
    <cellStyle name="20% - Accent3 5 4 2 4" xfId="19233"/>
    <cellStyle name="20% - Accent3 5 4 3" xfId="5294"/>
    <cellStyle name="20% - Accent3 5 4 3 2" xfId="13648"/>
    <cellStyle name="20% - Accent3 5 4 3 2 2" xfId="30359"/>
    <cellStyle name="20% - Accent3 5 4 3 3" xfId="22006"/>
    <cellStyle name="20% - Accent3 5 4 4" xfId="9486"/>
    <cellStyle name="20% - Accent3 5 4 4 2" xfId="26197"/>
    <cellStyle name="20% - Accent3 5 4 5" xfId="17844"/>
    <cellStyle name="20% - Accent3 5 5" xfId="2521"/>
    <cellStyle name="20% - Accent3 5 5 2" xfId="6684"/>
    <cellStyle name="20% - Accent3 5 5 2 2" xfId="15038"/>
    <cellStyle name="20% - Accent3 5 5 2 2 2" xfId="31749"/>
    <cellStyle name="20% - Accent3 5 5 2 3" xfId="23396"/>
    <cellStyle name="20% - Accent3 5 5 3" xfId="10876"/>
    <cellStyle name="20% - Accent3 5 5 3 2" xfId="27587"/>
    <cellStyle name="20% - Accent3 5 5 4" xfId="19234"/>
    <cellStyle name="20% - Accent3 5 6" xfId="4258"/>
    <cellStyle name="20% - Accent3 5 6 2" xfId="12612"/>
    <cellStyle name="20% - Accent3 5 6 2 2" xfId="29323"/>
    <cellStyle name="20% - Accent3 5 6 3" xfId="20970"/>
    <cellStyle name="20% - Accent3 5 7" xfId="8450"/>
    <cellStyle name="20% - Accent3 5 7 2" xfId="25161"/>
    <cellStyle name="20% - Accent3 5 8" xfId="16808"/>
    <cellStyle name="20% - Accent3 6" xfId="105"/>
    <cellStyle name="20% - Accent3 6 2" xfId="348"/>
    <cellStyle name="20% - Accent3 6 2 2" xfId="861"/>
    <cellStyle name="20% - Accent3 6 2 2 2" xfId="1897"/>
    <cellStyle name="20% - Accent3 6 2 2 2 2" xfId="2522"/>
    <cellStyle name="20% - Accent3 6 2 2 2 2 2" xfId="6685"/>
    <cellStyle name="20% - Accent3 6 2 2 2 2 2 2" xfId="15039"/>
    <cellStyle name="20% - Accent3 6 2 2 2 2 2 2 2" xfId="31750"/>
    <cellStyle name="20% - Accent3 6 2 2 2 2 2 3" xfId="23397"/>
    <cellStyle name="20% - Accent3 6 2 2 2 2 3" xfId="10877"/>
    <cellStyle name="20% - Accent3 6 2 2 2 2 3 2" xfId="27588"/>
    <cellStyle name="20% - Accent3 6 2 2 2 2 4" xfId="19235"/>
    <cellStyle name="20% - Accent3 6 2 2 2 3" xfId="6060"/>
    <cellStyle name="20% - Accent3 6 2 2 2 3 2" xfId="14414"/>
    <cellStyle name="20% - Accent3 6 2 2 2 3 2 2" xfId="31125"/>
    <cellStyle name="20% - Accent3 6 2 2 2 3 3" xfId="22772"/>
    <cellStyle name="20% - Accent3 6 2 2 2 4" xfId="10252"/>
    <cellStyle name="20% - Accent3 6 2 2 2 4 2" xfId="26963"/>
    <cellStyle name="20% - Accent3 6 2 2 2 5" xfId="18610"/>
    <cellStyle name="20% - Accent3 6 2 2 3" xfId="2523"/>
    <cellStyle name="20% - Accent3 6 2 2 3 2" xfId="6686"/>
    <cellStyle name="20% - Accent3 6 2 2 3 2 2" xfId="15040"/>
    <cellStyle name="20% - Accent3 6 2 2 3 2 2 2" xfId="31751"/>
    <cellStyle name="20% - Accent3 6 2 2 3 2 3" xfId="23398"/>
    <cellStyle name="20% - Accent3 6 2 2 3 3" xfId="10878"/>
    <cellStyle name="20% - Accent3 6 2 2 3 3 2" xfId="27589"/>
    <cellStyle name="20% - Accent3 6 2 2 3 4" xfId="19236"/>
    <cellStyle name="20% - Accent3 6 2 2 4" xfId="5024"/>
    <cellStyle name="20% - Accent3 6 2 2 4 2" xfId="13378"/>
    <cellStyle name="20% - Accent3 6 2 2 4 2 2" xfId="30089"/>
    <cellStyle name="20% - Accent3 6 2 2 4 3" xfId="21736"/>
    <cellStyle name="20% - Accent3 6 2 2 5" xfId="9216"/>
    <cellStyle name="20% - Accent3 6 2 2 5 2" xfId="25927"/>
    <cellStyle name="20% - Accent3 6 2 2 6" xfId="17574"/>
    <cellStyle name="20% - Accent3 6 2 3" xfId="1385"/>
    <cellStyle name="20% - Accent3 6 2 3 2" xfId="2524"/>
    <cellStyle name="20% - Accent3 6 2 3 2 2" xfId="6687"/>
    <cellStyle name="20% - Accent3 6 2 3 2 2 2" xfId="15041"/>
    <cellStyle name="20% - Accent3 6 2 3 2 2 2 2" xfId="31752"/>
    <cellStyle name="20% - Accent3 6 2 3 2 2 3" xfId="23399"/>
    <cellStyle name="20% - Accent3 6 2 3 2 3" xfId="10879"/>
    <cellStyle name="20% - Accent3 6 2 3 2 3 2" xfId="27590"/>
    <cellStyle name="20% - Accent3 6 2 3 2 4" xfId="19237"/>
    <cellStyle name="20% - Accent3 6 2 3 3" xfId="5548"/>
    <cellStyle name="20% - Accent3 6 2 3 3 2" xfId="13902"/>
    <cellStyle name="20% - Accent3 6 2 3 3 2 2" xfId="30613"/>
    <cellStyle name="20% - Accent3 6 2 3 3 3" xfId="22260"/>
    <cellStyle name="20% - Accent3 6 2 3 4" xfId="9740"/>
    <cellStyle name="20% - Accent3 6 2 3 4 2" xfId="26451"/>
    <cellStyle name="20% - Accent3 6 2 3 5" xfId="18098"/>
    <cellStyle name="20% - Accent3 6 2 4" xfId="2525"/>
    <cellStyle name="20% - Accent3 6 2 4 2" xfId="6688"/>
    <cellStyle name="20% - Accent3 6 2 4 2 2" xfId="15042"/>
    <cellStyle name="20% - Accent3 6 2 4 2 2 2" xfId="31753"/>
    <cellStyle name="20% - Accent3 6 2 4 2 3" xfId="23400"/>
    <cellStyle name="20% - Accent3 6 2 4 3" xfId="10880"/>
    <cellStyle name="20% - Accent3 6 2 4 3 2" xfId="27591"/>
    <cellStyle name="20% - Accent3 6 2 4 4" xfId="19238"/>
    <cellStyle name="20% - Accent3 6 2 5" xfId="4512"/>
    <cellStyle name="20% - Accent3 6 2 5 2" xfId="12866"/>
    <cellStyle name="20% - Accent3 6 2 5 2 2" xfId="29577"/>
    <cellStyle name="20% - Accent3 6 2 5 3" xfId="21224"/>
    <cellStyle name="20% - Accent3 6 2 6" xfId="8704"/>
    <cellStyle name="20% - Accent3 6 2 6 2" xfId="25415"/>
    <cellStyle name="20% - Accent3 6 2 7" xfId="17062"/>
    <cellStyle name="20% - Accent3 6 3" xfId="621"/>
    <cellStyle name="20% - Accent3 6 3 2" xfId="1657"/>
    <cellStyle name="20% - Accent3 6 3 2 2" xfId="2526"/>
    <cellStyle name="20% - Accent3 6 3 2 2 2" xfId="6689"/>
    <cellStyle name="20% - Accent3 6 3 2 2 2 2" xfId="15043"/>
    <cellStyle name="20% - Accent3 6 3 2 2 2 2 2" xfId="31754"/>
    <cellStyle name="20% - Accent3 6 3 2 2 2 3" xfId="23401"/>
    <cellStyle name="20% - Accent3 6 3 2 2 3" xfId="10881"/>
    <cellStyle name="20% - Accent3 6 3 2 2 3 2" xfId="27592"/>
    <cellStyle name="20% - Accent3 6 3 2 2 4" xfId="19239"/>
    <cellStyle name="20% - Accent3 6 3 2 3" xfId="5820"/>
    <cellStyle name="20% - Accent3 6 3 2 3 2" xfId="14174"/>
    <cellStyle name="20% - Accent3 6 3 2 3 2 2" xfId="30885"/>
    <cellStyle name="20% - Accent3 6 3 2 3 3" xfId="22532"/>
    <cellStyle name="20% - Accent3 6 3 2 4" xfId="10012"/>
    <cellStyle name="20% - Accent3 6 3 2 4 2" xfId="26723"/>
    <cellStyle name="20% - Accent3 6 3 2 5" xfId="18370"/>
    <cellStyle name="20% - Accent3 6 3 3" xfId="2527"/>
    <cellStyle name="20% - Accent3 6 3 3 2" xfId="6690"/>
    <cellStyle name="20% - Accent3 6 3 3 2 2" xfId="15044"/>
    <cellStyle name="20% - Accent3 6 3 3 2 2 2" xfId="31755"/>
    <cellStyle name="20% - Accent3 6 3 3 2 3" xfId="23402"/>
    <cellStyle name="20% - Accent3 6 3 3 3" xfId="10882"/>
    <cellStyle name="20% - Accent3 6 3 3 3 2" xfId="27593"/>
    <cellStyle name="20% - Accent3 6 3 3 4" xfId="19240"/>
    <cellStyle name="20% - Accent3 6 3 4" xfId="4784"/>
    <cellStyle name="20% - Accent3 6 3 4 2" xfId="13138"/>
    <cellStyle name="20% - Accent3 6 3 4 2 2" xfId="29849"/>
    <cellStyle name="20% - Accent3 6 3 4 3" xfId="21496"/>
    <cellStyle name="20% - Accent3 6 3 5" xfId="8976"/>
    <cellStyle name="20% - Accent3 6 3 5 2" xfId="25687"/>
    <cellStyle name="20% - Accent3 6 3 6" xfId="17334"/>
    <cellStyle name="20% - Accent3 6 4" xfId="1145"/>
    <cellStyle name="20% - Accent3 6 4 2" xfId="2528"/>
    <cellStyle name="20% - Accent3 6 4 2 2" xfId="6691"/>
    <cellStyle name="20% - Accent3 6 4 2 2 2" xfId="15045"/>
    <cellStyle name="20% - Accent3 6 4 2 2 2 2" xfId="31756"/>
    <cellStyle name="20% - Accent3 6 4 2 2 3" xfId="23403"/>
    <cellStyle name="20% - Accent3 6 4 2 3" xfId="10883"/>
    <cellStyle name="20% - Accent3 6 4 2 3 2" xfId="27594"/>
    <cellStyle name="20% - Accent3 6 4 2 4" xfId="19241"/>
    <cellStyle name="20% - Accent3 6 4 3" xfId="5308"/>
    <cellStyle name="20% - Accent3 6 4 3 2" xfId="13662"/>
    <cellStyle name="20% - Accent3 6 4 3 2 2" xfId="30373"/>
    <cellStyle name="20% - Accent3 6 4 3 3" xfId="22020"/>
    <cellStyle name="20% - Accent3 6 4 4" xfId="9500"/>
    <cellStyle name="20% - Accent3 6 4 4 2" xfId="26211"/>
    <cellStyle name="20% - Accent3 6 4 5" xfId="17858"/>
    <cellStyle name="20% - Accent3 6 5" xfId="2529"/>
    <cellStyle name="20% - Accent3 6 5 2" xfId="6692"/>
    <cellStyle name="20% - Accent3 6 5 2 2" xfId="15046"/>
    <cellStyle name="20% - Accent3 6 5 2 2 2" xfId="31757"/>
    <cellStyle name="20% - Accent3 6 5 2 3" xfId="23404"/>
    <cellStyle name="20% - Accent3 6 5 3" xfId="10884"/>
    <cellStyle name="20% - Accent3 6 5 3 2" xfId="27595"/>
    <cellStyle name="20% - Accent3 6 5 4" xfId="19242"/>
    <cellStyle name="20% - Accent3 6 6" xfId="4272"/>
    <cellStyle name="20% - Accent3 6 6 2" xfId="12626"/>
    <cellStyle name="20% - Accent3 6 6 2 2" xfId="29337"/>
    <cellStyle name="20% - Accent3 6 6 3" xfId="20984"/>
    <cellStyle name="20% - Accent3 6 7" xfId="8464"/>
    <cellStyle name="20% - Accent3 6 7 2" xfId="25175"/>
    <cellStyle name="20% - Accent3 6 8" xfId="16822"/>
    <cellStyle name="20% - Accent3 7" xfId="119"/>
    <cellStyle name="20% - Accent3 7 2" xfId="362"/>
    <cellStyle name="20% - Accent3 7 2 2" xfId="875"/>
    <cellStyle name="20% - Accent3 7 2 2 2" xfId="1911"/>
    <cellStyle name="20% - Accent3 7 2 2 2 2" xfId="2530"/>
    <cellStyle name="20% - Accent3 7 2 2 2 2 2" xfId="6693"/>
    <cellStyle name="20% - Accent3 7 2 2 2 2 2 2" xfId="15047"/>
    <cellStyle name="20% - Accent3 7 2 2 2 2 2 2 2" xfId="31758"/>
    <cellStyle name="20% - Accent3 7 2 2 2 2 2 3" xfId="23405"/>
    <cellStyle name="20% - Accent3 7 2 2 2 2 3" xfId="10885"/>
    <cellStyle name="20% - Accent3 7 2 2 2 2 3 2" xfId="27596"/>
    <cellStyle name="20% - Accent3 7 2 2 2 2 4" xfId="19243"/>
    <cellStyle name="20% - Accent3 7 2 2 2 3" xfId="6074"/>
    <cellStyle name="20% - Accent3 7 2 2 2 3 2" xfId="14428"/>
    <cellStyle name="20% - Accent3 7 2 2 2 3 2 2" xfId="31139"/>
    <cellStyle name="20% - Accent3 7 2 2 2 3 3" xfId="22786"/>
    <cellStyle name="20% - Accent3 7 2 2 2 4" xfId="10266"/>
    <cellStyle name="20% - Accent3 7 2 2 2 4 2" xfId="26977"/>
    <cellStyle name="20% - Accent3 7 2 2 2 5" xfId="18624"/>
    <cellStyle name="20% - Accent3 7 2 2 3" xfId="2531"/>
    <cellStyle name="20% - Accent3 7 2 2 3 2" xfId="6694"/>
    <cellStyle name="20% - Accent3 7 2 2 3 2 2" xfId="15048"/>
    <cellStyle name="20% - Accent3 7 2 2 3 2 2 2" xfId="31759"/>
    <cellStyle name="20% - Accent3 7 2 2 3 2 3" xfId="23406"/>
    <cellStyle name="20% - Accent3 7 2 2 3 3" xfId="10886"/>
    <cellStyle name="20% - Accent3 7 2 2 3 3 2" xfId="27597"/>
    <cellStyle name="20% - Accent3 7 2 2 3 4" xfId="19244"/>
    <cellStyle name="20% - Accent3 7 2 2 4" xfId="5038"/>
    <cellStyle name="20% - Accent3 7 2 2 4 2" xfId="13392"/>
    <cellStyle name="20% - Accent3 7 2 2 4 2 2" xfId="30103"/>
    <cellStyle name="20% - Accent3 7 2 2 4 3" xfId="21750"/>
    <cellStyle name="20% - Accent3 7 2 2 5" xfId="9230"/>
    <cellStyle name="20% - Accent3 7 2 2 5 2" xfId="25941"/>
    <cellStyle name="20% - Accent3 7 2 2 6" xfId="17588"/>
    <cellStyle name="20% - Accent3 7 2 3" xfId="1399"/>
    <cellStyle name="20% - Accent3 7 2 3 2" xfId="2532"/>
    <cellStyle name="20% - Accent3 7 2 3 2 2" xfId="6695"/>
    <cellStyle name="20% - Accent3 7 2 3 2 2 2" xfId="15049"/>
    <cellStyle name="20% - Accent3 7 2 3 2 2 2 2" xfId="31760"/>
    <cellStyle name="20% - Accent3 7 2 3 2 2 3" xfId="23407"/>
    <cellStyle name="20% - Accent3 7 2 3 2 3" xfId="10887"/>
    <cellStyle name="20% - Accent3 7 2 3 2 3 2" xfId="27598"/>
    <cellStyle name="20% - Accent3 7 2 3 2 4" xfId="19245"/>
    <cellStyle name="20% - Accent3 7 2 3 3" xfId="5562"/>
    <cellStyle name="20% - Accent3 7 2 3 3 2" xfId="13916"/>
    <cellStyle name="20% - Accent3 7 2 3 3 2 2" xfId="30627"/>
    <cellStyle name="20% - Accent3 7 2 3 3 3" xfId="22274"/>
    <cellStyle name="20% - Accent3 7 2 3 4" xfId="9754"/>
    <cellStyle name="20% - Accent3 7 2 3 4 2" xfId="26465"/>
    <cellStyle name="20% - Accent3 7 2 3 5" xfId="18112"/>
    <cellStyle name="20% - Accent3 7 2 4" xfId="2533"/>
    <cellStyle name="20% - Accent3 7 2 4 2" xfId="6696"/>
    <cellStyle name="20% - Accent3 7 2 4 2 2" xfId="15050"/>
    <cellStyle name="20% - Accent3 7 2 4 2 2 2" xfId="31761"/>
    <cellStyle name="20% - Accent3 7 2 4 2 3" xfId="23408"/>
    <cellStyle name="20% - Accent3 7 2 4 3" xfId="10888"/>
    <cellStyle name="20% - Accent3 7 2 4 3 2" xfId="27599"/>
    <cellStyle name="20% - Accent3 7 2 4 4" xfId="19246"/>
    <cellStyle name="20% - Accent3 7 2 5" xfId="4526"/>
    <cellStyle name="20% - Accent3 7 2 5 2" xfId="12880"/>
    <cellStyle name="20% - Accent3 7 2 5 2 2" xfId="29591"/>
    <cellStyle name="20% - Accent3 7 2 5 3" xfId="21238"/>
    <cellStyle name="20% - Accent3 7 2 6" xfId="8718"/>
    <cellStyle name="20% - Accent3 7 2 6 2" xfId="25429"/>
    <cellStyle name="20% - Accent3 7 2 7" xfId="17076"/>
    <cellStyle name="20% - Accent3 7 3" xfId="635"/>
    <cellStyle name="20% - Accent3 7 3 2" xfId="1671"/>
    <cellStyle name="20% - Accent3 7 3 2 2" xfId="2534"/>
    <cellStyle name="20% - Accent3 7 3 2 2 2" xfId="6697"/>
    <cellStyle name="20% - Accent3 7 3 2 2 2 2" xfId="15051"/>
    <cellStyle name="20% - Accent3 7 3 2 2 2 2 2" xfId="31762"/>
    <cellStyle name="20% - Accent3 7 3 2 2 2 3" xfId="23409"/>
    <cellStyle name="20% - Accent3 7 3 2 2 3" xfId="10889"/>
    <cellStyle name="20% - Accent3 7 3 2 2 3 2" xfId="27600"/>
    <cellStyle name="20% - Accent3 7 3 2 2 4" xfId="19247"/>
    <cellStyle name="20% - Accent3 7 3 2 3" xfId="5834"/>
    <cellStyle name="20% - Accent3 7 3 2 3 2" xfId="14188"/>
    <cellStyle name="20% - Accent3 7 3 2 3 2 2" xfId="30899"/>
    <cellStyle name="20% - Accent3 7 3 2 3 3" xfId="22546"/>
    <cellStyle name="20% - Accent3 7 3 2 4" xfId="10026"/>
    <cellStyle name="20% - Accent3 7 3 2 4 2" xfId="26737"/>
    <cellStyle name="20% - Accent3 7 3 2 5" xfId="18384"/>
    <cellStyle name="20% - Accent3 7 3 3" xfId="2535"/>
    <cellStyle name="20% - Accent3 7 3 3 2" xfId="6698"/>
    <cellStyle name="20% - Accent3 7 3 3 2 2" xfId="15052"/>
    <cellStyle name="20% - Accent3 7 3 3 2 2 2" xfId="31763"/>
    <cellStyle name="20% - Accent3 7 3 3 2 3" xfId="23410"/>
    <cellStyle name="20% - Accent3 7 3 3 3" xfId="10890"/>
    <cellStyle name="20% - Accent3 7 3 3 3 2" xfId="27601"/>
    <cellStyle name="20% - Accent3 7 3 3 4" xfId="19248"/>
    <cellStyle name="20% - Accent3 7 3 4" xfId="4798"/>
    <cellStyle name="20% - Accent3 7 3 4 2" xfId="13152"/>
    <cellStyle name="20% - Accent3 7 3 4 2 2" xfId="29863"/>
    <cellStyle name="20% - Accent3 7 3 4 3" xfId="21510"/>
    <cellStyle name="20% - Accent3 7 3 5" xfId="8990"/>
    <cellStyle name="20% - Accent3 7 3 5 2" xfId="25701"/>
    <cellStyle name="20% - Accent3 7 3 6" xfId="17348"/>
    <cellStyle name="20% - Accent3 7 4" xfId="1159"/>
    <cellStyle name="20% - Accent3 7 4 2" xfId="2536"/>
    <cellStyle name="20% - Accent3 7 4 2 2" xfId="6699"/>
    <cellStyle name="20% - Accent3 7 4 2 2 2" xfId="15053"/>
    <cellStyle name="20% - Accent3 7 4 2 2 2 2" xfId="31764"/>
    <cellStyle name="20% - Accent3 7 4 2 2 3" xfId="23411"/>
    <cellStyle name="20% - Accent3 7 4 2 3" xfId="10891"/>
    <cellStyle name="20% - Accent3 7 4 2 3 2" xfId="27602"/>
    <cellStyle name="20% - Accent3 7 4 2 4" xfId="19249"/>
    <cellStyle name="20% - Accent3 7 4 3" xfId="5322"/>
    <cellStyle name="20% - Accent3 7 4 3 2" xfId="13676"/>
    <cellStyle name="20% - Accent3 7 4 3 2 2" xfId="30387"/>
    <cellStyle name="20% - Accent3 7 4 3 3" xfId="22034"/>
    <cellStyle name="20% - Accent3 7 4 4" xfId="9514"/>
    <cellStyle name="20% - Accent3 7 4 4 2" xfId="26225"/>
    <cellStyle name="20% - Accent3 7 4 5" xfId="17872"/>
    <cellStyle name="20% - Accent3 7 5" xfId="2537"/>
    <cellStyle name="20% - Accent3 7 5 2" xfId="6700"/>
    <cellStyle name="20% - Accent3 7 5 2 2" xfId="15054"/>
    <cellStyle name="20% - Accent3 7 5 2 2 2" xfId="31765"/>
    <cellStyle name="20% - Accent3 7 5 2 3" xfId="23412"/>
    <cellStyle name="20% - Accent3 7 5 3" xfId="10892"/>
    <cellStyle name="20% - Accent3 7 5 3 2" xfId="27603"/>
    <cellStyle name="20% - Accent3 7 5 4" xfId="19250"/>
    <cellStyle name="20% - Accent3 7 6" xfId="4286"/>
    <cellStyle name="20% - Accent3 7 6 2" xfId="12640"/>
    <cellStyle name="20% - Accent3 7 6 2 2" xfId="29351"/>
    <cellStyle name="20% - Accent3 7 6 3" xfId="20998"/>
    <cellStyle name="20% - Accent3 7 7" xfId="8478"/>
    <cellStyle name="20% - Accent3 7 7 2" xfId="25189"/>
    <cellStyle name="20% - Accent3 7 8" xfId="16836"/>
    <cellStyle name="20% - Accent3 8" xfId="133"/>
    <cellStyle name="20% - Accent3 8 2" xfId="376"/>
    <cellStyle name="20% - Accent3 8 2 2" xfId="889"/>
    <cellStyle name="20% - Accent3 8 2 2 2" xfId="1925"/>
    <cellStyle name="20% - Accent3 8 2 2 2 2" xfId="2538"/>
    <cellStyle name="20% - Accent3 8 2 2 2 2 2" xfId="6701"/>
    <cellStyle name="20% - Accent3 8 2 2 2 2 2 2" xfId="15055"/>
    <cellStyle name="20% - Accent3 8 2 2 2 2 2 2 2" xfId="31766"/>
    <cellStyle name="20% - Accent3 8 2 2 2 2 2 3" xfId="23413"/>
    <cellStyle name="20% - Accent3 8 2 2 2 2 3" xfId="10893"/>
    <cellStyle name="20% - Accent3 8 2 2 2 2 3 2" xfId="27604"/>
    <cellStyle name="20% - Accent3 8 2 2 2 2 4" xfId="19251"/>
    <cellStyle name="20% - Accent3 8 2 2 2 3" xfId="6088"/>
    <cellStyle name="20% - Accent3 8 2 2 2 3 2" xfId="14442"/>
    <cellStyle name="20% - Accent3 8 2 2 2 3 2 2" xfId="31153"/>
    <cellStyle name="20% - Accent3 8 2 2 2 3 3" xfId="22800"/>
    <cellStyle name="20% - Accent3 8 2 2 2 4" xfId="10280"/>
    <cellStyle name="20% - Accent3 8 2 2 2 4 2" xfId="26991"/>
    <cellStyle name="20% - Accent3 8 2 2 2 5" xfId="18638"/>
    <cellStyle name="20% - Accent3 8 2 2 3" xfId="2539"/>
    <cellStyle name="20% - Accent3 8 2 2 3 2" xfId="6702"/>
    <cellStyle name="20% - Accent3 8 2 2 3 2 2" xfId="15056"/>
    <cellStyle name="20% - Accent3 8 2 2 3 2 2 2" xfId="31767"/>
    <cellStyle name="20% - Accent3 8 2 2 3 2 3" xfId="23414"/>
    <cellStyle name="20% - Accent3 8 2 2 3 3" xfId="10894"/>
    <cellStyle name="20% - Accent3 8 2 2 3 3 2" xfId="27605"/>
    <cellStyle name="20% - Accent3 8 2 2 3 4" xfId="19252"/>
    <cellStyle name="20% - Accent3 8 2 2 4" xfId="5052"/>
    <cellStyle name="20% - Accent3 8 2 2 4 2" xfId="13406"/>
    <cellStyle name="20% - Accent3 8 2 2 4 2 2" xfId="30117"/>
    <cellStyle name="20% - Accent3 8 2 2 4 3" xfId="21764"/>
    <cellStyle name="20% - Accent3 8 2 2 5" xfId="9244"/>
    <cellStyle name="20% - Accent3 8 2 2 5 2" xfId="25955"/>
    <cellStyle name="20% - Accent3 8 2 2 6" xfId="17602"/>
    <cellStyle name="20% - Accent3 8 2 3" xfId="1413"/>
    <cellStyle name="20% - Accent3 8 2 3 2" xfId="2540"/>
    <cellStyle name="20% - Accent3 8 2 3 2 2" xfId="6703"/>
    <cellStyle name="20% - Accent3 8 2 3 2 2 2" xfId="15057"/>
    <cellStyle name="20% - Accent3 8 2 3 2 2 2 2" xfId="31768"/>
    <cellStyle name="20% - Accent3 8 2 3 2 2 3" xfId="23415"/>
    <cellStyle name="20% - Accent3 8 2 3 2 3" xfId="10895"/>
    <cellStyle name="20% - Accent3 8 2 3 2 3 2" xfId="27606"/>
    <cellStyle name="20% - Accent3 8 2 3 2 4" xfId="19253"/>
    <cellStyle name="20% - Accent3 8 2 3 3" xfId="5576"/>
    <cellStyle name="20% - Accent3 8 2 3 3 2" xfId="13930"/>
    <cellStyle name="20% - Accent3 8 2 3 3 2 2" xfId="30641"/>
    <cellStyle name="20% - Accent3 8 2 3 3 3" xfId="22288"/>
    <cellStyle name="20% - Accent3 8 2 3 4" xfId="9768"/>
    <cellStyle name="20% - Accent3 8 2 3 4 2" xfId="26479"/>
    <cellStyle name="20% - Accent3 8 2 3 5" xfId="18126"/>
    <cellStyle name="20% - Accent3 8 2 4" xfId="2541"/>
    <cellStyle name="20% - Accent3 8 2 4 2" xfId="6704"/>
    <cellStyle name="20% - Accent3 8 2 4 2 2" xfId="15058"/>
    <cellStyle name="20% - Accent3 8 2 4 2 2 2" xfId="31769"/>
    <cellStyle name="20% - Accent3 8 2 4 2 3" xfId="23416"/>
    <cellStyle name="20% - Accent3 8 2 4 3" xfId="10896"/>
    <cellStyle name="20% - Accent3 8 2 4 3 2" xfId="27607"/>
    <cellStyle name="20% - Accent3 8 2 4 4" xfId="19254"/>
    <cellStyle name="20% - Accent3 8 2 5" xfId="4540"/>
    <cellStyle name="20% - Accent3 8 2 5 2" xfId="12894"/>
    <cellStyle name="20% - Accent3 8 2 5 2 2" xfId="29605"/>
    <cellStyle name="20% - Accent3 8 2 5 3" xfId="21252"/>
    <cellStyle name="20% - Accent3 8 2 6" xfId="8732"/>
    <cellStyle name="20% - Accent3 8 2 6 2" xfId="25443"/>
    <cellStyle name="20% - Accent3 8 2 7" xfId="17090"/>
    <cellStyle name="20% - Accent3 8 3" xfId="649"/>
    <cellStyle name="20% - Accent3 8 3 2" xfId="1685"/>
    <cellStyle name="20% - Accent3 8 3 2 2" xfId="2542"/>
    <cellStyle name="20% - Accent3 8 3 2 2 2" xfId="6705"/>
    <cellStyle name="20% - Accent3 8 3 2 2 2 2" xfId="15059"/>
    <cellStyle name="20% - Accent3 8 3 2 2 2 2 2" xfId="31770"/>
    <cellStyle name="20% - Accent3 8 3 2 2 2 3" xfId="23417"/>
    <cellStyle name="20% - Accent3 8 3 2 2 3" xfId="10897"/>
    <cellStyle name="20% - Accent3 8 3 2 2 3 2" xfId="27608"/>
    <cellStyle name="20% - Accent3 8 3 2 2 4" xfId="19255"/>
    <cellStyle name="20% - Accent3 8 3 2 3" xfId="5848"/>
    <cellStyle name="20% - Accent3 8 3 2 3 2" xfId="14202"/>
    <cellStyle name="20% - Accent3 8 3 2 3 2 2" xfId="30913"/>
    <cellStyle name="20% - Accent3 8 3 2 3 3" xfId="22560"/>
    <cellStyle name="20% - Accent3 8 3 2 4" xfId="10040"/>
    <cellStyle name="20% - Accent3 8 3 2 4 2" xfId="26751"/>
    <cellStyle name="20% - Accent3 8 3 2 5" xfId="18398"/>
    <cellStyle name="20% - Accent3 8 3 3" xfId="2543"/>
    <cellStyle name="20% - Accent3 8 3 3 2" xfId="6706"/>
    <cellStyle name="20% - Accent3 8 3 3 2 2" xfId="15060"/>
    <cellStyle name="20% - Accent3 8 3 3 2 2 2" xfId="31771"/>
    <cellStyle name="20% - Accent3 8 3 3 2 3" xfId="23418"/>
    <cellStyle name="20% - Accent3 8 3 3 3" xfId="10898"/>
    <cellStyle name="20% - Accent3 8 3 3 3 2" xfId="27609"/>
    <cellStyle name="20% - Accent3 8 3 3 4" xfId="19256"/>
    <cellStyle name="20% - Accent3 8 3 4" xfId="4812"/>
    <cellStyle name="20% - Accent3 8 3 4 2" xfId="13166"/>
    <cellStyle name="20% - Accent3 8 3 4 2 2" xfId="29877"/>
    <cellStyle name="20% - Accent3 8 3 4 3" xfId="21524"/>
    <cellStyle name="20% - Accent3 8 3 5" xfId="9004"/>
    <cellStyle name="20% - Accent3 8 3 5 2" xfId="25715"/>
    <cellStyle name="20% - Accent3 8 3 6" xfId="17362"/>
    <cellStyle name="20% - Accent3 8 4" xfId="1173"/>
    <cellStyle name="20% - Accent3 8 4 2" xfId="2544"/>
    <cellStyle name="20% - Accent3 8 4 2 2" xfId="6707"/>
    <cellStyle name="20% - Accent3 8 4 2 2 2" xfId="15061"/>
    <cellStyle name="20% - Accent3 8 4 2 2 2 2" xfId="31772"/>
    <cellStyle name="20% - Accent3 8 4 2 2 3" xfId="23419"/>
    <cellStyle name="20% - Accent3 8 4 2 3" xfId="10899"/>
    <cellStyle name="20% - Accent3 8 4 2 3 2" xfId="27610"/>
    <cellStyle name="20% - Accent3 8 4 2 4" xfId="19257"/>
    <cellStyle name="20% - Accent3 8 4 3" xfId="5336"/>
    <cellStyle name="20% - Accent3 8 4 3 2" xfId="13690"/>
    <cellStyle name="20% - Accent3 8 4 3 2 2" xfId="30401"/>
    <cellStyle name="20% - Accent3 8 4 3 3" xfId="22048"/>
    <cellStyle name="20% - Accent3 8 4 4" xfId="9528"/>
    <cellStyle name="20% - Accent3 8 4 4 2" xfId="26239"/>
    <cellStyle name="20% - Accent3 8 4 5" xfId="17886"/>
    <cellStyle name="20% - Accent3 8 5" xfId="2545"/>
    <cellStyle name="20% - Accent3 8 5 2" xfId="6708"/>
    <cellStyle name="20% - Accent3 8 5 2 2" xfId="15062"/>
    <cellStyle name="20% - Accent3 8 5 2 2 2" xfId="31773"/>
    <cellStyle name="20% - Accent3 8 5 2 3" xfId="23420"/>
    <cellStyle name="20% - Accent3 8 5 3" xfId="10900"/>
    <cellStyle name="20% - Accent3 8 5 3 2" xfId="27611"/>
    <cellStyle name="20% - Accent3 8 5 4" xfId="19258"/>
    <cellStyle name="20% - Accent3 8 6" xfId="4300"/>
    <cellStyle name="20% - Accent3 8 6 2" xfId="12654"/>
    <cellStyle name="20% - Accent3 8 6 2 2" xfId="29365"/>
    <cellStyle name="20% - Accent3 8 6 3" xfId="21012"/>
    <cellStyle name="20% - Accent3 8 7" xfId="8492"/>
    <cellStyle name="20% - Accent3 8 7 2" xfId="25203"/>
    <cellStyle name="20% - Accent3 8 8" xfId="16850"/>
    <cellStyle name="20% - Accent3 9" xfId="147"/>
    <cellStyle name="20% - Accent3 9 2" xfId="390"/>
    <cellStyle name="20% - Accent3 9 2 2" xfId="903"/>
    <cellStyle name="20% - Accent3 9 2 2 2" xfId="1939"/>
    <cellStyle name="20% - Accent3 9 2 2 2 2" xfId="2546"/>
    <cellStyle name="20% - Accent3 9 2 2 2 2 2" xfId="6709"/>
    <cellStyle name="20% - Accent3 9 2 2 2 2 2 2" xfId="15063"/>
    <cellStyle name="20% - Accent3 9 2 2 2 2 2 2 2" xfId="31774"/>
    <cellStyle name="20% - Accent3 9 2 2 2 2 2 3" xfId="23421"/>
    <cellStyle name="20% - Accent3 9 2 2 2 2 3" xfId="10901"/>
    <cellStyle name="20% - Accent3 9 2 2 2 2 3 2" xfId="27612"/>
    <cellStyle name="20% - Accent3 9 2 2 2 2 4" xfId="19259"/>
    <cellStyle name="20% - Accent3 9 2 2 2 3" xfId="6102"/>
    <cellStyle name="20% - Accent3 9 2 2 2 3 2" xfId="14456"/>
    <cellStyle name="20% - Accent3 9 2 2 2 3 2 2" xfId="31167"/>
    <cellStyle name="20% - Accent3 9 2 2 2 3 3" xfId="22814"/>
    <cellStyle name="20% - Accent3 9 2 2 2 4" xfId="10294"/>
    <cellStyle name="20% - Accent3 9 2 2 2 4 2" xfId="27005"/>
    <cellStyle name="20% - Accent3 9 2 2 2 5" xfId="18652"/>
    <cellStyle name="20% - Accent3 9 2 2 3" xfId="2547"/>
    <cellStyle name="20% - Accent3 9 2 2 3 2" xfId="6710"/>
    <cellStyle name="20% - Accent3 9 2 2 3 2 2" xfId="15064"/>
    <cellStyle name="20% - Accent3 9 2 2 3 2 2 2" xfId="31775"/>
    <cellStyle name="20% - Accent3 9 2 2 3 2 3" xfId="23422"/>
    <cellStyle name="20% - Accent3 9 2 2 3 3" xfId="10902"/>
    <cellStyle name="20% - Accent3 9 2 2 3 3 2" xfId="27613"/>
    <cellStyle name="20% - Accent3 9 2 2 3 4" xfId="19260"/>
    <cellStyle name="20% - Accent3 9 2 2 4" xfId="5066"/>
    <cellStyle name="20% - Accent3 9 2 2 4 2" xfId="13420"/>
    <cellStyle name="20% - Accent3 9 2 2 4 2 2" xfId="30131"/>
    <cellStyle name="20% - Accent3 9 2 2 4 3" xfId="21778"/>
    <cellStyle name="20% - Accent3 9 2 2 5" xfId="9258"/>
    <cellStyle name="20% - Accent3 9 2 2 5 2" xfId="25969"/>
    <cellStyle name="20% - Accent3 9 2 2 6" xfId="17616"/>
    <cellStyle name="20% - Accent3 9 2 3" xfId="1427"/>
    <cellStyle name="20% - Accent3 9 2 3 2" xfId="2548"/>
    <cellStyle name="20% - Accent3 9 2 3 2 2" xfId="6711"/>
    <cellStyle name="20% - Accent3 9 2 3 2 2 2" xfId="15065"/>
    <cellStyle name="20% - Accent3 9 2 3 2 2 2 2" xfId="31776"/>
    <cellStyle name="20% - Accent3 9 2 3 2 2 3" xfId="23423"/>
    <cellStyle name="20% - Accent3 9 2 3 2 3" xfId="10903"/>
    <cellStyle name="20% - Accent3 9 2 3 2 3 2" xfId="27614"/>
    <cellStyle name="20% - Accent3 9 2 3 2 4" xfId="19261"/>
    <cellStyle name="20% - Accent3 9 2 3 3" xfId="5590"/>
    <cellStyle name="20% - Accent3 9 2 3 3 2" xfId="13944"/>
    <cellStyle name="20% - Accent3 9 2 3 3 2 2" xfId="30655"/>
    <cellStyle name="20% - Accent3 9 2 3 3 3" xfId="22302"/>
    <cellStyle name="20% - Accent3 9 2 3 4" xfId="9782"/>
    <cellStyle name="20% - Accent3 9 2 3 4 2" xfId="26493"/>
    <cellStyle name="20% - Accent3 9 2 3 5" xfId="18140"/>
    <cellStyle name="20% - Accent3 9 2 4" xfId="2549"/>
    <cellStyle name="20% - Accent3 9 2 4 2" xfId="6712"/>
    <cellStyle name="20% - Accent3 9 2 4 2 2" xfId="15066"/>
    <cellStyle name="20% - Accent3 9 2 4 2 2 2" xfId="31777"/>
    <cellStyle name="20% - Accent3 9 2 4 2 3" xfId="23424"/>
    <cellStyle name="20% - Accent3 9 2 4 3" xfId="10904"/>
    <cellStyle name="20% - Accent3 9 2 4 3 2" xfId="27615"/>
    <cellStyle name="20% - Accent3 9 2 4 4" xfId="19262"/>
    <cellStyle name="20% - Accent3 9 2 5" xfId="4554"/>
    <cellStyle name="20% - Accent3 9 2 5 2" xfId="12908"/>
    <cellStyle name="20% - Accent3 9 2 5 2 2" xfId="29619"/>
    <cellStyle name="20% - Accent3 9 2 5 3" xfId="21266"/>
    <cellStyle name="20% - Accent3 9 2 6" xfId="8746"/>
    <cellStyle name="20% - Accent3 9 2 6 2" xfId="25457"/>
    <cellStyle name="20% - Accent3 9 2 7" xfId="17104"/>
    <cellStyle name="20% - Accent3 9 3" xfId="663"/>
    <cellStyle name="20% - Accent3 9 3 2" xfId="1699"/>
    <cellStyle name="20% - Accent3 9 3 2 2" xfId="2550"/>
    <cellStyle name="20% - Accent3 9 3 2 2 2" xfId="6713"/>
    <cellStyle name="20% - Accent3 9 3 2 2 2 2" xfId="15067"/>
    <cellStyle name="20% - Accent3 9 3 2 2 2 2 2" xfId="31778"/>
    <cellStyle name="20% - Accent3 9 3 2 2 2 3" xfId="23425"/>
    <cellStyle name="20% - Accent3 9 3 2 2 3" xfId="10905"/>
    <cellStyle name="20% - Accent3 9 3 2 2 3 2" xfId="27616"/>
    <cellStyle name="20% - Accent3 9 3 2 2 4" xfId="19263"/>
    <cellStyle name="20% - Accent3 9 3 2 3" xfId="5862"/>
    <cellStyle name="20% - Accent3 9 3 2 3 2" xfId="14216"/>
    <cellStyle name="20% - Accent3 9 3 2 3 2 2" xfId="30927"/>
    <cellStyle name="20% - Accent3 9 3 2 3 3" xfId="22574"/>
    <cellStyle name="20% - Accent3 9 3 2 4" xfId="10054"/>
    <cellStyle name="20% - Accent3 9 3 2 4 2" xfId="26765"/>
    <cellStyle name="20% - Accent3 9 3 2 5" xfId="18412"/>
    <cellStyle name="20% - Accent3 9 3 3" xfId="2551"/>
    <cellStyle name="20% - Accent3 9 3 3 2" xfId="6714"/>
    <cellStyle name="20% - Accent3 9 3 3 2 2" xfId="15068"/>
    <cellStyle name="20% - Accent3 9 3 3 2 2 2" xfId="31779"/>
    <cellStyle name="20% - Accent3 9 3 3 2 3" xfId="23426"/>
    <cellStyle name="20% - Accent3 9 3 3 3" xfId="10906"/>
    <cellStyle name="20% - Accent3 9 3 3 3 2" xfId="27617"/>
    <cellStyle name="20% - Accent3 9 3 3 4" xfId="19264"/>
    <cellStyle name="20% - Accent3 9 3 4" xfId="4826"/>
    <cellStyle name="20% - Accent3 9 3 4 2" xfId="13180"/>
    <cellStyle name="20% - Accent3 9 3 4 2 2" xfId="29891"/>
    <cellStyle name="20% - Accent3 9 3 4 3" xfId="21538"/>
    <cellStyle name="20% - Accent3 9 3 5" xfId="9018"/>
    <cellStyle name="20% - Accent3 9 3 5 2" xfId="25729"/>
    <cellStyle name="20% - Accent3 9 3 6" xfId="17376"/>
    <cellStyle name="20% - Accent3 9 4" xfId="1187"/>
    <cellStyle name="20% - Accent3 9 4 2" xfId="2552"/>
    <cellStyle name="20% - Accent3 9 4 2 2" xfId="6715"/>
    <cellStyle name="20% - Accent3 9 4 2 2 2" xfId="15069"/>
    <cellStyle name="20% - Accent3 9 4 2 2 2 2" xfId="31780"/>
    <cellStyle name="20% - Accent3 9 4 2 2 3" xfId="23427"/>
    <cellStyle name="20% - Accent3 9 4 2 3" xfId="10907"/>
    <cellStyle name="20% - Accent3 9 4 2 3 2" xfId="27618"/>
    <cellStyle name="20% - Accent3 9 4 2 4" xfId="19265"/>
    <cellStyle name="20% - Accent3 9 4 3" xfId="5350"/>
    <cellStyle name="20% - Accent3 9 4 3 2" xfId="13704"/>
    <cellStyle name="20% - Accent3 9 4 3 2 2" xfId="30415"/>
    <cellStyle name="20% - Accent3 9 4 3 3" xfId="22062"/>
    <cellStyle name="20% - Accent3 9 4 4" xfId="9542"/>
    <cellStyle name="20% - Accent3 9 4 4 2" xfId="26253"/>
    <cellStyle name="20% - Accent3 9 4 5" xfId="17900"/>
    <cellStyle name="20% - Accent3 9 5" xfId="2553"/>
    <cellStyle name="20% - Accent3 9 5 2" xfId="6716"/>
    <cellStyle name="20% - Accent3 9 5 2 2" xfId="15070"/>
    <cellStyle name="20% - Accent3 9 5 2 2 2" xfId="31781"/>
    <cellStyle name="20% - Accent3 9 5 2 3" xfId="23428"/>
    <cellStyle name="20% - Accent3 9 5 3" xfId="10908"/>
    <cellStyle name="20% - Accent3 9 5 3 2" xfId="27619"/>
    <cellStyle name="20% - Accent3 9 5 4" xfId="19266"/>
    <cellStyle name="20% - Accent3 9 6" xfId="4314"/>
    <cellStyle name="20% - Accent3 9 6 2" xfId="12668"/>
    <cellStyle name="20% - Accent3 9 6 2 2" xfId="29379"/>
    <cellStyle name="20% - Accent3 9 6 3" xfId="21026"/>
    <cellStyle name="20% - Accent3 9 7" xfId="8506"/>
    <cellStyle name="20% - Accent3 9 7 2" xfId="25217"/>
    <cellStyle name="20% - Accent3 9 8" xfId="16864"/>
    <cellStyle name="20% - Accent4" xfId="4" builtinId="42" customBuiltin="1"/>
    <cellStyle name="20% - Accent4 10" xfId="163"/>
    <cellStyle name="20% - Accent4 10 2" xfId="406"/>
    <cellStyle name="20% - Accent4 10 2 2" xfId="919"/>
    <cellStyle name="20% - Accent4 10 2 2 2" xfId="1955"/>
    <cellStyle name="20% - Accent4 10 2 2 2 2" xfId="2554"/>
    <cellStyle name="20% - Accent4 10 2 2 2 2 2" xfId="6717"/>
    <cellStyle name="20% - Accent4 10 2 2 2 2 2 2" xfId="15071"/>
    <cellStyle name="20% - Accent4 10 2 2 2 2 2 2 2" xfId="31782"/>
    <cellStyle name="20% - Accent4 10 2 2 2 2 2 3" xfId="23429"/>
    <cellStyle name="20% - Accent4 10 2 2 2 2 3" xfId="10909"/>
    <cellStyle name="20% - Accent4 10 2 2 2 2 3 2" xfId="27620"/>
    <cellStyle name="20% - Accent4 10 2 2 2 2 4" xfId="19267"/>
    <cellStyle name="20% - Accent4 10 2 2 2 3" xfId="6118"/>
    <cellStyle name="20% - Accent4 10 2 2 2 3 2" xfId="14472"/>
    <cellStyle name="20% - Accent4 10 2 2 2 3 2 2" xfId="31183"/>
    <cellStyle name="20% - Accent4 10 2 2 2 3 3" xfId="22830"/>
    <cellStyle name="20% - Accent4 10 2 2 2 4" xfId="10310"/>
    <cellStyle name="20% - Accent4 10 2 2 2 4 2" xfId="27021"/>
    <cellStyle name="20% - Accent4 10 2 2 2 5" xfId="18668"/>
    <cellStyle name="20% - Accent4 10 2 2 3" xfId="2555"/>
    <cellStyle name="20% - Accent4 10 2 2 3 2" xfId="6718"/>
    <cellStyle name="20% - Accent4 10 2 2 3 2 2" xfId="15072"/>
    <cellStyle name="20% - Accent4 10 2 2 3 2 2 2" xfId="31783"/>
    <cellStyle name="20% - Accent4 10 2 2 3 2 3" xfId="23430"/>
    <cellStyle name="20% - Accent4 10 2 2 3 3" xfId="10910"/>
    <cellStyle name="20% - Accent4 10 2 2 3 3 2" xfId="27621"/>
    <cellStyle name="20% - Accent4 10 2 2 3 4" xfId="19268"/>
    <cellStyle name="20% - Accent4 10 2 2 4" xfId="5082"/>
    <cellStyle name="20% - Accent4 10 2 2 4 2" xfId="13436"/>
    <cellStyle name="20% - Accent4 10 2 2 4 2 2" xfId="30147"/>
    <cellStyle name="20% - Accent4 10 2 2 4 3" xfId="21794"/>
    <cellStyle name="20% - Accent4 10 2 2 5" xfId="9274"/>
    <cellStyle name="20% - Accent4 10 2 2 5 2" xfId="25985"/>
    <cellStyle name="20% - Accent4 10 2 2 6" xfId="17632"/>
    <cellStyle name="20% - Accent4 10 2 3" xfId="1443"/>
    <cellStyle name="20% - Accent4 10 2 3 2" xfId="2556"/>
    <cellStyle name="20% - Accent4 10 2 3 2 2" xfId="6719"/>
    <cellStyle name="20% - Accent4 10 2 3 2 2 2" xfId="15073"/>
    <cellStyle name="20% - Accent4 10 2 3 2 2 2 2" xfId="31784"/>
    <cellStyle name="20% - Accent4 10 2 3 2 2 3" xfId="23431"/>
    <cellStyle name="20% - Accent4 10 2 3 2 3" xfId="10911"/>
    <cellStyle name="20% - Accent4 10 2 3 2 3 2" xfId="27622"/>
    <cellStyle name="20% - Accent4 10 2 3 2 4" xfId="19269"/>
    <cellStyle name="20% - Accent4 10 2 3 3" xfId="5606"/>
    <cellStyle name="20% - Accent4 10 2 3 3 2" xfId="13960"/>
    <cellStyle name="20% - Accent4 10 2 3 3 2 2" xfId="30671"/>
    <cellStyle name="20% - Accent4 10 2 3 3 3" xfId="22318"/>
    <cellStyle name="20% - Accent4 10 2 3 4" xfId="9798"/>
    <cellStyle name="20% - Accent4 10 2 3 4 2" xfId="26509"/>
    <cellStyle name="20% - Accent4 10 2 3 5" xfId="18156"/>
    <cellStyle name="20% - Accent4 10 2 4" xfId="2557"/>
    <cellStyle name="20% - Accent4 10 2 4 2" xfId="6720"/>
    <cellStyle name="20% - Accent4 10 2 4 2 2" xfId="15074"/>
    <cellStyle name="20% - Accent4 10 2 4 2 2 2" xfId="31785"/>
    <cellStyle name="20% - Accent4 10 2 4 2 3" xfId="23432"/>
    <cellStyle name="20% - Accent4 10 2 4 3" xfId="10912"/>
    <cellStyle name="20% - Accent4 10 2 4 3 2" xfId="27623"/>
    <cellStyle name="20% - Accent4 10 2 4 4" xfId="19270"/>
    <cellStyle name="20% - Accent4 10 2 5" xfId="4570"/>
    <cellStyle name="20% - Accent4 10 2 5 2" xfId="12924"/>
    <cellStyle name="20% - Accent4 10 2 5 2 2" xfId="29635"/>
    <cellStyle name="20% - Accent4 10 2 5 3" xfId="21282"/>
    <cellStyle name="20% - Accent4 10 2 6" xfId="8762"/>
    <cellStyle name="20% - Accent4 10 2 6 2" xfId="25473"/>
    <cellStyle name="20% - Accent4 10 2 7" xfId="17120"/>
    <cellStyle name="20% - Accent4 10 3" xfId="679"/>
    <cellStyle name="20% - Accent4 10 3 2" xfId="1715"/>
    <cellStyle name="20% - Accent4 10 3 2 2" xfId="2558"/>
    <cellStyle name="20% - Accent4 10 3 2 2 2" xfId="6721"/>
    <cellStyle name="20% - Accent4 10 3 2 2 2 2" xfId="15075"/>
    <cellStyle name="20% - Accent4 10 3 2 2 2 2 2" xfId="31786"/>
    <cellStyle name="20% - Accent4 10 3 2 2 2 3" xfId="23433"/>
    <cellStyle name="20% - Accent4 10 3 2 2 3" xfId="10913"/>
    <cellStyle name="20% - Accent4 10 3 2 2 3 2" xfId="27624"/>
    <cellStyle name="20% - Accent4 10 3 2 2 4" xfId="19271"/>
    <cellStyle name="20% - Accent4 10 3 2 3" xfId="5878"/>
    <cellStyle name="20% - Accent4 10 3 2 3 2" xfId="14232"/>
    <cellStyle name="20% - Accent4 10 3 2 3 2 2" xfId="30943"/>
    <cellStyle name="20% - Accent4 10 3 2 3 3" xfId="22590"/>
    <cellStyle name="20% - Accent4 10 3 2 4" xfId="10070"/>
    <cellStyle name="20% - Accent4 10 3 2 4 2" xfId="26781"/>
    <cellStyle name="20% - Accent4 10 3 2 5" xfId="18428"/>
    <cellStyle name="20% - Accent4 10 3 3" xfId="2559"/>
    <cellStyle name="20% - Accent4 10 3 3 2" xfId="6722"/>
    <cellStyle name="20% - Accent4 10 3 3 2 2" xfId="15076"/>
    <cellStyle name="20% - Accent4 10 3 3 2 2 2" xfId="31787"/>
    <cellStyle name="20% - Accent4 10 3 3 2 3" xfId="23434"/>
    <cellStyle name="20% - Accent4 10 3 3 3" xfId="10914"/>
    <cellStyle name="20% - Accent4 10 3 3 3 2" xfId="27625"/>
    <cellStyle name="20% - Accent4 10 3 3 4" xfId="19272"/>
    <cellStyle name="20% - Accent4 10 3 4" xfId="4842"/>
    <cellStyle name="20% - Accent4 10 3 4 2" xfId="13196"/>
    <cellStyle name="20% - Accent4 10 3 4 2 2" xfId="29907"/>
    <cellStyle name="20% - Accent4 10 3 4 3" xfId="21554"/>
    <cellStyle name="20% - Accent4 10 3 5" xfId="9034"/>
    <cellStyle name="20% - Accent4 10 3 5 2" xfId="25745"/>
    <cellStyle name="20% - Accent4 10 3 6" xfId="17392"/>
    <cellStyle name="20% - Accent4 10 4" xfId="1203"/>
    <cellStyle name="20% - Accent4 10 4 2" xfId="2560"/>
    <cellStyle name="20% - Accent4 10 4 2 2" xfId="6723"/>
    <cellStyle name="20% - Accent4 10 4 2 2 2" xfId="15077"/>
    <cellStyle name="20% - Accent4 10 4 2 2 2 2" xfId="31788"/>
    <cellStyle name="20% - Accent4 10 4 2 2 3" xfId="23435"/>
    <cellStyle name="20% - Accent4 10 4 2 3" xfId="10915"/>
    <cellStyle name="20% - Accent4 10 4 2 3 2" xfId="27626"/>
    <cellStyle name="20% - Accent4 10 4 2 4" xfId="19273"/>
    <cellStyle name="20% - Accent4 10 4 3" xfId="5366"/>
    <cellStyle name="20% - Accent4 10 4 3 2" xfId="13720"/>
    <cellStyle name="20% - Accent4 10 4 3 2 2" xfId="30431"/>
    <cellStyle name="20% - Accent4 10 4 3 3" xfId="22078"/>
    <cellStyle name="20% - Accent4 10 4 4" xfId="9558"/>
    <cellStyle name="20% - Accent4 10 4 4 2" xfId="26269"/>
    <cellStyle name="20% - Accent4 10 4 5" xfId="17916"/>
    <cellStyle name="20% - Accent4 10 5" xfId="2561"/>
    <cellStyle name="20% - Accent4 10 5 2" xfId="6724"/>
    <cellStyle name="20% - Accent4 10 5 2 2" xfId="15078"/>
    <cellStyle name="20% - Accent4 10 5 2 2 2" xfId="31789"/>
    <cellStyle name="20% - Accent4 10 5 2 3" xfId="23436"/>
    <cellStyle name="20% - Accent4 10 5 3" xfId="10916"/>
    <cellStyle name="20% - Accent4 10 5 3 2" xfId="27627"/>
    <cellStyle name="20% - Accent4 10 5 4" xfId="19274"/>
    <cellStyle name="20% - Accent4 10 6" xfId="4330"/>
    <cellStyle name="20% - Accent4 10 6 2" xfId="12684"/>
    <cellStyle name="20% - Accent4 10 6 2 2" xfId="29395"/>
    <cellStyle name="20% - Accent4 10 6 3" xfId="21042"/>
    <cellStyle name="20% - Accent4 10 7" xfId="8522"/>
    <cellStyle name="20% - Accent4 10 7 2" xfId="25233"/>
    <cellStyle name="20% - Accent4 10 8" xfId="16880"/>
    <cellStyle name="20% - Accent4 11" xfId="177"/>
    <cellStyle name="20% - Accent4 11 2" xfId="420"/>
    <cellStyle name="20% - Accent4 11 2 2" xfId="933"/>
    <cellStyle name="20% - Accent4 11 2 2 2" xfId="1969"/>
    <cellStyle name="20% - Accent4 11 2 2 2 2" xfId="2562"/>
    <cellStyle name="20% - Accent4 11 2 2 2 2 2" xfId="6725"/>
    <cellStyle name="20% - Accent4 11 2 2 2 2 2 2" xfId="15079"/>
    <cellStyle name="20% - Accent4 11 2 2 2 2 2 2 2" xfId="31790"/>
    <cellStyle name="20% - Accent4 11 2 2 2 2 2 3" xfId="23437"/>
    <cellStyle name="20% - Accent4 11 2 2 2 2 3" xfId="10917"/>
    <cellStyle name="20% - Accent4 11 2 2 2 2 3 2" xfId="27628"/>
    <cellStyle name="20% - Accent4 11 2 2 2 2 4" xfId="19275"/>
    <cellStyle name="20% - Accent4 11 2 2 2 3" xfId="6132"/>
    <cellStyle name="20% - Accent4 11 2 2 2 3 2" xfId="14486"/>
    <cellStyle name="20% - Accent4 11 2 2 2 3 2 2" xfId="31197"/>
    <cellStyle name="20% - Accent4 11 2 2 2 3 3" xfId="22844"/>
    <cellStyle name="20% - Accent4 11 2 2 2 4" xfId="10324"/>
    <cellStyle name="20% - Accent4 11 2 2 2 4 2" xfId="27035"/>
    <cellStyle name="20% - Accent4 11 2 2 2 5" xfId="18682"/>
    <cellStyle name="20% - Accent4 11 2 2 3" xfId="2563"/>
    <cellStyle name="20% - Accent4 11 2 2 3 2" xfId="6726"/>
    <cellStyle name="20% - Accent4 11 2 2 3 2 2" xfId="15080"/>
    <cellStyle name="20% - Accent4 11 2 2 3 2 2 2" xfId="31791"/>
    <cellStyle name="20% - Accent4 11 2 2 3 2 3" xfId="23438"/>
    <cellStyle name="20% - Accent4 11 2 2 3 3" xfId="10918"/>
    <cellStyle name="20% - Accent4 11 2 2 3 3 2" xfId="27629"/>
    <cellStyle name="20% - Accent4 11 2 2 3 4" xfId="19276"/>
    <cellStyle name="20% - Accent4 11 2 2 4" xfId="5096"/>
    <cellStyle name="20% - Accent4 11 2 2 4 2" xfId="13450"/>
    <cellStyle name="20% - Accent4 11 2 2 4 2 2" xfId="30161"/>
    <cellStyle name="20% - Accent4 11 2 2 4 3" xfId="21808"/>
    <cellStyle name="20% - Accent4 11 2 2 5" xfId="9288"/>
    <cellStyle name="20% - Accent4 11 2 2 5 2" xfId="25999"/>
    <cellStyle name="20% - Accent4 11 2 2 6" xfId="17646"/>
    <cellStyle name="20% - Accent4 11 2 3" xfId="1457"/>
    <cellStyle name="20% - Accent4 11 2 3 2" xfId="2564"/>
    <cellStyle name="20% - Accent4 11 2 3 2 2" xfId="6727"/>
    <cellStyle name="20% - Accent4 11 2 3 2 2 2" xfId="15081"/>
    <cellStyle name="20% - Accent4 11 2 3 2 2 2 2" xfId="31792"/>
    <cellStyle name="20% - Accent4 11 2 3 2 2 3" xfId="23439"/>
    <cellStyle name="20% - Accent4 11 2 3 2 3" xfId="10919"/>
    <cellStyle name="20% - Accent4 11 2 3 2 3 2" xfId="27630"/>
    <cellStyle name="20% - Accent4 11 2 3 2 4" xfId="19277"/>
    <cellStyle name="20% - Accent4 11 2 3 3" xfId="5620"/>
    <cellStyle name="20% - Accent4 11 2 3 3 2" xfId="13974"/>
    <cellStyle name="20% - Accent4 11 2 3 3 2 2" xfId="30685"/>
    <cellStyle name="20% - Accent4 11 2 3 3 3" xfId="22332"/>
    <cellStyle name="20% - Accent4 11 2 3 4" xfId="9812"/>
    <cellStyle name="20% - Accent4 11 2 3 4 2" xfId="26523"/>
    <cellStyle name="20% - Accent4 11 2 3 5" xfId="18170"/>
    <cellStyle name="20% - Accent4 11 2 4" xfId="2565"/>
    <cellStyle name="20% - Accent4 11 2 4 2" xfId="6728"/>
    <cellStyle name="20% - Accent4 11 2 4 2 2" xfId="15082"/>
    <cellStyle name="20% - Accent4 11 2 4 2 2 2" xfId="31793"/>
    <cellStyle name="20% - Accent4 11 2 4 2 3" xfId="23440"/>
    <cellStyle name="20% - Accent4 11 2 4 3" xfId="10920"/>
    <cellStyle name="20% - Accent4 11 2 4 3 2" xfId="27631"/>
    <cellStyle name="20% - Accent4 11 2 4 4" xfId="19278"/>
    <cellStyle name="20% - Accent4 11 2 5" xfId="4584"/>
    <cellStyle name="20% - Accent4 11 2 5 2" xfId="12938"/>
    <cellStyle name="20% - Accent4 11 2 5 2 2" xfId="29649"/>
    <cellStyle name="20% - Accent4 11 2 5 3" xfId="21296"/>
    <cellStyle name="20% - Accent4 11 2 6" xfId="8776"/>
    <cellStyle name="20% - Accent4 11 2 6 2" xfId="25487"/>
    <cellStyle name="20% - Accent4 11 2 7" xfId="17134"/>
    <cellStyle name="20% - Accent4 11 3" xfId="693"/>
    <cellStyle name="20% - Accent4 11 3 2" xfId="1729"/>
    <cellStyle name="20% - Accent4 11 3 2 2" xfId="2566"/>
    <cellStyle name="20% - Accent4 11 3 2 2 2" xfId="6729"/>
    <cellStyle name="20% - Accent4 11 3 2 2 2 2" xfId="15083"/>
    <cellStyle name="20% - Accent4 11 3 2 2 2 2 2" xfId="31794"/>
    <cellStyle name="20% - Accent4 11 3 2 2 2 3" xfId="23441"/>
    <cellStyle name="20% - Accent4 11 3 2 2 3" xfId="10921"/>
    <cellStyle name="20% - Accent4 11 3 2 2 3 2" xfId="27632"/>
    <cellStyle name="20% - Accent4 11 3 2 2 4" xfId="19279"/>
    <cellStyle name="20% - Accent4 11 3 2 3" xfId="5892"/>
    <cellStyle name="20% - Accent4 11 3 2 3 2" xfId="14246"/>
    <cellStyle name="20% - Accent4 11 3 2 3 2 2" xfId="30957"/>
    <cellStyle name="20% - Accent4 11 3 2 3 3" xfId="22604"/>
    <cellStyle name="20% - Accent4 11 3 2 4" xfId="10084"/>
    <cellStyle name="20% - Accent4 11 3 2 4 2" xfId="26795"/>
    <cellStyle name="20% - Accent4 11 3 2 5" xfId="18442"/>
    <cellStyle name="20% - Accent4 11 3 3" xfId="2567"/>
    <cellStyle name="20% - Accent4 11 3 3 2" xfId="6730"/>
    <cellStyle name="20% - Accent4 11 3 3 2 2" xfId="15084"/>
    <cellStyle name="20% - Accent4 11 3 3 2 2 2" xfId="31795"/>
    <cellStyle name="20% - Accent4 11 3 3 2 3" xfId="23442"/>
    <cellStyle name="20% - Accent4 11 3 3 3" xfId="10922"/>
    <cellStyle name="20% - Accent4 11 3 3 3 2" xfId="27633"/>
    <cellStyle name="20% - Accent4 11 3 3 4" xfId="19280"/>
    <cellStyle name="20% - Accent4 11 3 4" xfId="4856"/>
    <cellStyle name="20% - Accent4 11 3 4 2" xfId="13210"/>
    <cellStyle name="20% - Accent4 11 3 4 2 2" xfId="29921"/>
    <cellStyle name="20% - Accent4 11 3 4 3" xfId="21568"/>
    <cellStyle name="20% - Accent4 11 3 5" xfId="9048"/>
    <cellStyle name="20% - Accent4 11 3 5 2" xfId="25759"/>
    <cellStyle name="20% - Accent4 11 3 6" xfId="17406"/>
    <cellStyle name="20% - Accent4 11 4" xfId="1217"/>
    <cellStyle name="20% - Accent4 11 4 2" xfId="2568"/>
    <cellStyle name="20% - Accent4 11 4 2 2" xfId="6731"/>
    <cellStyle name="20% - Accent4 11 4 2 2 2" xfId="15085"/>
    <cellStyle name="20% - Accent4 11 4 2 2 2 2" xfId="31796"/>
    <cellStyle name="20% - Accent4 11 4 2 2 3" xfId="23443"/>
    <cellStyle name="20% - Accent4 11 4 2 3" xfId="10923"/>
    <cellStyle name="20% - Accent4 11 4 2 3 2" xfId="27634"/>
    <cellStyle name="20% - Accent4 11 4 2 4" xfId="19281"/>
    <cellStyle name="20% - Accent4 11 4 3" xfId="5380"/>
    <cellStyle name="20% - Accent4 11 4 3 2" xfId="13734"/>
    <cellStyle name="20% - Accent4 11 4 3 2 2" xfId="30445"/>
    <cellStyle name="20% - Accent4 11 4 3 3" xfId="22092"/>
    <cellStyle name="20% - Accent4 11 4 4" xfId="9572"/>
    <cellStyle name="20% - Accent4 11 4 4 2" xfId="26283"/>
    <cellStyle name="20% - Accent4 11 4 5" xfId="17930"/>
    <cellStyle name="20% - Accent4 11 5" xfId="2569"/>
    <cellStyle name="20% - Accent4 11 5 2" xfId="6732"/>
    <cellStyle name="20% - Accent4 11 5 2 2" xfId="15086"/>
    <cellStyle name="20% - Accent4 11 5 2 2 2" xfId="31797"/>
    <cellStyle name="20% - Accent4 11 5 2 3" xfId="23444"/>
    <cellStyle name="20% - Accent4 11 5 3" xfId="10924"/>
    <cellStyle name="20% - Accent4 11 5 3 2" xfId="27635"/>
    <cellStyle name="20% - Accent4 11 5 4" xfId="19282"/>
    <cellStyle name="20% - Accent4 11 6" xfId="4344"/>
    <cellStyle name="20% - Accent4 11 6 2" xfId="12698"/>
    <cellStyle name="20% - Accent4 11 6 2 2" xfId="29409"/>
    <cellStyle name="20% - Accent4 11 6 3" xfId="21056"/>
    <cellStyle name="20% - Accent4 11 7" xfId="8536"/>
    <cellStyle name="20% - Accent4 11 7 2" xfId="25247"/>
    <cellStyle name="20% - Accent4 11 8" xfId="16894"/>
    <cellStyle name="20% - Accent4 12" xfId="192"/>
    <cellStyle name="20% - Accent4 12 2" xfId="435"/>
    <cellStyle name="20% - Accent4 12 2 2" xfId="948"/>
    <cellStyle name="20% - Accent4 12 2 2 2" xfId="1984"/>
    <cellStyle name="20% - Accent4 12 2 2 2 2" xfId="2570"/>
    <cellStyle name="20% - Accent4 12 2 2 2 2 2" xfId="6733"/>
    <cellStyle name="20% - Accent4 12 2 2 2 2 2 2" xfId="15087"/>
    <cellStyle name="20% - Accent4 12 2 2 2 2 2 2 2" xfId="31798"/>
    <cellStyle name="20% - Accent4 12 2 2 2 2 2 3" xfId="23445"/>
    <cellStyle name="20% - Accent4 12 2 2 2 2 3" xfId="10925"/>
    <cellStyle name="20% - Accent4 12 2 2 2 2 3 2" xfId="27636"/>
    <cellStyle name="20% - Accent4 12 2 2 2 2 4" xfId="19283"/>
    <cellStyle name="20% - Accent4 12 2 2 2 3" xfId="6147"/>
    <cellStyle name="20% - Accent4 12 2 2 2 3 2" xfId="14501"/>
    <cellStyle name="20% - Accent4 12 2 2 2 3 2 2" xfId="31212"/>
    <cellStyle name="20% - Accent4 12 2 2 2 3 3" xfId="22859"/>
    <cellStyle name="20% - Accent4 12 2 2 2 4" xfId="10339"/>
    <cellStyle name="20% - Accent4 12 2 2 2 4 2" xfId="27050"/>
    <cellStyle name="20% - Accent4 12 2 2 2 5" xfId="18697"/>
    <cellStyle name="20% - Accent4 12 2 2 3" xfId="2571"/>
    <cellStyle name="20% - Accent4 12 2 2 3 2" xfId="6734"/>
    <cellStyle name="20% - Accent4 12 2 2 3 2 2" xfId="15088"/>
    <cellStyle name="20% - Accent4 12 2 2 3 2 2 2" xfId="31799"/>
    <cellStyle name="20% - Accent4 12 2 2 3 2 3" xfId="23446"/>
    <cellStyle name="20% - Accent4 12 2 2 3 3" xfId="10926"/>
    <cellStyle name="20% - Accent4 12 2 2 3 3 2" xfId="27637"/>
    <cellStyle name="20% - Accent4 12 2 2 3 4" xfId="19284"/>
    <cellStyle name="20% - Accent4 12 2 2 4" xfId="5111"/>
    <cellStyle name="20% - Accent4 12 2 2 4 2" xfId="13465"/>
    <cellStyle name="20% - Accent4 12 2 2 4 2 2" xfId="30176"/>
    <cellStyle name="20% - Accent4 12 2 2 4 3" xfId="21823"/>
    <cellStyle name="20% - Accent4 12 2 2 5" xfId="9303"/>
    <cellStyle name="20% - Accent4 12 2 2 5 2" xfId="26014"/>
    <cellStyle name="20% - Accent4 12 2 2 6" xfId="17661"/>
    <cellStyle name="20% - Accent4 12 2 3" xfId="1472"/>
    <cellStyle name="20% - Accent4 12 2 3 2" xfId="2572"/>
    <cellStyle name="20% - Accent4 12 2 3 2 2" xfId="6735"/>
    <cellStyle name="20% - Accent4 12 2 3 2 2 2" xfId="15089"/>
    <cellStyle name="20% - Accent4 12 2 3 2 2 2 2" xfId="31800"/>
    <cellStyle name="20% - Accent4 12 2 3 2 2 3" xfId="23447"/>
    <cellStyle name="20% - Accent4 12 2 3 2 3" xfId="10927"/>
    <cellStyle name="20% - Accent4 12 2 3 2 3 2" xfId="27638"/>
    <cellStyle name="20% - Accent4 12 2 3 2 4" xfId="19285"/>
    <cellStyle name="20% - Accent4 12 2 3 3" xfId="5635"/>
    <cellStyle name="20% - Accent4 12 2 3 3 2" xfId="13989"/>
    <cellStyle name="20% - Accent4 12 2 3 3 2 2" xfId="30700"/>
    <cellStyle name="20% - Accent4 12 2 3 3 3" xfId="22347"/>
    <cellStyle name="20% - Accent4 12 2 3 4" xfId="9827"/>
    <cellStyle name="20% - Accent4 12 2 3 4 2" xfId="26538"/>
    <cellStyle name="20% - Accent4 12 2 3 5" xfId="18185"/>
    <cellStyle name="20% - Accent4 12 2 4" xfId="2573"/>
    <cellStyle name="20% - Accent4 12 2 4 2" xfId="6736"/>
    <cellStyle name="20% - Accent4 12 2 4 2 2" xfId="15090"/>
    <cellStyle name="20% - Accent4 12 2 4 2 2 2" xfId="31801"/>
    <cellStyle name="20% - Accent4 12 2 4 2 3" xfId="23448"/>
    <cellStyle name="20% - Accent4 12 2 4 3" xfId="10928"/>
    <cellStyle name="20% - Accent4 12 2 4 3 2" xfId="27639"/>
    <cellStyle name="20% - Accent4 12 2 4 4" xfId="19286"/>
    <cellStyle name="20% - Accent4 12 2 5" xfId="4599"/>
    <cellStyle name="20% - Accent4 12 2 5 2" xfId="12953"/>
    <cellStyle name="20% - Accent4 12 2 5 2 2" xfId="29664"/>
    <cellStyle name="20% - Accent4 12 2 5 3" xfId="21311"/>
    <cellStyle name="20% - Accent4 12 2 6" xfId="8791"/>
    <cellStyle name="20% - Accent4 12 2 6 2" xfId="25502"/>
    <cellStyle name="20% - Accent4 12 2 7" xfId="17149"/>
    <cellStyle name="20% - Accent4 12 3" xfId="708"/>
    <cellStyle name="20% - Accent4 12 3 2" xfId="1744"/>
    <cellStyle name="20% - Accent4 12 3 2 2" xfId="2574"/>
    <cellStyle name="20% - Accent4 12 3 2 2 2" xfId="6737"/>
    <cellStyle name="20% - Accent4 12 3 2 2 2 2" xfId="15091"/>
    <cellStyle name="20% - Accent4 12 3 2 2 2 2 2" xfId="31802"/>
    <cellStyle name="20% - Accent4 12 3 2 2 2 3" xfId="23449"/>
    <cellStyle name="20% - Accent4 12 3 2 2 3" xfId="10929"/>
    <cellStyle name="20% - Accent4 12 3 2 2 3 2" xfId="27640"/>
    <cellStyle name="20% - Accent4 12 3 2 2 4" xfId="19287"/>
    <cellStyle name="20% - Accent4 12 3 2 3" xfId="5907"/>
    <cellStyle name="20% - Accent4 12 3 2 3 2" xfId="14261"/>
    <cellStyle name="20% - Accent4 12 3 2 3 2 2" xfId="30972"/>
    <cellStyle name="20% - Accent4 12 3 2 3 3" xfId="22619"/>
    <cellStyle name="20% - Accent4 12 3 2 4" xfId="10099"/>
    <cellStyle name="20% - Accent4 12 3 2 4 2" xfId="26810"/>
    <cellStyle name="20% - Accent4 12 3 2 5" xfId="18457"/>
    <cellStyle name="20% - Accent4 12 3 3" xfId="2575"/>
    <cellStyle name="20% - Accent4 12 3 3 2" xfId="6738"/>
    <cellStyle name="20% - Accent4 12 3 3 2 2" xfId="15092"/>
    <cellStyle name="20% - Accent4 12 3 3 2 2 2" xfId="31803"/>
    <cellStyle name="20% - Accent4 12 3 3 2 3" xfId="23450"/>
    <cellStyle name="20% - Accent4 12 3 3 3" xfId="10930"/>
    <cellStyle name="20% - Accent4 12 3 3 3 2" xfId="27641"/>
    <cellStyle name="20% - Accent4 12 3 3 4" xfId="19288"/>
    <cellStyle name="20% - Accent4 12 3 4" xfId="4871"/>
    <cellStyle name="20% - Accent4 12 3 4 2" xfId="13225"/>
    <cellStyle name="20% - Accent4 12 3 4 2 2" xfId="29936"/>
    <cellStyle name="20% - Accent4 12 3 4 3" xfId="21583"/>
    <cellStyle name="20% - Accent4 12 3 5" xfId="9063"/>
    <cellStyle name="20% - Accent4 12 3 5 2" xfId="25774"/>
    <cellStyle name="20% - Accent4 12 3 6" xfId="17421"/>
    <cellStyle name="20% - Accent4 12 4" xfId="1232"/>
    <cellStyle name="20% - Accent4 12 4 2" xfId="2576"/>
    <cellStyle name="20% - Accent4 12 4 2 2" xfId="6739"/>
    <cellStyle name="20% - Accent4 12 4 2 2 2" xfId="15093"/>
    <cellStyle name="20% - Accent4 12 4 2 2 2 2" xfId="31804"/>
    <cellStyle name="20% - Accent4 12 4 2 2 3" xfId="23451"/>
    <cellStyle name="20% - Accent4 12 4 2 3" xfId="10931"/>
    <cellStyle name="20% - Accent4 12 4 2 3 2" xfId="27642"/>
    <cellStyle name="20% - Accent4 12 4 2 4" xfId="19289"/>
    <cellStyle name="20% - Accent4 12 4 3" xfId="5395"/>
    <cellStyle name="20% - Accent4 12 4 3 2" xfId="13749"/>
    <cellStyle name="20% - Accent4 12 4 3 2 2" xfId="30460"/>
    <cellStyle name="20% - Accent4 12 4 3 3" xfId="22107"/>
    <cellStyle name="20% - Accent4 12 4 4" xfId="9587"/>
    <cellStyle name="20% - Accent4 12 4 4 2" xfId="26298"/>
    <cellStyle name="20% - Accent4 12 4 5" xfId="17945"/>
    <cellStyle name="20% - Accent4 12 5" xfId="2577"/>
    <cellStyle name="20% - Accent4 12 5 2" xfId="6740"/>
    <cellStyle name="20% - Accent4 12 5 2 2" xfId="15094"/>
    <cellStyle name="20% - Accent4 12 5 2 2 2" xfId="31805"/>
    <cellStyle name="20% - Accent4 12 5 2 3" xfId="23452"/>
    <cellStyle name="20% - Accent4 12 5 3" xfId="10932"/>
    <cellStyle name="20% - Accent4 12 5 3 2" xfId="27643"/>
    <cellStyle name="20% - Accent4 12 5 4" xfId="19290"/>
    <cellStyle name="20% - Accent4 12 6" xfId="4359"/>
    <cellStyle name="20% - Accent4 12 6 2" xfId="12713"/>
    <cellStyle name="20% - Accent4 12 6 2 2" xfId="29424"/>
    <cellStyle name="20% - Accent4 12 6 3" xfId="21071"/>
    <cellStyle name="20% - Accent4 12 7" xfId="8551"/>
    <cellStyle name="20% - Accent4 12 7 2" xfId="25262"/>
    <cellStyle name="20% - Accent4 12 8" xfId="16909"/>
    <cellStyle name="20% - Accent4 13" xfId="208"/>
    <cellStyle name="20% - Accent4 13 2" xfId="450"/>
    <cellStyle name="20% - Accent4 13 2 2" xfId="963"/>
    <cellStyle name="20% - Accent4 13 2 2 2" xfId="1999"/>
    <cellStyle name="20% - Accent4 13 2 2 2 2" xfId="2578"/>
    <cellStyle name="20% - Accent4 13 2 2 2 2 2" xfId="6741"/>
    <cellStyle name="20% - Accent4 13 2 2 2 2 2 2" xfId="15095"/>
    <cellStyle name="20% - Accent4 13 2 2 2 2 2 2 2" xfId="31806"/>
    <cellStyle name="20% - Accent4 13 2 2 2 2 2 3" xfId="23453"/>
    <cellStyle name="20% - Accent4 13 2 2 2 2 3" xfId="10933"/>
    <cellStyle name="20% - Accent4 13 2 2 2 2 3 2" xfId="27644"/>
    <cellStyle name="20% - Accent4 13 2 2 2 2 4" xfId="19291"/>
    <cellStyle name="20% - Accent4 13 2 2 2 3" xfId="6162"/>
    <cellStyle name="20% - Accent4 13 2 2 2 3 2" xfId="14516"/>
    <cellStyle name="20% - Accent4 13 2 2 2 3 2 2" xfId="31227"/>
    <cellStyle name="20% - Accent4 13 2 2 2 3 3" xfId="22874"/>
    <cellStyle name="20% - Accent4 13 2 2 2 4" xfId="10354"/>
    <cellStyle name="20% - Accent4 13 2 2 2 4 2" xfId="27065"/>
    <cellStyle name="20% - Accent4 13 2 2 2 5" xfId="18712"/>
    <cellStyle name="20% - Accent4 13 2 2 3" xfId="2579"/>
    <cellStyle name="20% - Accent4 13 2 2 3 2" xfId="6742"/>
    <cellStyle name="20% - Accent4 13 2 2 3 2 2" xfId="15096"/>
    <cellStyle name="20% - Accent4 13 2 2 3 2 2 2" xfId="31807"/>
    <cellStyle name="20% - Accent4 13 2 2 3 2 3" xfId="23454"/>
    <cellStyle name="20% - Accent4 13 2 2 3 3" xfId="10934"/>
    <cellStyle name="20% - Accent4 13 2 2 3 3 2" xfId="27645"/>
    <cellStyle name="20% - Accent4 13 2 2 3 4" xfId="19292"/>
    <cellStyle name="20% - Accent4 13 2 2 4" xfId="5126"/>
    <cellStyle name="20% - Accent4 13 2 2 4 2" xfId="13480"/>
    <cellStyle name="20% - Accent4 13 2 2 4 2 2" xfId="30191"/>
    <cellStyle name="20% - Accent4 13 2 2 4 3" xfId="21838"/>
    <cellStyle name="20% - Accent4 13 2 2 5" xfId="9318"/>
    <cellStyle name="20% - Accent4 13 2 2 5 2" xfId="26029"/>
    <cellStyle name="20% - Accent4 13 2 2 6" xfId="17676"/>
    <cellStyle name="20% - Accent4 13 2 3" xfId="1487"/>
    <cellStyle name="20% - Accent4 13 2 3 2" xfId="2580"/>
    <cellStyle name="20% - Accent4 13 2 3 2 2" xfId="6743"/>
    <cellStyle name="20% - Accent4 13 2 3 2 2 2" xfId="15097"/>
    <cellStyle name="20% - Accent4 13 2 3 2 2 2 2" xfId="31808"/>
    <cellStyle name="20% - Accent4 13 2 3 2 2 3" xfId="23455"/>
    <cellStyle name="20% - Accent4 13 2 3 2 3" xfId="10935"/>
    <cellStyle name="20% - Accent4 13 2 3 2 3 2" xfId="27646"/>
    <cellStyle name="20% - Accent4 13 2 3 2 4" xfId="19293"/>
    <cellStyle name="20% - Accent4 13 2 3 3" xfId="5650"/>
    <cellStyle name="20% - Accent4 13 2 3 3 2" xfId="14004"/>
    <cellStyle name="20% - Accent4 13 2 3 3 2 2" xfId="30715"/>
    <cellStyle name="20% - Accent4 13 2 3 3 3" xfId="22362"/>
    <cellStyle name="20% - Accent4 13 2 3 4" xfId="9842"/>
    <cellStyle name="20% - Accent4 13 2 3 4 2" xfId="26553"/>
    <cellStyle name="20% - Accent4 13 2 3 5" xfId="18200"/>
    <cellStyle name="20% - Accent4 13 2 4" xfId="2581"/>
    <cellStyle name="20% - Accent4 13 2 4 2" xfId="6744"/>
    <cellStyle name="20% - Accent4 13 2 4 2 2" xfId="15098"/>
    <cellStyle name="20% - Accent4 13 2 4 2 2 2" xfId="31809"/>
    <cellStyle name="20% - Accent4 13 2 4 2 3" xfId="23456"/>
    <cellStyle name="20% - Accent4 13 2 4 3" xfId="10936"/>
    <cellStyle name="20% - Accent4 13 2 4 3 2" xfId="27647"/>
    <cellStyle name="20% - Accent4 13 2 4 4" xfId="19294"/>
    <cellStyle name="20% - Accent4 13 2 5" xfId="4614"/>
    <cellStyle name="20% - Accent4 13 2 5 2" xfId="12968"/>
    <cellStyle name="20% - Accent4 13 2 5 2 2" xfId="29679"/>
    <cellStyle name="20% - Accent4 13 2 5 3" xfId="21326"/>
    <cellStyle name="20% - Accent4 13 2 6" xfId="8806"/>
    <cellStyle name="20% - Accent4 13 2 6 2" xfId="25517"/>
    <cellStyle name="20% - Accent4 13 2 7" xfId="17164"/>
    <cellStyle name="20% - Accent4 13 3" xfId="723"/>
    <cellStyle name="20% - Accent4 13 3 2" xfId="1759"/>
    <cellStyle name="20% - Accent4 13 3 2 2" xfId="2582"/>
    <cellStyle name="20% - Accent4 13 3 2 2 2" xfId="6745"/>
    <cellStyle name="20% - Accent4 13 3 2 2 2 2" xfId="15099"/>
    <cellStyle name="20% - Accent4 13 3 2 2 2 2 2" xfId="31810"/>
    <cellStyle name="20% - Accent4 13 3 2 2 2 3" xfId="23457"/>
    <cellStyle name="20% - Accent4 13 3 2 2 3" xfId="10937"/>
    <cellStyle name="20% - Accent4 13 3 2 2 3 2" xfId="27648"/>
    <cellStyle name="20% - Accent4 13 3 2 2 4" xfId="19295"/>
    <cellStyle name="20% - Accent4 13 3 2 3" xfId="5922"/>
    <cellStyle name="20% - Accent4 13 3 2 3 2" xfId="14276"/>
    <cellStyle name="20% - Accent4 13 3 2 3 2 2" xfId="30987"/>
    <cellStyle name="20% - Accent4 13 3 2 3 3" xfId="22634"/>
    <cellStyle name="20% - Accent4 13 3 2 4" xfId="10114"/>
    <cellStyle name="20% - Accent4 13 3 2 4 2" xfId="26825"/>
    <cellStyle name="20% - Accent4 13 3 2 5" xfId="18472"/>
    <cellStyle name="20% - Accent4 13 3 3" xfId="2583"/>
    <cellStyle name="20% - Accent4 13 3 3 2" xfId="6746"/>
    <cellStyle name="20% - Accent4 13 3 3 2 2" xfId="15100"/>
    <cellStyle name="20% - Accent4 13 3 3 2 2 2" xfId="31811"/>
    <cellStyle name="20% - Accent4 13 3 3 2 3" xfId="23458"/>
    <cellStyle name="20% - Accent4 13 3 3 3" xfId="10938"/>
    <cellStyle name="20% - Accent4 13 3 3 3 2" xfId="27649"/>
    <cellStyle name="20% - Accent4 13 3 3 4" xfId="19296"/>
    <cellStyle name="20% - Accent4 13 3 4" xfId="4886"/>
    <cellStyle name="20% - Accent4 13 3 4 2" xfId="13240"/>
    <cellStyle name="20% - Accent4 13 3 4 2 2" xfId="29951"/>
    <cellStyle name="20% - Accent4 13 3 4 3" xfId="21598"/>
    <cellStyle name="20% - Accent4 13 3 5" xfId="9078"/>
    <cellStyle name="20% - Accent4 13 3 5 2" xfId="25789"/>
    <cellStyle name="20% - Accent4 13 3 6" xfId="17436"/>
    <cellStyle name="20% - Accent4 13 4" xfId="1247"/>
    <cellStyle name="20% - Accent4 13 4 2" xfId="2584"/>
    <cellStyle name="20% - Accent4 13 4 2 2" xfId="6747"/>
    <cellStyle name="20% - Accent4 13 4 2 2 2" xfId="15101"/>
    <cellStyle name="20% - Accent4 13 4 2 2 2 2" xfId="31812"/>
    <cellStyle name="20% - Accent4 13 4 2 2 3" xfId="23459"/>
    <cellStyle name="20% - Accent4 13 4 2 3" xfId="10939"/>
    <cellStyle name="20% - Accent4 13 4 2 3 2" xfId="27650"/>
    <cellStyle name="20% - Accent4 13 4 2 4" xfId="19297"/>
    <cellStyle name="20% - Accent4 13 4 3" xfId="5410"/>
    <cellStyle name="20% - Accent4 13 4 3 2" xfId="13764"/>
    <cellStyle name="20% - Accent4 13 4 3 2 2" xfId="30475"/>
    <cellStyle name="20% - Accent4 13 4 3 3" xfId="22122"/>
    <cellStyle name="20% - Accent4 13 4 4" xfId="9602"/>
    <cellStyle name="20% - Accent4 13 4 4 2" xfId="26313"/>
    <cellStyle name="20% - Accent4 13 4 5" xfId="17960"/>
    <cellStyle name="20% - Accent4 13 5" xfId="2585"/>
    <cellStyle name="20% - Accent4 13 5 2" xfId="6748"/>
    <cellStyle name="20% - Accent4 13 5 2 2" xfId="15102"/>
    <cellStyle name="20% - Accent4 13 5 2 2 2" xfId="31813"/>
    <cellStyle name="20% - Accent4 13 5 2 3" xfId="23460"/>
    <cellStyle name="20% - Accent4 13 5 3" xfId="10940"/>
    <cellStyle name="20% - Accent4 13 5 3 2" xfId="27651"/>
    <cellStyle name="20% - Accent4 13 5 4" xfId="19298"/>
    <cellStyle name="20% - Accent4 13 6" xfId="4374"/>
    <cellStyle name="20% - Accent4 13 6 2" xfId="12728"/>
    <cellStyle name="20% - Accent4 13 6 2 2" xfId="29439"/>
    <cellStyle name="20% - Accent4 13 6 3" xfId="21086"/>
    <cellStyle name="20% - Accent4 13 7" xfId="8566"/>
    <cellStyle name="20% - Accent4 13 7 2" xfId="25277"/>
    <cellStyle name="20% - Accent4 13 8" xfId="16924"/>
    <cellStyle name="20% - Accent4 14" xfId="222"/>
    <cellStyle name="20% - Accent4 14 2" xfId="464"/>
    <cellStyle name="20% - Accent4 14 2 2" xfId="977"/>
    <cellStyle name="20% - Accent4 14 2 2 2" xfId="2013"/>
    <cellStyle name="20% - Accent4 14 2 2 2 2" xfId="2586"/>
    <cellStyle name="20% - Accent4 14 2 2 2 2 2" xfId="6749"/>
    <cellStyle name="20% - Accent4 14 2 2 2 2 2 2" xfId="15103"/>
    <cellStyle name="20% - Accent4 14 2 2 2 2 2 2 2" xfId="31814"/>
    <cellStyle name="20% - Accent4 14 2 2 2 2 2 3" xfId="23461"/>
    <cellStyle name="20% - Accent4 14 2 2 2 2 3" xfId="10941"/>
    <cellStyle name="20% - Accent4 14 2 2 2 2 3 2" xfId="27652"/>
    <cellStyle name="20% - Accent4 14 2 2 2 2 4" xfId="19299"/>
    <cellStyle name="20% - Accent4 14 2 2 2 3" xfId="6176"/>
    <cellStyle name="20% - Accent4 14 2 2 2 3 2" xfId="14530"/>
    <cellStyle name="20% - Accent4 14 2 2 2 3 2 2" xfId="31241"/>
    <cellStyle name="20% - Accent4 14 2 2 2 3 3" xfId="22888"/>
    <cellStyle name="20% - Accent4 14 2 2 2 4" xfId="10368"/>
    <cellStyle name="20% - Accent4 14 2 2 2 4 2" xfId="27079"/>
    <cellStyle name="20% - Accent4 14 2 2 2 5" xfId="18726"/>
    <cellStyle name="20% - Accent4 14 2 2 3" xfId="2587"/>
    <cellStyle name="20% - Accent4 14 2 2 3 2" xfId="6750"/>
    <cellStyle name="20% - Accent4 14 2 2 3 2 2" xfId="15104"/>
    <cellStyle name="20% - Accent4 14 2 2 3 2 2 2" xfId="31815"/>
    <cellStyle name="20% - Accent4 14 2 2 3 2 3" xfId="23462"/>
    <cellStyle name="20% - Accent4 14 2 2 3 3" xfId="10942"/>
    <cellStyle name="20% - Accent4 14 2 2 3 3 2" xfId="27653"/>
    <cellStyle name="20% - Accent4 14 2 2 3 4" xfId="19300"/>
    <cellStyle name="20% - Accent4 14 2 2 4" xfId="5140"/>
    <cellStyle name="20% - Accent4 14 2 2 4 2" xfId="13494"/>
    <cellStyle name="20% - Accent4 14 2 2 4 2 2" xfId="30205"/>
    <cellStyle name="20% - Accent4 14 2 2 4 3" xfId="21852"/>
    <cellStyle name="20% - Accent4 14 2 2 5" xfId="9332"/>
    <cellStyle name="20% - Accent4 14 2 2 5 2" xfId="26043"/>
    <cellStyle name="20% - Accent4 14 2 2 6" xfId="17690"/>
    <cellStyle name="20% - Accent4 14 2 3" xfId="1501"/>
    <cellStyle name="20% - Accent4 14 2 3 2" xfId="2588"/>
    <cellStyle name="20% - Accent4 14 2 3 2 2" xfId="6751"/>
    <cellStyle name="20% - Accent4 14 2 3 2 2 2" xfId="15105"/>
    <cellStyle name="20% - Accent4 14 2 3 2 2 2 2" xfId="31816"/>
    <cellStyle name="20% - Accent4 14 2 3 2 2 3" xfId="23463"/>
    <cellStyle name="20% - Accent4 14 2 3 2 3" xfId="10943"/>
    <cellStyle name="20% - Accent4 14 2 3 2 3 2" xfId="27654"/>
    <cellStyle name="20% - Accent4 14 2 3 2 4" xfId="19301"/>
    <cellStyle name="20% - Accent4 14 2 3 3" xfId="5664"/>
    <cellStyle name="20% - Accent4 14 2 3 3 2" xfId="14018"/>
    <cellStyle name="20% - Accent4 14 2 3 3 2 2" xfId="30729"/>
    <cellStyle name="20% - Accent4 14 2 3 3 3" xfId="22376"/>
    <cellStyle name="20% - Accent4 14 2 3 4" xfId="9856"/>
    <cellStyle name="20% - Accent4 14 2 3 4 2" xfId="26567"/>
    <cellStyle name="20% - Accent4 14 2 3 5" xfId="18214"/>
    <cellStyle name="20% - Accent4 14 2 4" xfId="2589"/>
    <cellStyle name="20% - Accent4 14 2 4 2" xfId="6752"/>
    <cellStyle name="20% - Accent4 14 2 4 2 2" xfId="15106"/>
    <cellStyle name="20% - Accent4 14 2 4 2 2 2" xfId="31817"/>
    <cellStyle name="20% - Accent4 14 2 4 2 3" xfId="23464"/>
    <cellStyle name="20% - Accent4 14 2 4 3" xfId="10944"/>
    <cellStyle name="20% - Accent4 14 2 4 3 2" xfId="27655"/>
    <cellStyle name="20% - Accent4 14 2 4 4" xfId="19302"/>
    <cellStyle name="20% - Accent4 14 2 5" xfId="4628"/>
    <cellStyle name="20% - Accent4 14 2 5 2" xfId="12982"/>
    <cellStyle name="20% - Accent4 14 2 5 2 2" xfId="29693"/>
    <cellStyle name="20% - Accent4 14 2 5 3" xfId="21340"/>
    <cellStyle name="20% - Accent4 14 2 6" xfId="8820"/>
    <cellStyle name="20% - Accent4 14 2 6 2" xfId="25531"/>
    <cellStyle name="20% - Accent4 14 2 7" xfId="17178"/>
    <cellStyle name="20% - Accent4 14 3" xfId="737"/>
    <cellStyle name="20% - Accent4 14 3 2" xfId="1773"/>
    <cellStyle name="20% - Accent4 14 3 2 2" xfId="2590"/>
    <cellStyle name="20% - Accent4 14 3 2 2 2" xfId="6753"/>
    <cellStyle name="20% - Accent4 14 3 2 2 2 2" xfId="15107"/>
    <cellStyle name="20% - Accent4 14 3 2 2 2 2 2" xfId="31818"/>
    <cellStyle name="20% - Accent4 14 3 2 2 2 3" xfId="23465"/>
    <cellStyle name="20% - Accent4 14 3 2 2 3" xfId="10945"/>
    <cellStyle name="20% - Accent4 14 3 2 2 3 2" xfId="27656"/>
    <cellStyle name="20% - Accent4 14 3 2 2 4" xfId="19303"/>
    <cellStyle name="20% - Accent4 14 3 2 3" xfId="5936"/>
    <cellStyle name="20% - Accent4 14 3 2 3 2" xfId="14290"/>
    <cellStyle name="20% - Accent4 14 3 2 3 2 2" xfId="31001"/>
    <cellStyle name="20% - Accent4 14 3 2 3 3" xfId="22648"/>
    <cellStyle name="20% - Accent4 14 3 2 4" xfId="10128"/>
    <cellStyle name="20% - Accent4 14 3 2 4 2" xfId="26839"/>
    <cellStyle name="20% - Accent4 14 3 2 5" xfId="18486"/>
    <cellStyle name="20% - Accent4 14 3 3" xfId="2591"/>
    <cellStyle name="20% - Accent4 14 3 3 2" xfId="6754"/>
    <cellStyle name="20% - Accent4 14 3 3 2 2" xfId="15108"/>
    <cellStyle name="20% - Accent4 14 3 3 2 2 2" xfId="31819"/>
    <cellStyle name="20% - Accent4 14 3 3 2 3" xfId="23466"/>
    <cellStyle name="20% - Accent4 14 3 3 3" xfId="10946"/>
    <cellStyle name="20% - Accent4 14 3 3 3 2" xfId="27657"/>
    <cellStyle name="20% - Accent4 14 3 3 4" xfId="19304"/>
    <cellStyle name="20% - Accent4 14 3 4" xfId="4900"/>
    <cellStyle name="20% - Accent4 14 3 4 2" xfId="13254"/>
    <cellStyle name="20% - Accent4 14 3 4 2 2" xfId="29965"/>
    <cellStyle name="20% - Accent4 14 3 4 3" xfId="21612"/>
    <cellStyle name="20% - Accent4 14 3 5" xfId="9092"/>
    <cellStyle name="20% - Accent4 14 3 5 2" xfId="25803"/>
    <cellStyle name="20% - Accent4 14 3 6" xfId="17450"/>
    <cellStyle name="20% - Accent4 14 4" xfId="1261"/>
    <cellStyle name="20% - Accent4 14 4 2" xfId="2592"/>
    <cellStyle name="20% - Accent4 14 4 2 2" xfId="6755"/>
    <cellStyle name="20% - Accent4 14 4 2 2 2" xfId="15109"/>
    <cellStyle name="20% - Accent4 14 4 2 2 2 2" xfId="31820"/>
    <cellStyle name="20% - Accent4 14 4 2 2 3" xfId="23467"/>
    <cellStyle name="20% - Accent4 14 4 2 3" xfId="10947"/>
    <cellStyle name="20% - Accent4 14 4 2 3 2" xfId="27658"/>
    <cellStyle name="20% - Accent4 14 4 2 4" xfId="19305"/>
    <cellStyle name="20% - Accent4 14 4 3" xfId="5424"/>
    <cellStyle name="20% - Accent4 14 4 3 2" xfId="13778"/>
    <cellStyle name="20% - Accent4 14 4 3 2 2" xfId="30489"/>
    <cellStyle name="20% - Accent4 14 4 3 3" xfId="22136"/>
    <cellStyle name="20% - Accent4 14 4 4" xfId="9616"/>
    <cellStyle name="20% - Accent4 14 4 4 2" xfId="26327"/>
    <cellStyle name="20% - Accent4 14 4 5" xfId="17974"/>
    <cellStyle name="20% - Accent4 14 5" xfId="2593"/>
    <cellStyle name="20% - Accent4 14 5 2" xfId="6756"/>
    <cellStyle name="20% - Accent4 14 5 2 2" xfId="15110"/>
    <cellStyle name="20% - Accent4 14 5 2 2 2" xfId="31821"/>
    <cellStyle name="20% - Accent4 14 5 2 3" xfId="23468"/>
    <cellStyle name="20% - Accent4 14 5 3" xfId="10948"/>
    <cellStyle name="20% - Accent4 14 5 3 2" xfId="27659"/>
    <cellStyle name="20% - Accent4 14 5 4" xfId="19306"/>
    <cellStyle name="20% - Accent4 14 6" xfId="4388"/>
    <cellStyle name="20% - Accent4 14 6 2" xfId="12742"/>
    <cellStyle name="20% - Accent4 14 6 2 2" xfId="29453"/>
    <cellStyle name="20% - Accent4 14 6 3" xfId="21100"/>
    <cellStyle name="20% - Accent4 14 7" xfId="8580"/>
    <cellStyle name="20% - Accent4 14 7 2" xfId="25291"/>
    <cellStyle name="20% - Accent4 14 8" xfId="16938"/>
    <cellStyle name="20% - Accent4 15" xfId="236"/>
    <cellStyle name="20% - Accent4 15 2" xfId="478"/>
    <cellStyle name="20% - Accent4 15 2 2" xfId="991"/>
    <cellStyle name="20% - Accent4 15 2 2 2" xfId="2027"/>
    <cellStyle name="20% - Accent4 15 2 2 2 2" xfId="2594"/>
    <cellStyle name="20% - Accent4 15 2 2 2 2 2" xfId="6757"/>
    <cellStyle name="20% - Accent4 15 2 2 2 2 2 2" xfId="15111"/>
    <cellStyle name="20% - Accent4 15 2 2 2 2 2 2 2" xfId="31822"/>
    <cellStyle name="20% - Accent4 15 2 2 2 2 2 3" xfId="23469"/>
    <cellStyle name="20% - Accent4 15 2 2 2 2 3" xfId="10949"/>
    <cellStyle name="20% - Accent4 15 2 2 2 2 3 2" xfId="27660"/>
    <cellStyle name="20% - Accent4 15 2 2 2 2 4" xfId="19307"/>
    <cellStyle name="20% - Accent4 15 2 2 2 3" xfId="6190"/>
    <cellStyle name="20% - Accent4 15 2 2 2 3 2" xfId="14544"/>
    <cellStyle name="20% - Accent4 15 2 2 2 3 2 2" xfId="31255"/>
    <cellStyle name="20% - Accent4 15 2 2 2 3 3" xfId="22902"/>
    <cellStyle name="20% - Accent4 15 2 2 2 4" xfId="10382"/>
    <cellStyle name="20% - Accent4 15 2 2 2 4 2" xfId="27093"/>
    <cellStyle name="20% - Accent4 15 2 2 2 5" xfId="18740"/>
    <cellStyle name="20% - Accent4 15 2 2 3" xfId="2595"/>
    <cellStyle name="20% - Accent4 15 2 2 3 2" xfId="6758"/>
    <cellStyle name="20% - Accent4 15 2 2 3 2 2" xfId="15112"/>
    <cellStyle name="20% - Accent4 15 2 2 3 2 2 2" xfId="31823"/>
    <cellStyle name="20% - Accent4 15 2 2 3 2 3" xfId="23470"/>
    <cellStyle name="20% - Accent4 15 2 2 3 3" xfId="10950"/>
    <cellStyle name="20% - Accent4 15 2 2 3 3 2" xfId="27661"/>
    <cellStyle name="20% - Accent4 15 2 2 3 4" xfId="19308"/>
    <cellStyle name="20% - Accent4 15 2 2 4" xfId="5154"/>
    <cellStyle name="20% - Accent4 15 2 2 4 2" xfId="13508"/>
    <cellStyle name="20% - Accent4 15 2 2 4 2 2" xfId="30219"/>
    <cellStyle name="20% - Accent4 15 2 2 4 3" xfId="21866"/>
    <cellStyle name="20% - Accent4 15 2 2 5" xfId="9346"/>
    <cellStyle name="20% - Accent4 15 2 2 5 2" xfId="26057"/>
    <cellStyle name="20% - Accent4 15 2 2 6" xfId="17704"/>
    <cellStyle name="20% - Accent4 15 2 3" xfId="1515"/>
    <cellStyle name="20% - Accent4 15 2 3 2" xfId="2596"/>
    <cellStyle name="20% - Accent4 15 2 3 2 2" xfId="6759"/>
    <cellStyle name="20% - Accent4 15 2 3 2 2 2" xfId="15113"/>
    <cellStyle name="20% - Accent4 15 2 3 2 2 2 2" xfId="31824"/>
    <cellStyle name="20% - Accent4 15 2 3 2 2 3" xfId="23471"/>
    <cellStyle name="20% - Accent4 15 2 3 2 3" xfId="10951"/>
    <cellStyle name="20% - Accent4 15 2 3 2 3 2" xfId="27662"/>
    <cellStyle name="20% - Accent4 15 2 3 2 4" xfId="19309"/>
    <cellStyle name="20% - Accent4 15 2 3 3" xfId="5678"/>
    <cellStyle name="20% - Accent4 15 2 3 3 2" xfId="14032"/>
    <cellStyle name="20% - Accent4 15 2 3 3 2 2" xfId="30743"/>
    <cellStyle name="20% - Accent4 15 2 3 3 3" xfId="22390"/>
    <cellStyle name="20% - Accent4 15 2 3 4" xfId="9870"/>
    <cellStyle name="20% - Accent4 15 2 3 4 2" xfId="26581"/>
    <cellStyle name="20% - Accent4 15 2 3 5" xfId="18228"/>
    <cellStyle name="20% - Accent4 15 2 4" xfId="2597"/>
    <cellStyle name="20% - Accent4 15 2 4 2" xfId="6760"/>
    <cellStyle name="20% - Accent4 15 2 4 2 2" xfId="15114"/>
    <cellStyle name="20% - Accent4 15 2 4 2 2 2" xfId="31825"/>
    <cellStyle name="20% - Accent4 15 2 4 2 3" xfId="23472"/>
    <cellStyle name="20% - Accent4 15 2 4 3" xfId="10952"/>
    <cellStyle name="20% - Accent4 15 2 4 3 2" xfId="27663"/>
    <cellStyle name="20% - Accent4 15 2 4 4" xfId="19310"/>
    <cellStyle name="20% - Accent4 15 2 5" xfId="4642"/>
    <cellStyle name="20% - Accent4 15 2 5 2" xfId="12996"/>
    <cellStyle name="20% - Accent4 15 2 5 2 2" xfId="29707"/>
    <cellStyle name="20% - Accent4 15 2 5 3" xfId="21354"/>
    <cellStyle name="20% - Accent4 15 2 6" xfId="8834"/>
    <cellStyle name="20% - Accent4 15 2 6 2" xfId="25545"/>
    <cellStyle name="20% - Accent4 15 2 7" xfId="17192"/>
    <cellStyle name="20% - Accent4 15 3" xfId="751"/>
    <cellStyle name="20% - Accent4 15 3 2" xfId="1787"/>
    <cellStyle name="20% - Accent4 15 3 2 2" xfId="2598"/>
    <cellStyle name="20% - Accent4 15 3 2 2 2" xfId="6761"/>
    <cellStyle name="20% - Accent4 15 3 2 2 2 2" xfId="15115"/>
    <cellStyle name="20% - Accent4 15 3 2 2 2 2 2" xfId="31826"/>
    <cellStyle name="20% - Accent4 15 3 2 2 2 3" xfId="23473"/>
    <cellStyle name="20% - Accent4 15 3 2 2 3" xfId="10953"/>
    <cellStyle name="20% - Accent4 15 3 2 2 3 2" xfId="27664"/>
    <cellStyle name="20% - Accent4 15 3 2 2 4" xfId="19311"/>
    <cellStyle name="20% - Accent4 15 3 2 3" xfId="5950"/>
    <cellStyle name="20% - Accent4 15 3 2 3 2" xfId="14304"/>
    <cellStyle name="20% - Accent4 15 3 2 3 2 2" xfId="31015"/>
    <cellStyle name="20% - Accent4 15 3 2 3 3" xfId="22662"/>
    <cellStyle name="20% - Accent4 15 3 2 4" xfId="10142"/>
    <cellStyle name="20% - Accent4 15 3 2 4 2" xfId="26853"/>
    <cellStyle name="20% - Accent4 15 3 2 5" xfId="18500"/>
    <cellStyle name="20% - Accent4 15 3 3" xfId="2599"/>
    <cellStyle name="20% - Accent4 15 3 3 2" xfId="6762"/>
    <cellStyle name="20% - Accent4 15 3 3 2 2" xfId="15116"/>
    <cellStyle name="20% - Accent4 15 3 3 2 2 2" xfId="31827"/>
    <cellStyle name="20% - Accent4 15 3 3 2 3" xfId="23474"/>
    <cellStyle name="20% - Accent4 15 3 3 3" xfId="10954"/>
    <cellStyle name="20% - Accent4 15 3 3 3 2" xfId="27665"/>
    <cellStyle name="20% - Accent4 15 3 3 4" xfId="19312"/>
    <cellStyle name="20% - Accent4 15 3 4" xfId="4914"/>
    <cellStyle name="20% - Accent4 15 3 4 2" xfId="13268"/>
    <cellStyle name="20% - Accent4 15 3 4 2 2" xfId="29979"/>
    <cellStyle name="20% - Accent4 15 3 4 3" xfId="21626"/>
    <cellStyle name="20% - Accent4 15 3 5" xfId="9106"/>
    <cellStyle name="20% - Accent4 15 3 5 2" xfId="25817"/>
    <cellStyle name="20% - Accent4 15 3 6" xfId="17464"/>
    <cellStyle name="20% - Accent4 15 4" xfId="1275"/>
    <cellStyle name="20% - Accent4 15 4 2" xfId="2600"/>
    <cellStyle name="20% - Accent4 15 4 2 2" xfId="6763"/>
    <cellStyle name="20% - Accent4 15 4 2 2 2" xfId="15117"/>
    <cellStyle name="20% - Accent4 15 4 2 2 2 2" xfId="31828"/>
    <cellStyle name="20% - Accent4 15 4 2 2 3" xfId="23475"/>
    <cellStyle name="20% - Accent4 15 4 2 3" xfId="10955"/>
    <cellStyle name="20% - Accent4 15 4 2 3 2" xfId="27666"/>
    <cellStyle name="20% - Accent4 15 4 2 4" xfId="19313"/>
    <cellStyle name="20% - Accent4 15 4 3" xfId="5438"/>
    <cellStyle name="20% - Accent4 15 4 3 2" xfId="13792"/>
    <cellStyle name="20% - Accent4 15 4 3 2 2" xfId="30503"/>
    <cellStyle name="20% - Accent4 15 4 3 3" xfId="22150"/>
    <cellStyle name="20% - Accent4 15 4 4" xfId="9630"/>
    <cellStyle name="20% - Accent4 15 4 4 2" xfId="26341"/>
    <cellStyle name="20% - Accent4 15 4 5" xfId="17988"/>
    <cellStyle name="20% - Accent4 15 5" xfId="2601"/>
    <cellStyle name="20% - Accent4 15 5 2" xfId="6764"/>
    <cellStyle name="20% - Accent4 15 5 2 2" xfId="15118"/>
    <cellStyle name="20% - Accent4 15 5 2 2 2" xfId="31829"/>
    <cellStyle name="20% - Accent4 15 5 2 3" xfId="23476"/>
    <cellStyle name="20% - Accent4 15 5 3" xfId="10956"/>
    <cellStyle name="20% - Accent4 15 5 3 2" xfId="27667"/>
    <cellStyle name="20% - Accent4 15 5 4" xfId="19314"/>
    <cellStyle name="20% - Accent4 15 6" xfId="4402"/>
    <cellStyle name="20% - Accent4 15 6 2" xfId="12756"/>
    <cellStyle name="20% - Accent4 15 6 2 2" xfId="29467"/>
    <cellStyle name="20% - Accent4 15 6 3" xfId="21114"/>
    <cellStyle name="20% - Accent4 15 7" xfId="8594"/>
    <cellStyle name="20% - Accent4 15 7 2" xfId="25305"/>
    <cellStyle name="20% - Accent4 15 8" xfId="16952"/>
    <cellStyle name="20% - Accent4 16" xfId="250"/>
    <cellStyle name="20% - Accent4 16 2" xfId="492"/>
    <cellStyle name="20% - Accent4 16 2 2" xfId="1005"/>
    <cellStyle name="20% - Accent4 16 2 2 2" xfId="2041"/>
    <cellStyle name="20% - Accent4 16 2 2 2 2" xfId="2602"/>
    <cellStyle name="20% - Accent4 16 2 2 2 2 2" xfId="6765"/>
    <cellStyle name="20% - Accent4 16 2 2 2 2 2 2" xfId="15119"/>
    <cellStyle name="20% - Accent4 16 2 2 2 2 2 2 2" xfId="31830"/>
    <cellStyle name="20% - Accent4 16 2 2 2 2 2 3" xfId="23477"/>
    <cellStyle name="20% - Accent4 16 2 2 2 2 3" xfId="10957"/>
    <cellStyle name="20% - Accent4 16 2 2 2 2 3 2" xfId="27668"/>
    <cellStyle name="20% - Accent4 16 2 2 2 2 4" xfId="19315"/>
    <cellStyle name="20% - Accent4 16 2 2 2 3" xfId="6204"/>
    <cellStyle name="20% - Accent4 16 2 2 2 3 2" xfId="14558"/>
    <cellStyle name="20% - Accent4 16 2 2 2 3 2 2" xfId="31269"/>
    <cellStyle name="20% - Accent4 16 2 2 2 3 3" xfId="22916"/>
    <cellStyle name="20% - Accent4 16 2 2 2 4" xfId="10396"/>
    <cellStyle name="20% - Accent4 16 2 2 2 4 2" xfId="27107"/>
    <cellStyle name="20% - Accent4 16 2 2 2 5" xfId="18754"/>
    <cellStyle name="20% - Accent4 16 2 2 3" xfId="2603"/>
    <cellStyle name="20% - Accent4 16 2 2 3 2" xfId="6766"/>
    <cellStyle name="20% - Accent4 16 2 2 3 2 2" xfId="15120"/>
    <cellStyle name="20% - Accent4 16 2 2 3 2 2 2" xfId="31831"/>
    <cellStyle name="20% - Accent4 16 2 2 3 2 3" xfId="23478"/>
    <cellStyle name="20% - Accent4 16 2 2 3 3" xfId="10958"/>
    <cellStyle name="20% - Accent4 16 2 2 3 3 2" xfId="27669"/>
    <cellStyle name="20% - Accent4 16 2 2 3 4" xfId="19316"/>
    <cellStyle name="20% - Accent4 16 2 2 4" xfId="5168"/>
    <cellStyle name="20% - Accent4 16 2 2 4 2" xfId="13522"/>
    <cellStyle name="20% - Accent4 16 2 2 4 2 2" xfId="30233"/>
    <cellStyle name="20% - Accent4 16 2 2 4 3" xfId="21880"/>
    <cellStyle name="20% - Accent4 16 2 2 5" xfId="9360"/>
    <cellStyle name="20% - Accent4 16 2 2 5 2" xfId="26071"/>
    <cellStyle name="20% - Accent4 16 2 2 6" xfId="17718"/>
    <cellStyle name="20% - Accent4 16 2 3" xfId="1529"/>
    <cellStyle name="20% - Accent4 16 2 3 2" xfId="2604"/>
    <cellStyle name="20% - Accent4 16 2 3 2 2" xfId="6767"/>
    <cellStyle name="20% - Accent4 16 2 3 2 2 2" xfId="15121"/>
    <cellStyle name="20% - Accent4 16 2 3 2 2 2 2" xfId="31832"/>
    <cellStyle name="20% - Accent4 16 2 3 2 2 3" xfId="23479"/>
    <cellStyle name="20% - Accent4 16 2 3 2 3" xfId="10959"/>
    <cellStyle name="20% - Accent4 16 2 3 2 3 2" xfId="27670"/>
    <cellStyle name="20% - Accent4 16 2 3 2 4" xfId="19317"/>
    <cellStyle name="20% - Accent4 16 2 3 3" xfId="5692"/>
    <cellStyle name="20% - Accent4 16 2 3 3 2" xfId="14046"/>
    <cellStyle name="20% - Accent4 16 2 3 3 2 2" xfId="30757"/>
    <cellStyle name="20% - Accent4 16 2 3 3 3" xfId="22404"/>
    <cellStyle name="20% - Accent4 16 2 3 4" xfId="9884"/>
    <cellStyle name="20% - Accent4 16 2 3 4 2" xfId="26595"/>
    <cellStyle name="20% - Accent4 16 2 3 5" xfId="18242"/>
    <cellStyle name="20% - Accent4 16 2 4" xfId="2605"/>
    <cellStyle name="20% - Accent4 16 2 4 2" xfId="6768"/>
    <cellStyle name="20% - Accent4 16 2 4 2 2" xfId="15122"/>
    <cellStyle name="20% - Accent4 16 2 4 2 2 2" xfId="31833"/>
    <cellStyle name="20% - Accent4 16 2 4 2 3" xfId="23480"/>
    <cellStyle name="20% - Accent4 16 2 4 3" xfId="10960"/>
    <cellStyle name="20% - Accent4 16 2 4 3 2" xfId="27671"/>
    <cellStyle name="20% - Accent4 16 2 4 4" xfId="19318"/>
    <cellStyle name="20% - Accent4 16 2 5" xfId="4656"/>
    <cellStyle name="20% - Accent4 16 2 5 2" xfId="13010"/>
    <cellStyle name="20% - Accent4 16 2 5 2 2" xfId="29721"/>
    <cellStyle name="20% - Accent4 16 2 5 3" xfId="21368"/>
    <cellStyle name="20% - Accent4 16 2 6" xfId="8848"/>
    <cellStyle name="20% - Accent4 16 2 6 2" xfId="25559"/>
    <cellStyle name="20% - Accent4 16 2 7" xfId="17206"/>
    <cellStyle name="20% - Accent4 16 3" xfId="765"/>
    <cellStyle name="20% - Accent4 16 3 2" xfId="1801"/>
    <cellStyle name="20% - Accent4 16 3 2 2" xfId="2606"/>
    <cellStyle name="20% - Accent4 16 3 2 2 2" xfId="6769"/>
    <cellStyle name="20% - Accent4 16 3 2 2 2 2" xfId="15123"/>
    <cellStyle name="20% - Accent4 16 3 2 2 2 2 2" xfId="31834"/>
    <cellStyle name="20% - Accent4 16 3 2 2 2 3" xfId="23481"/>
    <cellStyle name="20% - Accent4 16 3 2 2 3" xfId="10961"/>
    <cellStyle name="20% - Accent4 16 3 2 2 3 2" xfId="27672"/>
    <cellStyle name="20% - Accent4 16 3 2 2 4" xfId="19319"/>
    <cellStyle name="20% - Accent4 16 3 2 3" xfId="5964"/>
    <cellStyle name="20% - Accent4 16 3 2 3 2" xfId="14318"/>
    <cellStyle name="20% - Accent4 16 3 2 3 2 2" xfId="31029"/>
    <cellStyle name="20% - Accent4 16 3 2 3 3" xfId="22676"/>
    <cellStyle name="20% - Accent4 16 3 2 4" xfId="10156"/>
    <cellStyle name="20% - Accent4 16 3 2 4 2" xfId="26867"/>
    <cellStyle name="20% - Accent4 16 3 2 5" xfId="18514"/>
    <cellStyle name="20% - Accent4 16 3 3" xfId="2607"/>
    <cellStyle name="20% - Accent4 16 3 3 2" xfId="6770"/>
    <cellStyle name="20% - Accent4 16 3 3 2 2" xfId="15124"/>
    <cellStyle name="20% - Accent4 16 3 3 2 2 2" xfId="31835"/>
    <cellStyle name="20% - Accent4 16 3 3 2 3" xfId="23482"/>
    <cellStyle name="20% - Accent4 16 3 3 3" xfId="10962"/>
    <cellStyle name="20% - Accent4 16 3 3 3 2" xfId="27673"/>
    <cellStyle name="20% - Accent4 16 3 3 4" xfId="19320"/>
    <cellStyle name="20% - Accent4 16 3 4" xfId="4928"/>
    <cellStyle name="20% - Accent4 16 3 4 2" xfId="13282"/>
    <cellStyle name="20% - Accent4 16 3 4 2 2" xfId="29993"/>
    <cellStyle name="20% - Accent4 16 3 4 3" xfId="21640"/>
    <cellStyle name="20% - Accent4 16 3 5" xfId="9120"/>
    <cellStyle name="20% - Accent4 16 3 5 2" xfId="25831"/>
    <cellStyle name="20% - Accent4 16 3 6" xfId="17478"/>
    <cellStyle name="20% - Accent4 16 4" xfId="1289"/>
    <cellStyle name="20% - Accent4 16 4 2" xfId="2608"/>
    <cellStyle name="20% - Accent4 16 4 2 2" xfId="6771"/>
    <cellStyle name="20% - Accent4 16 4 2 2 2" xfId="15125"/>
    <cellStyle name="20% - Accent4 16 4 2 2 2 2" xfId="31836"/>
    <cellStyle name="20% - Accent4 16 4 2 2 3" xfId="23483"/>
    <cellStyle name="20% - Accent4 16 4 2 3" xfId="10963"/>
    <cellStyle name="20% - Accent4 16 4 2 3 2" xfId="27674"/>
    <cellStyle name="20% - Accent4 16 4 2 4" xfId="19321"/>
    <cellStyle name="20% - Accent4 16 4 3" xfId="5452"/>
    <cellStyle name="20% - Accent4 16 4 3 2" xfId="13806"/>
    <cellStyle name="20% - Accent4 16 4 3 2 2" xfId="30517"/>
    <cellStyle name="20% - Accent4 16 4 3 3" xfId="22164"/>
    <cellStyle name="20% - Accent4 16 4 4" xfId="9644"/>
    <cellStyle name="20% - Accent4 16 4 4 2" xfId="26355"/>
    <cellStyle name="20% - Accent4 16 4 5" xfId="18002"/>
    <cellStyle name="20% - Accent4 16 5" xfId="2609"/>
    <cellStyle name="20% - Accent4 16 5 2" xfId="6772"/>
    <cellStyle name="20% - Accent4 16 5 2 2" xfId="15126"/>
    <cellStyle name="20% - Accent4 16 5 2 2 2" xfId="31837"/>
    <cellStyle name="20% - Accent4 16 5 2 3" xfId="23484"/>
    <cellStyle name="20% - Accent4 16 5 3" xfId="10964"/>
    <cellStyle name="20% - Accent4 16 5 3 2" xfId="27675"/>
    <cellStyle name="20% - Accent4 16 5 4" xfId="19322"/>
    <cellStyle name="20% - Accent4 16 6" xfId="4416"/>
    <cellStyle name="20% - Accent4 16 6 2" xfId="12770"/>
    <cellStyle name="20% - Accent4 16 6 2 2" xfId="29481"/>
    <cellStyle name="20% - Accent4 16 6 3" xfId="21128"/>
    <cellStyle name="20% - Accent4 16 7" xfId="8608"/>
    <cellStyle name="20% - Accent4 16 7 2" xfId="25319"/>
    <cellStyle name="20% - Accent4 16 8" xfId="16966"/>
    <cellStyle name="20% - Accent4 17" xfId="266"/>
    <cellStyle name="20% - Accent4 17 2" xfId="506"/>
    <cellStyle name="20% - Accent4 17 2 2" xfId="1019"/>
    <cellStyle name="20% - Accent4 17 2 2 2" xfId="2055"/>
    <cellStyle name="20% - Accent4 17 2 2 2 2" xfId="2610"/>
    <cellStyle name="20% - Accent4 17 2 2 2 2 2" xfId="6773"/>
    <cellStyle name="20% - Accent4 17 2 2 2 2 2 2" xfId="15127"/>
    <cellStyle name="20% - Accent4 17 2 2 2 2 2 2 2" xfId="31838"/>
    <cellStyle name="20% - Accent4 17 2 2 2 2 2 3" xfId="23485"/>
    <cellStyle name="20% - Accent4 17 2 2 2 2 3" xfId="10965"/>
    <cellStyle name="20% - Accent4 17 2 2 2 2 3 2" xfId="27676"/>
    <cellStyle name="20% - Accent4 17 2 2 2 2 4" xfId="19323"/>
    <cellStyle name="20% - Accent4 17 2 2 2 3" xfId="6218"/>
    <cellStyle name="20% - Accent4 17 2 2 2 3 2" xfId="14572"/>
    <cellStyle name="20% - Accent4 17 2 2 2 3 2 2" xfId="31283"/>
    <cellStyle name="20% - Accent4 17 2 2 2 3 3" xfId="22930"/>
    <cellStyle name="20% - Accent4 17 2 2 2 4" xfId="10410"/>
    <cellStyle name="20% - Accent4 17 2 2 2 4 2" xfId="27121"/>
    <cellStyle name="20% - Accent4 17 2 2 2 5" xfId="18768"/>
    <cellStyle name="20% - Accent4 17 2 2 3" xfId="2611"/>
    <cellStyle name="20% - Accent4 17 2 2 3 2" xfId="6774"/>
    <cellStyle name="20% - Accent4 17 2 2 3 2 2" xfId="15128"/>
    <cellStyle name="20% - Accent4 17 2 2 3 2 2 2" xfId="31839"/>
    <cellStyle name="20% - Accent4 17 2 2 3 2 3" xfId="23486"/>
    <cellStyle name="20% - Accent4 17 2 2 3 3" xfId="10966"/>
    <cellStyle name="20% - Accent4 17 2 2 3 3 2" xfId="27677"/>
    <cellStyle name="20% - Accent4 17 2 2 3 4" xfId="19324"/>
    <cellStyle name="20% - Accent4 17 2 2 4" xfId="5182"/>
    <cellStyle name="20% - Accent4 17 2 2 4 2" xfId="13536"/>
    <cellStyle name="20% - Accent4 17 2 2 4 2 2" xfId="30247"/>
    <cellStyle name="20% - Accent4 17 2 2 4 3" xfId="21894"/>
    <cellStyle name="20% - Accent4 17 2 2 5" xfId="9374"/>
    <cellStyle name="20% - Accent4 17 2 2 5 2" xfId="26085"/>
    <cellStyle name="20% - Accent4 17 2 2 6" xfId="17732"/>
    <cellStyle name="20% - Accent4 17 2 3" xfId="1543"/>
    <cellStyle name="20% - Accent4 17 2 3 2" xfId="2612"/>
    <cellStyle name="20% - Accent4 17 2 3 2 2" xfId="6775"/>
    <cellStyle name="20% - Accent4 17 2 3 2 2 2" xfId="15129"/>
    <cellStyle name="20% - Accent4 17 2 3 2 2 2 2" xfId="31840"/>
    <cellStyle name="20% - Accent4 17 2 3 2 2 3" xfId="23487"/>
    <cellStyle name="20% - Accent4 17 2 3 2 3" xfId="10967"/>
    <cellStyle name="20% - Accent4 17 2 3 2 3 2" xfId="27678"/>
    <cellStyle name="20% - Accent4 17 2 3 2 4" xfId="19325"/>
    <cellStyle name="20% - Accent4 17 2 3 3" xfId="5706"/>
    <cellStyle name="20% - Accent4 17 2 3 3 2" xfId="14060"/>
    <cellStyle name="20% - Accent4 17 2 3 3 2 2" xfId="30771"/>
    <cellStyle name="20% - Accent4 17 2 3 3 3" xfId="22418"/>
    <cellStyle name="20% - Accent4 17 2 3 4" xfId="9898"/>
    <cellStyle name="20% - Accent4 17 2 3 4 2" xfId="26609"/>
    <cellStyle name="20% - Accent4 17 2 3 5" xfId="18256"/>
    <cellStyle name="20% - Accent4 17 2 4" xfId="2613"/>
    <cellStyle name="20% - Accent4 17 2 4 2" xfId="6776"/>
    <cellStyle name="20% - Accent4 17 2 4 2 2" xfId="15130"/>
    <cellStyle name="20% - Accent4 17 2 4 2 2 2" xfId="31841"/>
    <cellStyle name="20% - Accent4 17 2 4 2 3" xfId="23488"/>
    <cellStyle name="20% - Accent4 17 2 4 3" xfId="10968"/>
    <cellStyle name="20% - Accent4 17 2 4 3 2" xfId="27679"/>
    <cellStyle name="20% - Accent4 17 2 4 4" xfId="19326"/>
    <cellStyle name="20% - Accent4 17 2 5" xfId="4670"/>
    <cellStyle name="20% - Accent4 17 2 5 2" xfId="13024"/>
    <cellStyle name="20% - Accent4 17 2 5 2 2" xfId="29735"/>
    <cellStyle name="20% - Accent4 17 2 5 3" xfId="21382"/>
    <cellStyle name="20% - Accent4 17 2 6" xfId="8862"/>
    <cellStyle name="20% - Accent4 17 2 6 2" xfId="25573"/>
    <cellStyle name="20% - Accent4 17 2 7" xfId="17220"/>
    <cellStyle name="20% - Accent4 17 3" xfId="779"/>
    <cellStyle name="20% - Accent4 17 3 2" xfId="1815"/>
    <cellStyle name="20% - Accent4 17 3 2 2" xfId="2614"/>
    <cellStyle name="20% - Accent4 17 3 2 2 2" xfId="6777"/>
    <cellStyle name="20% - Accent4 17 3 2 2 2 2" xfId="15131"/>
    <cellStyle name="20% - Accent4 17 3 2 2 2 2 2" xfId="31842"/>
    <cellStyle name="20% - Accent4 17 3 2 2 2 3" xfId="23489"/>
    <cellStyle name="20% - Accent4 17 3 2 2 3" xfId="10969"/>
    <cellStyle name="20% - Accent4 17 3 2 2 3 2" xfId="27680"/>
    <cellStyle name="20% - Accent4 17 3 2 2 4" xfId="19327"/>
    <cellStyle name="20% - Accent4 17 3 2 3" xfId="5978"/>
    <cellStyle name="20% - Accent4 17 3 2 3 2" xfId="14332"/>
    <cellStyle name="20% - Accent4 17 3 2 3 2 2" xfId="31043"/>
    <cellStyle name="20% - Accent4 17 3 2 3 3" xfId="22690"/>
    <cellStyle name="20% - Accent4 17 3 2 4" xfId="10170"/>
    <cellStyle name="20% - Accent4 17 3 2 4 2" xfId="26881"/>
    <cellStyle name="20% - Accent4 17 3 2 5" xfId="18528"/>
    <cellStyle name="20% - Accent4 17 3 3" xfId="2615"/>
    <cellStyle name="20% - Accent4 17 3 3 2" xfId="6778"/>
    <cellStyle name="20% - Accent4 17 3 3 2 2" xfId="15132"/>
    <cellStyle name="20% - Accent4 17 3 3 2 2 2" xfId="31843"/>
    <cellStyle name="20% - Accent4 17 3 3 2 3" xfId="23490"/>
    <cellStyle name="20% - Accent4 17 3 3 3" xfId="10970"/>
    <cellStyle name="20% - Accent4 17 3 3 3 2" xfId="27681"/>
    <cellStyle name="20% - Accent4 17 3 3 4" xfId="19328"/>
    <cellStyle name="20% - Accent4 17 3 4" xfId="4942"/>
    <cellStyle name="20% - Accent4 17 3 4 2" xfId="13296"/>
    <cellStyle name="20% - Accent4 17 3 4 2 2" xfId="30007"/>
    <cellStyle name="20% - Accent4 17 3 4 3" xfId="21654"/>
    <cellStyle name="20% - Accent4 17 3 5" xfId="9134"/>
    <cellStyle name="20% - Accent4 17 3 5 2" xfId="25845"/>
    <cellStyle name="20% - Accent4 17 3 6" xfId="17492"/>
    <cellStyle name="20% - Accent4 17 4" xfId="1303"/>
    <cellStyle name="20% - Accent4 17 4 2" xfId="2616"/>
    <cellStyle name="20% - Accent4 17 4 2 2" xfId="6779"/>
    <cellStyle name="20% - Accent4 17 4 2 2 2" xfId="15133"/>
    <cellStyle name="20% - Accent4 17 4 2 2 2 2" xfId="31844"/>
    <cellStyle name="20% - Accent4 17 4 2 2 3" xfId="23491"/>
    <cellStyle name="20% - Accent4 17 4 2 3" xfId="10971"/>
    <cellStyle name="20% - Accent4 17 4 2 3 2" xfId="27682"/>
    <cellStyle name="20% - Accent4 17 4 2 4" xfId="19329"/>
    <cellStyle name="20% - Accent4 17 4 3" xfId="5466"/>
    <cellStyle name="20% - Accent4 17 4 3 2" xfId="13820"/>
    <cellStyle name="20% - Accent4 17 4 3 2 2" xfId="30531"/>
    <cellStyle name="20% - Accent4 17 4 3 3" xfId="22178"/>
    <cellStyle name="20% - Accent4 17 4 4" xfId="9658"/>
    <cellStyle name="20% - Accent4 17 4 4 2" xfId="26369"/>
    <cellStyle name="20% - Accent4 17 4 5" xfId="18016"/>
    <cellStyle name="20% - Accent4 17 5" xfId="2617"/>
    <cellStyle name="20% - Accent4 17 5 2" xfId="6780"/>
    <cellStyle name="20% - Accent4 17 5 2 2" xfId="15134"/>
    <cellStyle name="20% - Accent4 17 5 2 2 2" xfId="31845"/>
    <cellStyle name="20% - Accent4 17 5 2 3" xfId="23492"/>
    <cellStyle name="20% - Accent4 17 5 3" xfId="10972"/>
    <cellStyle name="20% - Accent4 17 5 3 2" xfId="27683"/>
    <cellStyle name="20% - Accent4 17 5 4" xfId="19330"/>
    <cellStyle name="20% - Accent4 17 6" xfId="4430"/>
    <cellStyle name="20% - Accent4 17 6 2" xfId="12784"/>
    <cellStyle name="20% - Accent4 17 6 2 2" xfId="29495"/>
    <cellStyle name="20% - Accent4 17 6 3" xfId="21142"/>
    <cellStyle name="20% - Accent4 17 7" xfId="8622"/>
    <cellStyle name="20% - Accent4 17 7 2" xfId="25333"/>
    <cellStyle name="20% - Accent4 17 8" xfId="16980"/>
    <cellStyle name="20% - Accent4 18" xfId="275"/>
    <cellStyle name="20% - Accent4 18 2" xfId="788"/>
    <cellStyle name="20% - Accent4 18 2 2" xfId="1824"/>
    <cellStyle name="20% - Accent4 18 2 2 2" xfId="2618"/>
    <cellStyle name="20% - Accent4 18 2 2 2 2" xfId="6781"/>
    <cellStyle name="20% - Accent4 18 2 2 2 2 2" xfId="15135"/>
    <cellStyle name="20% - Accent4 18 2 2 2 2 2 2" xfId="31846"/>
    <cellStyle name="20% - Accent4 18 2 2 2 2 3" xfId="23493"/>
    <cellStyle name="20% - Accent4 18 2 2 2 3" xfId="10973"/>
    <cellStyle name="20% - Accent4 18 2 2 2 3 2" xfId="27684"/>
    <cellStyle name="20% - Accent4 18 2 2 2 4" xfId="19331"/>
    <cellStyle name="20% - Accent4 18 2 2 3" xfId="5987"/>
    <cellStyle name="20% - Accent4 18 2 2 3 2" xfId="14341"/>
    <cellStyle name="20% - Accent4 18 2 2 3 2 2" xfId="31052"/>
    <cellStyle name="20% - Accent4 18 2 2 3 3" xfId="22699"/>
    <cellStyle name="20% - Accent4 18 2 2 4" xfId="10179"/>
    <cellStyle name="20% - Accent4 18 2 2 4 2" xfId="26890"/>
    <cellStyle name="20% - Accent4 18 2 2 5" xfId="18537"/>
    <cellStyle name="20% - Accent4 18 2 3" xfId="2619"/>
    <cellStyle name="20% - Accent4 18 2 3 2" xfId="6782"/>
    <cellStyle name="20% - Accent4 18 2 3 2 2" xfId="15136"/>
    <cellStyle name="20% - Accent4 18 2 3 2 2 2" xfId="31847"/>
    <cellStyle name="20% - Accent4 18 2 3 2 3" xfId="23494"/>
    <cellStyle name="20% - Accent4 18 2 3 3" xfId="10974"/>
    <cellStyle name="20% - Accent4 18 2 3 3 2" xfId="27685"/>
    <cellStyle name="20% - Accent4 18 2 3 4" xfId="19332"/>
    <cellStyle name="20% - Accent4 18 2 4" xfId="4951"/>
    <cellStyle name="20% - Accent4 18 2 4 2" xfId="13305"/>
    <cellStyle name="20% - Accent4 18 2 4 2 2" xfId="30016"/>
    <cellStyle name="20% - Accent4 18 2 4 3" xfId="21663"/>
    <cellStyle name="20% - Accent4 18 2 5" xfId="9143"/>
    <cellStyle name="20% - Accent4 18 2 5 2" xfId="25854"/>
    <cellStyle name="20% - Accent4 18 2 6" xfId="17501"/>
    <cellStyle name="20% - Accent4 18 3" xfId="1312"/>
    <cellStyle name="20% - Accent4 18 3 2" xfId="2620"/>
    <cellStyle name="20% - Accent4 18 3 2 2" xfId="6783"/>
    <cellStyle name="20% - Accent4 18 3 2 2 2" xfId="15137"/>
    <cellStyle name="20% - Accent4 18 3 2 2 2 2" xfId="31848"/>
    <cellStyle name="20% - Accent4 18 3 2 2 3" xfId="23495"/>
    <cellStyle name="20% - Accent4 18 3 2 3" xfId="10975"/>
    <cellStyle name="20% - Accent4 18 3 2 3 2" xfId="27686"/>
    <cellStyle name="20% - Accent4 18 3 2 4" xfId="19333"/>
    <cellStyle name="20% - Accent4 18 3 3" xfId="5475"/>
    <cellStyle name="20% - Accent4 18 3 3 2" xfId="13829"/>
    <cellStyle name="20% - Accent4 18 3 3 2 2" xfId="30540"/>
    <cellStyle name="20% - Accent4 18 3 3 3" xfId="22187"/>
    <cellStyle name="20% - Accent4 18 3 4" xfId="9667"/>
    <cellStyle name="20% - Accent4 18 3 4 2" xfId="26378"/>
    <cellStyle name="20% - Accent4 18 3 5" xfId="18025"/>
    <cellStyle name="20% - Accent4 18 4" xfId="2621"/>
    <cellStyle name="20% - Accent4 18 4 2" xfId="6784"/>
    <cellStyle name="20% - Accent4 18 4 2 2" xfId="15138"/>
    <cellStyle name="20% - Accent4 18 4 2 2 2" xfId="31849"/>
    <cellStyle name="20% - Accent4 18 4 2 3" xfId="23496"/>
    <cellStyle name="20% - Accent4 18 4 3" xfId="10976"/>
    <cellStyle name="20% - Accent4 18 4 3 2" xfId="27687"/>
    <cellStyle name="20% - Accent4 18 4 4" xfId="19334"/>
    <cellStyle name="20% - Accent4 18 5" xfId="4439"/>
    <cellStyle name="20% - Accent4 18 5 2" xfId="12793"/>
    <cellStyle name="20% - Accent4 18 5 2 2" xfId="29504"/>
    <cellStyle name="20% - Accent4 18 5 3" xfId="21151"/>
    <cellStyle name="20% - Accent4 18 6" xfId="8631"/>
    <cellStyle name="20% - Accent4 18 6 2" xfId="25342"/>
    <cellStyle name="20% - Accent4 18 7" xfId="16989"/>
    <cellStyle name="20% - Accent4 19" xfId="522"/>
    <cellStyle name="20% - Accent4 19 2" xfId="1035"/>
    <cellStyle name="20% - Accent4 19 2 2" xfId="2071"/>
    <cellStyle name="20% - Accent4 19 2 2 2" xfId="2622"/>
    <cellStyle name="20% - Accent4 19 2 2 2 2" xfId="6785"/>
    <cellStyle name="20% - Accent4 19 2 2 2 2 2" xfId="15139"/>
    <cellStyle name="20% - Accent4 19 2 2 2 2 2 2" xfId="31850"/>
    <cellStyle name="20% - Accent4 19 2 2 2 2 3" xfId="23497"/>
    <cellStyle name="20% - Accent4 19 2 2 2 3" xfId="10977"/>
    <cellStyle name="20% - Accent4 19 2 2 2 3 2" xfId="27688"/>
    <cellStyle name="20% - Accent4 19 2 2 2 4" xfId="19335"/>
    <cellStyle name="20% - Accent4 19 2 2 3" xfId="6234"/>
    <cellStyle name="20% - Accent4 19 2 2 3 2" xfId="14588"/>
    <cellStyle name="20% - Accent4 19 2 2 3 2 2" xfId="31299"/>
    <cellStyle name="20% - Accent4 19 2 2 3 3" xfId="22946"/>
    <cellStyle name="20% - Accent4 19 2 2 4" xfId="10426"/>
    <cellStyle name="20% - Accent4 19 2 2 4 2" xfId="27137"/>
    <cellStyle name="20% - Accent4 19 2 2 5" xfId="18784"/>
    <cellStyle name="20% - Accent4 19 2 3" xfId="2623"/>
    <cellStyle name="20% - Accent4 19 2 3 2" xfId="6786"/>
    <cellStyle name="20% - Accent4 19 2 3 2 2" xfId="15140"/>
    <cellStyle name="20% - Accent4 19 2 3 2 2 2" xfId="31851"/>
    <cellStyle name="20% - Accent4 19 2 3 2 3" xfId="23498"/>
    <cellStyle name="20% - Accent4 19 2 3 3" xfId="10978"/>
    <cellStyle name="20% - Accent4 19 2 3 3 2" xfId="27689"/>
    <cellStyle name="20% - Accent4 19 2 3 4" xfId="19336"/>
    <cellStyle name="20% - Accent4 19 2 4" xfId="5198"/>
    <cellStyle name="20% - Accent4 19 2 4 2" xfId="13552"/>
    <cellStyle name="20% - Accent4 19 2 4 2 2" xfId="30263"/>
    <cellStyle name="20% - Accent4 19 2 4 3" xfId="21910"/>
    <cellStyle name="20% - Accent4 19 2 5" xfId="9390"/>
    <cellStyle name="20% - Accent4 19 2 5 2" xfId="26101"/>
    <cellStyle name="20% - Accent4 19 2 6" xfId="17748"/>
    <cellStyle name="20% - Accent4 19 3" xfId="1559"/>
    <cellStyle name="20% - Accent4 19 3 2" xfId="2624"/>
    <cellStyle name="20% - Accent4 19 3 2 2" xfId="6787"/>
    <cellStyle name="20% - Accent4 19 3 2 2 2" xfId="15141"/>
    <cellStyle name="20% - Accent4 19 3 2 2 2 2" xfId="31852"/>
    <cellStyle name="20% - Accent4 19 3 2 2 3" xfId="23499"/>
    <cellStyle name="20% - Accent4 19 3 2 3" xfId="10979"/>
    <cellStyle name="20% - Accent4 19 3 2 3 2" xfId="27690"/>
    <cellStyle name="20% - Accent4 19 3 2 4" xfId="19337"/>
    <cellStyle name="20% - Accent4 19 3 3" xfId="5722"/>
    <cellStyle name="20% - Accent4 19 3 3 2" xfId="14076"/>
    <cellStyle name="20% - Accent4 19 3 3 2 2" xfId="30787"/>
    <cellStyle name="20% - Accent4 19 3 3 3" xfId="22434"/>
    <cellStyle name="20% - Accent4 19 3 4" xfId="9914"/>
    <cellStyle name="20% - Accent4 19 3 4 2" xfId="26625"/>
    <cellStyle name="20% - Accent4 19 3 5" xfId="18272"/>
    <cellStyle name="20% - Accent4 19 4" xfId="2625"/>
    <cellStyle name="20% - Accent4 19 4 2" xfId="6788"/>
    <cellStyle name="20% - Accent4 19 4 2 2" xfId="15142"/>
    <cellStyle name="20% - Accent4 19 4 2 2 2" xfId="31853"/>
    <cellStyle name="20% - Accent4 19 4 2 3" xfId="23500"/>
    <cellStyle name="20% - Accent4 19 4 3" xfId="10980"/>
    <cellStyle name="20% - Accent4 19 4 3 2" xfId="27691"/>
    <cellStyle name="20% - Accent4 19 4 4" xfId="19338"/>
    <cellStyle name="20% - Accent4 19 5" xfId="4686"/>
    <cellStyle name="20% - Accent4 19 5 2" xfId="13040"/>
    <cellStyle name="20% - Accent4 19 5 2 2" xfId="29751"/>
    <cellStyle name="20% - Accent4 19 5 3" xfId="21398"/>
    <cellStyle name="20% - Accent4 19 6" xfId="8878"/>
    <cellStyle name="20% - Accent4 19 6 2" xfId="25589"/>
    <cellStyle name="20% - Accent4 19 7" xfId="17236"/>
    <cellStyle name="20% - Accent4 2" xfId="51"/>
    <cellStyle name="20% - Accent4 2 2" xfId="294"/>
    <cellStyle name="20% - Accent4 2 2 2" xfId="807"/>
    <cellStyle name="20% - Accent4 2 2 2 2" xfId="1843"/>
    <cellStyle name="20% - Accent4 2 2 2 2 2" xfId="2626"/>
    <cellStyle name="20% - Accent4 2 2 2 2 2 2" xfId="6789"/>
    <cellStyle name="20% - Accent4 2 2 2 2 2 2 2" xfId="15143"/>
    <cellStyle name="20% - Accent4 2 2 2 2 2 2 2 2" xfId="31854"/>
    <cellStyle name="20% - Accent4 2 2 2 2 2 2 3" xfId="23501"/>
    <cellStyle name="20% - Accent4 2 2 2 2 2 3" xfId="10981"/>
    <cellStyle name="20% - Accent4 2 2 2 2 2 3 2" xfId="27692"/>
    <cellStyle name="20% - Accent4 2 2 2 2 2 4" xfId="19339"/>
    <cellStyle name="20% - Accent4 2 2 2 2 3" xfId="6006"/>
    <cellStyle name="20% - Accent4 2 2 2 2 3 2" xfId="14360"/>
    <cellStyle name="20% - Accent4 2 2 2 2 3 2 2" xfId="31071"/>
    <cellStyle name="20% - Accent4 2 2 2 2 3 3" xfId="22718"/>
    <cellStyle name="20% - Accent4 2 2 2 2 4" xfId="10198"/>
    <cellStyle name="20% - Accent4 2 2 2 2 4 2" xfId="26909"/>
    <cellStyle name="20% - Accent4 2 2 2 2 5" xfId="18556"/>
    <cellStyle name="20% - Accent4 2 2 2 3" xfId="2627"/>
    <cellStyle name="20% - Accent4 2 2 2 3 2" xfId="6790"/>
    <cellStyle name="20% - Accent4 2 2 2 3 2 2" xfId="15144"/>
    <cellStyle name="20% - Accent4 2 2 2 3 2 2 2" xfId="31855"/>
    <cellStyle name="20% - Accent4 2 2 2 3 2 3" xfId="23502"/>
    <cellStyle name="20% - Accent4 2 2 2 3 3" xfId="10982"/>
    <cellStyle name="20% - Accent4 2 2 2 3 3 2" xfId="27693"/>
    <cellStyle name="20% - Accent4 2 2 2 3 4" xfId="19340"/>
    <cellStyle name="20% - Accent4 2 2 2 4" xfId="4970"/>
    <cellStyle name="20% - Accent4 2 2 2 4 2" xfId="13324"/>
    <cellStyle name="20% - Accent4 2 2 2 4 2 2" xfId="30035"/>
    <cellStyle name="20% - Accent4 2 2 2 4 3" xfId="21682"/>
    <cellStyle name="20% - Accent4 2 2 2 5" xfId="9162"/>
    <cellStyle name="20% - Accent4 2 2 2 5 2" xfId="25873"/>
    <cellStyle name="20% - Accent4 2 2 2 6" xfId="17520"/>
    <cellStyle name="20% - Accent4 2 2 3" xfId="1331"/>
    <cellStyle name="20% - Accent4 2 2 3 2" xfId="2628"/>
    <cellStyle name="20% - Accent4 2 2 3 2 2" xfId="6791"/>
    <cellStyle name="20% - Accent4 2 2 3 2 2 2" xfId="15145"/>
    <cellStyle name="20% - Accent4 2 2 3 2 2 2 2" xfId="31856"/>
    <cellStyle name="20% - Accent4 2 2 3 2 2 3" xfId="23503"/>
    <cellStyle name="20% - Accent4 2 2 3 2 3" xfId="10983"/>
    <cellStyle name="20% - Accent4 2 2 3 2 3 2" xfId="27694"/>
    <cellStyle name="20% - Accent4 2 2 3 2 4" xfId="19341"/>
    <cellStyle name="20% - Accent4 2 2 3 3" xfId="5494"/>
    <cellStyle name="20% - Accent4 2 2 3 3 2" xfId="13848"/>
    <cellStyle name="20% - Accent4 2 2 3 3 2 2" xfId="30559"/>
    <cellStyle name="20% - Accent4 2 2 3 3 3" xfId="22206"/>
    <cellStyle name="20% - Accent4 2 2 3 4" xfId="9686"/>
    <cellStyle name="20% - Accent4 2 2 3 4 2" xfId="26397"/>
    <cellStyle name="20% - Accent4 2 2 3 5" xfId="18044"/>
    <cellStyle name="20% - Accent4 2 2 4" xfId="2629"/>
    <cellStyle name="20% - Accent4 2 2 4 2" xfId="6792"/>
    <cellStyle name="20% - Accent4 2 2 4 2 2" xfId="15146"/>
    <cellStyle name="20% - Accent4 2 2 4 2 2 2" xfId="31857"/>
    <cellStyle name="20% - Accent4 2 2 4 2 3" xfId="23504"/>
    <cellStyle name="20% - Accent4 2 2 4 3" xfId="10984"/>
    <cellStyle name="20% - Accent4 2 2 4 3 2" xfId="27695"/>
    <cellStyle name="20% - Accent4 2 2 4 4" xfId="19342"/>
    <cellStyle name="20% - Accent4 2 2 5" xfId="4458"/>
    <cellStyle name="20% - Accent4 2 2 5 2" xfId="12812"/>
    <cellStyle name="20% - Accent4 2 2 5 2 2" xfId="29523"/>
    <cellStyle name="20% - Accent4 2 2 5 3" xfId="21170"/>
    <cellStyle name="20% - Accent4 2 2 6" xfId="8650"/>
    <cellStyle name="20% - Accent4 2 2 6 2" xfId="25361"/>
    <cellStyle name="20% - Accent4 2 2 7" xfId="17008"/>
    <cellStyle name="20% - Accent4 2 3" xfId="567"/>
    <cellStyle name="20% - Accent4 2 3 2" xfId="1603"/>
    <cellStyle name="20% - Accent4 2 3 2 2" xfId="2630"/>
    <cellStyle name="20% - Accent4 2 3 2 2 2" xfId="6793"/>
    <cellStyle name="20% - Accent4 2 3 2 2 2 2" xfId="15147"/>
    <cellStyle name="20% - Accent4 2 3 2 2 2 2 2" xfId="31858"/>
    <cellStyle name="20% - Accent4 2 3 2 2 2 3" xfId="23505"/>
    <cellStyle name="20% - Accent4 2 3 2 2 3" xfId="10985"/>
    <cellStyle name="20% - Accent4 2 3 2 2 3 2" xfId="27696"/>
    <cellStyle name="20% - Accent4 2 3 2 2 4" xfId="19343"/>
    <cellStyle name="20% - Accent4 2 3 2 3" xfId="5766"/>
    <cellStyle name="20% - Accent4 2 3 2 3 2" xfId="14120"/>
    <cellStyle name="20% - Accent4 2 3 2 3 2 2" xfId="30831"/>
    <cellStyle name="20% - Accent4 2 3 2 3 3" xfId="22478"/>
    <cellStyle name="20% - Accent4 2 3 2 4" xfId="9958"/>
    <cellStyle name="20% - Accent4 2 3 2 4 2" xfId="26669"/>
    <cellStyle name="20% - Accent4 2 3 2 5" xfId="18316"/>
    <cellStyle name="20% - Accent4 2 3 3" xfId="2631"/>
    <cellStyle name="20% - Accent4 2 3 3 2" xfId="6794"/>
    <cellStyle name="20% - Accent4 2 3 3 2 2" xfId="15148"/>
    <cellStyle name="20% - Accent4 2 3 3 2 2 2" xfId="31859"/>
    <cellStyle name="20% - Accent4 2 3 3 2 3" xfId="23506"/>
    <cellStyle name="20% - Accent4 2 3 3 3" xfId="10986"/>
    <cellStyle name="20% - Accent4 2 3 3 3 2" xfId="27697"/>
    <cellStyle name="20% - Accent4 2 3 3 4" xfId="19344"/>
    <cellStyle name="20% - Accent4 2 3 4" xfId="4730"/>
    <cellStyle name="20% - Accent4 2 3 4 2" xfId="13084"/>
    <cellStyle name="20% - Accent4 2 3 4 2 2" xfId="29795"/>
    <cellStyle name="20% - Accent4 2 3 4 3" xfId="21442"/>
    <cellStyle name="20% - Accent4 2 3 5" xfId="8922"/>
    <cellStyle name="20% - Accent4 2 3 5 2" xfId="25633"/>
    <cellStyle name="20% - Accent4 2 3 6" xfId="17280"/>
    <cellStyle name="20% - Accent4 2 4" xfId="1091"/>
    <cellStyle name="20% - Accent4 2 4 2" xfId="2632"/>
    <cellStyle name="20% - Accent4 2 4 2 2" xfId="6795"/>
    <cellStyle name="20% - Accent4 2 4 2 2 2" xfId="15149"/>
    <cellStyle name="20% - Accent4 2 4 2 2 2 2" xfId="31860"/>
    <cellStyle name="20% - Accent4 2 4 2 2 3" xfId="23507"/>
    <cellStyle name="20% - Accent4 2 4 2 3" xfId="10987"/>
    <cellStyle name="20% - Accent4 2 4 2 3 2" xfId="27698"/>
    <cellStyle name="20% - Accent4 2 4 2 4" xfId="19345"/>
    <cellStyle name="20% - Accent4 2 4 3" xfId="5254"/>
    <cellStyle name="20% - Accent4 2 4 3 2" xfId="13608"/>
    <cellStyle name="20% - Accent4 2 4 3 2 2" xfId="30319"/>
    <cellStyle name="20% - Accent4 2 4 3 3" xfId="21966"/>
    <cellStyle name="20% - Accent4 2 4 4" xfId="9446"/>
    <cellStyle name="20% - Accent4 2 4 4 2" xfId="26157"/>
    <cellStyle name="20% - Accent4 2 4 5" xfId="17804"/>
    <cellStyle name="20% - Accent4 2 5" xfId="2633"/>
    <cellStyle name="20% - Accent4 2 5 2" xfId="6796"/>
    <cellStyle name="20% - Accent4 2 5 2 2" xfId="15150"/>
    <cellStyle name="20% - Accent4 2 5 2 2 2" xfId="31861"/>
    <cellStyle name="20% - Accent4 2 5 2 3" xfId="23508"/>
    <cellStyle name="20% - Accent4 2 5 3" xfId="10988"/>
    <cellStyle name="20% - Accent4 2 5 3 2" xfId="27699"/>
    <cellStyle name="20% - Accent4 2 5 4" xfId="19346"/>
    <cellStyle name="20% - Accent4 2 6" xfId="4218"/>
    <cellStyle name="20% - Accent4 2 6 2" xfId="12572"/>
    <cellStyle name="20% - Accent4 2 6 2 2" xfId="29283"/>
    <cellStyle name="20% - Accent4 2 6 3" xfId="20930"/>
    <cellStyle name="20% - Accent4 2 7" xfId="8410"/>
    <cellStyle name="20% - Accent4 2 7 2" xfId="25121"/>
    <cellStyle name="20% - Accent4 2 8" xfId="16768"/>
    <cellStyle name="20% - Accent4 20" xfId="536"/>
    <cellStyle name="20% - Accent4 20 2" xfId="1049"/>
    <cellStyle name="20% - Accent4 20 2 2" xfId="2085"/>
    <cellStyle name="20% - Accent4 20 2 2 2" xfId="2634"/>
    <cellStyle name="20% - Accent4 20 2 2 2 2" xfId="6797"/>
    <cellStyle name="20% - Accent4 20 2 2 2 2 2" xfId="15151"/>
    <cellStyle name="20% - Accent4 20 2 2 2 2 2 2" xfId="31862"/>
    <cellStyle name="20% - Accent4 20 2 2 2 2 3" xfId="23509"/>
    <cellStyle name="20% - Accent4 20 2 2 2 3" xfId="10989"/>
    <cellStyle name="20% - Accent4 20 2 2 2 3 2" xfId="27700"/>
    <cellStyle name="20% - Accent4 20 2 2 2 4" xfId="19347"/>
    <cellStyle name="20% - Accent4 20 2 2 3" xfId="6248"/>
    <cellStyle name="20% - Accent4 20 2 2 3 2" xfId="14602"/>
    <cellStyle name="20% - Accent4 20 2 2 3 2 2" xfId="31313"/>
    <cellStyle name="20% - Accent4 20 2 2 3 3" xfId="22960"/>
    <cellStyle name="20% - Accent4 20 2 2 4" xfId="10440"/>
    <cellStyle name="20% - Accent4 20 2 2 4 2" xfId="27151"/>
    <cellStyle name="20% - Accent4 20 2 2 5" xfId="18798"/>
    <cellStyle name="20% - Accent4 20 2 3" xfId="2635"/>
    <cellStyle name="20% - Accent4 20 2 3 2" xfId="6798"/>
    <cellStyle name="20% - Accent4 20 2 3 2 2" xfId="15152"/>
    <cellStyle name="20% - Accent4 20 2 3 2 2 2" xfId="31863"/>
    <cellStyle name="20% - Accent4 20 2 3 2 3" xfId="23510"/>
    <cellStyle name="20% - Accent4 20 2 3 3" xfId="10990"/>
    <cellStyle name="20% - Accent4 20 2 3 3 2" xfId="27701"/>
    <cellStyle name="20% - Accent4 20 2 3 4" xfId="19348"/>
    <cellStyle name="20% - Accent4 20 2 4" xfId="5212"/>
    <cellStyle name="20% - Accent4 20 2 4 2" xfId="13566"/>
    <cellStyle name="20% - Accent4 20 2 4 2 2" xfId="30277"/>
    <cellStyle name="20% - Accent4 20 2 4 3" xfId="21924"/>
    <cellStyle name="20% - Accent4 20 2 5" xfId="9404"/>
    <cellStyle name="20% - Accent4 20 2 5 2" xfId="26115"/>
    <cellStyle name="20% - Accent4 20 2 6" xfId="17762"/>
    <cellStyle name="20% - Accent4 20 3" xfId="1573"/>
    <cellStyle name="20% - Accent4 20 3 2" xfId="2636"/>
    <cellStyle name="20% - Accent4 20 3 2 2" xfId="6799"/>
    <cellStyle name="20% - Accent4 20 3 2 2 2" xfId="15153"/>
    <cellStyle name="20% - Accent4 20 3 2 2 2 2" xfId="31864"/>
    <cellStyle name="20% - Accent4 20 3 2 2 3" xfId="23511"/>
    <cellStyle name="20% - Accent4 20 3 2 3" xfId="10991"/>
    <cellStyle name="20% - Accent4 20 3 2 3 2" xfId="27702"/>
    <cellStyle name="20% - Accent4 20 3 2 4" xfId="19349"/>
    <cellStyle name="20% - Accent4 20 3 3" xfId="5736"/>
    <cellStyle name="20% - Accent4 20 3 3 2" xfId="14090"/>
    <cellStyle name="20% - Accent4 20 3 3 2 2" xfId="30801"/>
    <cellStyle name="20% - Accent4 20 3 3 3" xfId="22448"/>
    <cellStyle name="20% - Accent4 20 3 4" xfId="9928"/>
    <cellStyle name="20% - Accent4 20 3 4 2" xfId="26639"/>
    <cellStyle name="20% - Accent4 20 3 5" xfId="18286"/>
    <cellStyle name="20% - Accent4 20 4" xfId="2637"/>
    <cellStyle name="20% - Accent4 20 4 2" xfId="6800"/>
    <cellStyle name="20% - Accent4 20 4 2 2" xfId="15154"/>
    <cellStyle name="20% - Accent4 20 4 2 2 2" xfId="31865"/>
    <cellStyle name="20% - Accent4 20 4 2 3" xfId="23512"/>
    <cellStyle name="20% - Accent4 20 4 3" xfId="10992"/>
    <cellStyle name="20% - Accent4 20 4 3 2" xfId="27703"/>
    <cellStyle name="20% - Accent4 20 4 4" xfId="19350"/>
    <cellStyle name="20% - Accent4 20 5" xfId="4700"/>
    <cellStyle name="20% - Accent4 20 5 2" xfId="13054"/>
    <cellStyle name="20% - Accent4 20 5 2 2" xfId="29765"/>
    <cellStyle name="20% - Accent4 20 5 3" xfId="21412"/>
    <cellStyle name="20% - Accent4 20 6" xfId="8892"/>
    <cellStyle name="20% - Accent4 20 6 2" xfId="25603"/>
    <cellStyle name="20% - Accent4 20 7" xfId="17250"/>
    <cellStyle name="20% - Accent4 21" xfId="1063"/>
    <cellStyle name="20% - Accent4 21 2" xfId="2099"/>
    <cellStyle name="20% - Accent4 21 2 2" xfId="2638"/>
    <cellStyle name="20% - Accent4 21 2 2 2" xfId="6801"/>
    <cellStyle name="20% - Accent4 21 2 2 2 2" xfId="15155"/>
    <cellStyle name="20% - Accent4 21 2 2 2 2 2" xfId="31866"/>
    <cellStyle name="20% - Accent4 21 2 2 2 3" xfId="23513"/>
    <cellStyle name="20% - Accent4 21 2 2 3" xfId="10993"/>
    <cellStyle name="20% - Accent4 21 2 2 3 2" xfId="27704"/>
    <cellStyle name="20% - Accent4 21 2 2 4" xfId="19351"/>
    <cellStyle name="20% - Accent4 21 2 3" xfId="6262"/>
    <cellStyle name="20% - Accent4 21 2 3 2" xfId="14616"/>
    <cellStyle name="20% - Accent4 21 2 3 2 2" xfId="31327"/>
    <cellStyle name="20% - Accent4 21 2 3 3" xfId="22974"/>
    <cellStyle name="20% - Accent4 21 2 4" xfId="10454"/>
    <cellStyle name="20% - Accent4 21 2 4 2" xfId="27165"/>
    <cellStyle name="20% - Accent4 21 2 5" xfId="18812"/>
    <cellStyle name="20% - Accent4 21 3" xfId="2639"/>
    <cellStyle name="20% - Accent4 21 3 2" xfId="6802"/>
    <cellStyle name="20% - Accent4 21 3 2 2" xfId="15156"/>
    <cellStyle name="20% - Accent4 21 3 2 2 2" xfId="31867"/>
    <cellStyle name="20% - Accent4 21 3 2 3" xfId="23514"/>
    <cellStyle name="20% - Accent4 21 3 3" xfId="10994"/>
    <cellStyle name="20% - Accent4 21 3 3 2" xfId="27705"/>
    <cellStyle name="20% - Accent4 21 3 4" xfId="19352"/>
    <cellStyle name="20% - Accent4 21 4" xfId="5226"/>
    <cellStyle name="20% - Accent4 21 4 2" xfId="13580"/>
    <cellStyle name="20% - Accent4 21 4 2 2" xfId="30291"/>
    <cellStyle name="20% - Accent4 21 4 3" xfId="21938"/>
    <cellStyle name="20% - Accent4 21 5" xfId="9418"/>
    <cellStyle name="20% - Accent4 21 5 2" xfId="26129"/>
    <cellStyle name="20% - Accent4 21 6" xfId="17776"/>
    <cellStyle name="20% - Accent4 22" xfId="550"/>
    <cellStyle name="20% - Accent4 22 2" xfId="1587"/>
    <cellStyle name="20% - Accent4 22 2 2" xfId="2640"/>
    <cellStyle name="20% - Accent4 22 2 2 2" xfId="6803"/>
    <cellStyle name="20% - Accent4 22 2 2 2 2" xfId="15157"/>
    <cellStyle name="20% - Accent4 22 2 2 2 2 2" xfId="31868"/>
    <cellStyle name="20% - Accent4 22 2 2 2 3" xfId="23515"/>
    <cellStyle name="20% - Accent4 22 2 2 3" xfId="10995"/>
    <cellStyle name="20% - Accent4 22 2 2 3 2" xfId="27706"/>
    <cellStyle name="20% - Accent4 22 2 2 4" xfId="19353"/>
    <cellStyle name="20% - Accent4 22 2 3" xfId="5750"/>
    <cellStyle name="20% - Accent4 22 2 3 2" xfId="14104"/>
    <cellStyle name="20% - Accent4 22 2 3 2 2" xfId="30815"/>
    <cellStyle name="20% - Accent4 22 2 3 3" xfId="22462"/>
    <cellStyle name="20% - Accent4 22 2 4" xfId="9942"/>
    <cellStyle name="20% - Accent4 22 2 4 2" xfId="26653"/>
    <cellStyle name="20% - Accent4 22 2 5" xfId="18300"/>
    <cellStyle name="20% - Accent4 22 3" xfId="2641"/>
    <cellStyle name="20% - Accent4 22 3 2" xfId="6804"/>
    <cellStyle name="20% - Accent4 22 3 2 2" xfId="15158"/>
    <cellStyle name="20% - Accent4 22 3 2 2 2" xfId="31869"/>
    <cellStyle name="20% - Accent4 22 3 2 3" xfId="23516"/>
    <cellStyle name="20% - Accent4 22 3 3" xfId="10996"/>
    <cellStyle name="20% - Accent4 22 3 3 2" xfId="27707"/>
    <cellStyle name="20% - Accent4 22 3 4" xfId="19354"/>
    <cellStyle name="20% - Accent4 22 4" xfId="4714"/>
    <cellStyle name="20% - Accent4 22 4 2" xfId="13068"/>
    <cellStyle name="20% - Accent4 22 4 2 2" xfId="29779"/>
    <cellStyle name="20% - Accent4 22 4 3" xfId="21426"/>
    <cellStyle name="20% - Accent4 22 5" xfId="8906"/>
    <cellStyle name="20% - Accent4 22 5 2" xfId="25617"/>
    <cellStyle name="20% - Accent4 22 6" xfId="17264"/>
    <cellStyle name="20% - Accent4 23" xfId="1072"/>
    <cellStyle name="20% - Accent4 23 2" xfId="2642"/>
    <cellStyle name="20% - Accent4 23 2 2" xfId="6805"/>
    <cellStyle name="20% - Accent4 23 2 2 2" xfId="15159"/>
    <cellStyle name="20% - Accent4 23 2 2 2 2" xfId="31870"/>
    <cellStyle name="20% - Accent4 23 2 2 3" xfId="23517"/>
    <cellStyle name="20% - Accent4 23 2 3" xfId="10997"/>
    <cellStyle name="20% - Accent4 23 2 3 2" xfId="27708"/>
    <cellStyle name="20% - Accent4 23 2 4" xfId="19355"/>
    <cellStyle name="20% - Accent4 23 3" xfId="5235"/>
    <cellStyle name="20% - Accent4 23 3 2" xfId="13589"/>
    <cellStyle name="20% - Accent4 23 3 2 2" xfId="30300"/>
    <cellStyle name="20% - Accent4 23 3 3" xfId="21947"/>
    <cellStyle name="20% - Accent4 23 4" xfId="9427"/>
    <cellStyle name="20% - Accent4 23 4 2" xfId="26138"/>
    <cellStyle name="20% - Accent4 23 5" xfId="17785"/>
    <cellStyle name="20% - Accent4 24" xfId="2113"/>
    <cellStyle name="20% - Accent4 24 2" xfId="6276"/>
    <cellStyle name="20% - Accent4 24 2 2" xfId="14630"/>
    <cellStyle name="20% - Accent4 24 2 2 2" xfId="31341"/>
    <cellStyle name="20% - Accent4 24 2 3" xfId="22988"/>
    <cellStyle name="20% - Accent4 24 3" xfId="10468"/>
    <cellStyle name="20% - Accent4 24 3 2" xfId="27179"/>
    <cellStyle name="20% - Accent4 24 4" xfId="18826"/>
    <cellStyle name="20% - Accent4 25" xfId="4188"/>
    <cellStyle name="20% - Accent4 25 2" xfId="8351"/>
    <cellStyle name="20% - Accent4 25 2 2" xfId="16705"/>
    <cellStyle name="20% - Accent4 25 2 2 2" xfId="33416"/>
    <cellStyle name="20% - Accent4 25 2 3" xfId="25063"/>
    <cellStyle name="20% - Accent4 25 3" xfId="12543"/>
    <cellStyle name="20% - Accent4 25 3 2" xfId="29254"/>
    <cellStyle name="20% - Accent4 25 4" xfId="20901"/>
    <cellStyle name="20% - Accent4 26" xfId="4201"/>
    <cellStyle name="20% - Accent4 26 2" xfId="12556"/>
    <cellStyle name="20% - Accent4 26 2 2" xfId="29267"/>
    <cellStyle name="20% - Accent4 26 3" xfId="20914"/>
    <cellStyle name="20% - Accent4 27" xfId="8365"/>
    <cellStyle name="20% - Accent4 27 2" xfId="16719"/>
    <cellStyle name="20% - Accent4 27 2 2" xfId="33430"/>
    <cellStyle name="20% - Accent4 27 3" xfId="25077"/>
    <cellStyle name="20% - Accent4 28" xfId="8379"/>
    <cellStyle name="20% - Accent4 28 2" xfId="16733"/>
    <cellStyle name="20% - Accent4 28 2 2" xfId="33444"/>
    <cellStyle name="20% - Accent4 28 3" xfId="25091"/>
    <cellStyle name="20% - Accent4 29" xfId="8393"/>
    <cellStyle name="20% - Accent4 29 2" xfId="25105"/>
    <cellStyle name="20% - Accent4 3" xfId="65"/>
    <cellStyle name="20% - Accent4 3 2" xfId="308"/>
    <cellStyle name="20% - Accent4 3 2 2" xfId="821"/>
    <cellStyle name="20% - Accent4 3 2 2 2" xfId="1857"/>
    <cellStyle name="20% - Accent4 3 2 2 2 2" xfId="2643"/>
    <cellStyle name="20% - Accent4 3 2 2 2 2 2" xfId="6806"/>
    <cellStyle name="20% - Accent4 3 2 2 2 2 2 2" xfId="15160"/>
    <cellStyle name="20% - Accent4 3 2 2 2 2 2 2 2" xfId="31871"/>
    <cellStyle name="20% - Accent4 3 2 2 2 2 2 3" xfId="23518"/>
    <cellStyle name="20% - Accent4 3 2 2 2 2 3" xfId="10998"/>
    <cellStyle name="20% - Accent4 3 2 2 2 2 3 2" xfId="27709"/>
    <cellStyle name="20% - Accent4 3 2 2 2 2 4" xfId="19356"/>
    <cellStyle name="20% - Accent4 3 2 2 2 3" xfId="6020"/>
    <cellStyle name="20% - Accent4 3 2 2 2 3 2" xfId="14374"/>
    <cellStyle name="20% - Accent4 3 2 2 2 3 2 2" xfId="31085"/>
    <cellStyle name="20% - Accent4 3 2 2 2 3 3" xfId="22732"/>
    <cellStyle name="20% - Accent4 3 2 2 2 4" xfId="10212"/>
    <cellStyle name="20% - Accent4 3 2 2 2 4 2" xfId="26923"/>
    <cellStyle name="20% - Accent4 3 2 2 2 5" xfId="18570"/>
    <cellStyle name="20% - Accent4 3 2 2 3" xfId="2644"/>
    <cellStyle name="20% - Accent4 3 2 2 3 2" xfId="6807"/>
    <cellStyle name="20% - Accent4 3 2 2 3 2 2" xfId="15161"/>
    <cellStyle name="20% - Accent4 3 2 2 3 2 2 2" xfId="31872"/>
    <cellStyle name="20% - Accent4 3 2 2 3 2 3" xfId="23519"/>
    <cellStyle name="20% - Accent4 3 2 2 3 3" xfId="10999"/>
    <cellStyle name="20% - Accent4 3 2 2 3 3 2" xfId="27710"/>
    <cellStyle name="20% - Accent4 3 2 2 3 4" xfId="19357"/>
    <cellStyle name="20% - Accent4 3 2 2 4" xfId="4984"/>
    <cellStyle name="20% - Accent4 3 2 2 4 2" xfId="13338"/>
    <cellStyle name="20% - Accent4 3 2 2 4 2 2" xfId="30049"/>
    <cellStyle name="20% - Accent4 3 2 2 4 3" xfId="21696"/>
    <cellStyle name="20% - Accent4 3 2 2 5" xfId="9176"/>
    <cellStyle name="20% - Accent4 3 2 2 5 2" xfId="25887"/>
    <cellStyle name="20% - Accent4 3 2 2 6" xfId="17534"/>
    <cellStyle name="20% - Accent4 3 2 3" xfId="1345"/>
    <cellStyle name="20% - Accent4 3 2 3 2" xfId="2645"/>
    <cellStyle name="20% - Accent4 3 2 3 2 2" xfId="6808"/>
    <cellStyle name="20% - Accent4 3 2 3 2 2 2" xfId="15162"/>
    <cellStyle name="20% - Accent4 3 2 3 2 2 2 2" xfId="31873"/>
    <cellStyle name="20% - Accent4 3 2 3 2 2 3" xfId="23520"/>
    <cellStyle name="20% - Accent4 3 2 3 2 3" xfId="11000"/>
    <cellStyle name="20% - Accent4 3 2 3 2 3 2" xfId="27711"/>
    <cellStyle name="20% - Accent4 3 2 3 2 4" xfId="19358"/>
    <cellStyle name="20% - Accent4 3 2 3 3" xfId="5508"/>
    <cellStyle name="20% - Accent4 3 2 3 3 2" xfId="13862"/>
    <cellStyle name="20% - Accent4 3 2 3 3 2 2" xfId="30573"/>
    <cellStyle name="20% - Accent4 3 2 3 3 3" xfId="22220"/>
    <cellStyle name="20% - Accent4 3 2 3 4" xfId="9700"/>
    <cellStyle name="20% - Accent4 3 2 3 4 2" xfId="26411"/>
    <cellStyle name="20% - Accent4 3 2 3 5" xfId="18058"/>
    <cellStyle name="20% - Accent4 3 2 4" xfId="2646"/>
    <cellStyle name="20% - Accent4 3 2 4 2" xfId="6809"/>
    <cellStyle name="20% - Accent4 3 2 4 2 2" xfId="15163"/>
    <cellStyle name="20% - Accent4 3 2 4 2 2 2" xfId="31874"/>
    <cellStyle name="20% - Accent4 3 2 4 2 3" xfId="23521"/>
    <cellStyle name="20% - Accent4 3 2 4 3" xfId="11001"/>
    <cellStyle name="20% - Accent4 3 2 4 3 2" xfId="27712"/>
    <cellStyle name="20% - Accent4 3 2 4 4" xfId="19359"/>
    <cellStyle name="20% - Accent4 3 2 5" xfId="4472"/>
    <cellStyle name="20% - Accent4 3 2 5 2" xfId="12826"/>
    <cellStyle name="20% - Accent4 3 2 5 2 2" xfId="29537"/>
    <cellStyle name="20% - Accent4 3 2 5 3" xfId="21184"/>
    <cellStyle name="20% - Accent4 3 2 6" xfId="8664"/>
    <cellStyle name="20% - Accent4 3 2 6 2" xfId="25375"/>
    <cellStyle name="20% - Accent4 3 2 7" xfId="17022"/>
    <cellStyle name="20% - Accent4 3 3" xfId="581"/>
    <cellStyle name="20% - Accent4 3 3 2" xfId="1617"/>
    <cellStyle name="20% - Accent4 3 3 2 2" xfId="2647"/>
    <cellStyle name="20% - Accent4 3 3 2 2 2" xfId="6810"/>
    <cellStyle name="20% - Accent4 3 3 2 2 2 2" xfId="15164"/>
    <cellStyle name="20% - Accent4 3 3 2 2 2 2 2" xfId="31875"/>
    <cellStyle name="20% - Accent4 3 3 2 2 2 3" xfId="23522"/>
    <cellStyle name="20% - Accent4 3 3 2 2 3" xfId="11002"/>
    <cellStyle name="20% - Accent4 3 3 2 2 3 2" xfId="27713"/>
    <cellStyle name="20% - Accent4 3 3 2 2 4" xfId="19360"/>
    <cellStyle name="20% - Accent4 3 3 2 3" xfId="5780"/>
    <cellStyle name="20% - Accent4 3 3 2 3 2" xfId="14134"/>
    <cellStyle name="20% - Accent4 3 3 2 3 2 2" xfId="30845"/>
    <cellStyle name="20% - Accent4 3 3 2 3 3" xfId="22492"/>
    <cellStyle name="20% - Accent4 3 3 2 4" xfId="9972"/>
    <cellStyle name="20% - Accent4 3 3 2 4 2" xfId="26683"/>
    <cellStyle name="20% - Accent4 3 3 2 5" xfId="18330"/>
    <cellStyle name="20% - Accent4 3 3 3" xfId="2648"/>
    <cellStyle name="20% - Accent4 3 3 3 2" xfId="6811"/>
    <cellStyle name="20% - Accent4 3 3 3 2 2" xfId="15165"/>
    <cellStyle name="20% - Accent4 3 3 3 2 2 2" xfId="31876"/>
    <cellStyle name="20% - Accent4 3 3 3 2 3" xfId="23523"/>
    <cellStyle name="20% - Accent4 3 3 3 3" xfId="11003"/>
    <cellStyle name="20% - Accent4 3 3 3 3 2" xfId="27714"/>
    <cellStyle name="20% - Accent4 3 3 3 4" xfId="19361"/>
    <cellStyle name="20% - Accent4 3 3 4" xfId="4744"/>
    <cellStyle name="20% - Accent4 3 3 4 2" xfId="13098"/>
    <cellStyle name="20% - Accent4 3 3 4 2 2" xfId="29809"/>
    <cellStyle name="20% - Accent4 3 3 4 3" xfId="21456"/>
    <cellStyle name="20% - Accent4 3 3 5" xfId="8936"/>
    <cellStyle name="20% - Accent4 3 3 5 2" xfId="25647"/>
    <cellStyle name="20% - Accent4 3 3 6" xfId="17294"/>
    <cellStyle name="20% - Accent4 3 4" xfId="1105"/>
    <cellStyle name="20% - Accent4 3 4 2" xfId="2649"/>
    <cellStyle name="20% - Accent4 3 4 2 2" xfId="6812"/>
    <cellStyle name="20% - Accent4 3 4 2 2 2" xfId="15166"/>
    <cellStyle name="20% - Accent4 3 4 2 2 2 2" xfId="31877"/>
    <cellStyle name="20% - Accent4 3 4 2 2 3" xfId="23524"/>
    <cellStyle name="20% - Accent4 3 4 2 3" xfId="11004"/>
    <cellStyle name="20% - Accent4 3 4 2 3 2" xfId="27715"/>
    <cellStyle name="20% - Accent4 3 4 2 4" xfId="19362"/>
    <cellStyle name="20% - Accent4 3 4 3" xfId="5268"/>
    <cellStyle name="20% - Accent4 3 4 3 2" xfId="13622"/>
    <cellStyle name="20% - Accent4 3 4 3 2 2" xfId="30333"/>
    <cellStyle name="20% - Accent4 3 4 3 3" xfId="21980"/>
    <cellStyle name="20% - Accent4 3 4 4" xfId="9460"/>
    <cellStyle name="20% - Accent4 3 4 4 2" xfId="26171"/>
    <cellStyle name="20% - Accent4 3 4 5" xfId="17818"/>
    <cellStyle name="20% - Accent4 3 5" xfId="2650"/>
    <cellStyle name="20% - Accent4 3 5 2" xfId="6813"/>
    <cellStyle name="20% - Accent4 3 5 2 2" xfId="15167"/>
    <cellStyle name="20% - Accent4 3 5 2 2 2" xfId="31878"/>
    <cellStyle name="20% - Accent4 3 5 2 3" xfId="23525"/>
    <cellStyle name="20% - Accent4 3 5 3" xfId="11005"/>
    <cellStyle name="20% - Accent4 3 5 3 2" xfId="27716"/>
    <cellStyle name="20% - Accent4 3 5 4" xfId="19363"/>
    <cellStyle name="20% - Accent4 3 6" xfId="4232"/>
    <cellStyle name="20% - Accent4 3 6 2" xfId="12586"/>
    <cellStyle name="20% - Accent4 3 6 2 2" xfId="29297"/>
    <cellStyle name="20% - Accent4 3 6 3" xfId="20944"/>
    <cellStyle name="20% - Accent4 3 7" xfId="8424"/>
    <cellStyle name="20% - Accent4 3 7 2" xfId="25135"/>
    <cellStyle name="20% - Accent4 3 8" xfId="16782"/>
    <cellStyle name="20% - Accent4 30" xfId="33463"/>
    <cellStyle name="20% - Accent4 31" xfId="16749"/>
    <cellStyle name="20% - Accent4 32" xfId="33481"/>
    <cellStyle name="20% - Accent4 33" xfId="33495"/>
    <cellStyle name="20% - Accent4 4" xfId="79"/>
    <cellStyle name="20% - Accent4 4 2" xfId="322"/>
    <cellStyle name="20% - Accent4 4 2 2" xfId="835"/>
    <cellStyle name="20% - Accent4 4 2 2 2" xfId="1871"/>
    <cellStyle name="20% - Accent4 4 2 2 2 2" xfId="2651"/>
    <cellStyle name="20% - Accent4 4 2 2 2 2 2" xfId="6814"/>
    <cellStyle name="20% - Accent4 4 2 2 2 2 2 2" xfId="15168"/>
    <cellStyle name="20% - Accent4 4 2 2 2 2 2 2 2" xfId="31879"/>
    <cellStyle name="20% - Accent4 4 2 2 2 2 2 3" xfId="23526"/>
    <cellStyle name="20% - Accent4 4 2 2 2 2 3" xfId="11006"/>
    <cellStyle name="20% - Accent4 4 2 2 2 2 3 2" xfId="27717"/>
    <cellStyle name="20% - Accent4 4 2 2 2 2 4" xfId="19364"/>
    <cellStyle name="20% - Accent4 4 2 2 2 3" xfId="6034"/>
    <cellStyle name="20% - Accent4 4 2 2 2 3 2" xfId="14388"/>
    <cellStyle name="20% - Accent4 4 2 2 2 3 2 2" xfId="31099"/>
    <cellStyle name="20% - Accent4 4 2 2 2 3 3" xfId="22746"/>
    <cellStyle name="20% - Accent4 4 2 2 2 4" xfId="10226"/>
    <cellStyle name="20% - Accent4 4 2 2 2 4 2" xfId="26937"/>
    <cellStyle name="20% - Accent4 4 2 2 2 5" xfId="18584"/>
    <cellStyle name="20% - Accent4 4 2 2 3" xfId="2652"/>
    <cellStyle name="20% - Accent4 4 2 2 3 2" xfId="6815"/>
    <cellStyle name="20% - Accent4 4 2 2 3 2 2" xfId="15169"/>
    <cellStyle name="20% - Accent4 4 2 2 3 2 2 2" xfId="31880"/>
    <cellStyle name="20% - Accent4 4 2 2 3 2 3" xfId="23527"/>
    <cellStyle name="20% - Accent4 4 2 2 3 3" xfId="11007"/>
    <cellStyle name="20% - Accent4 4 2 2 3 3 2" xfId="27718"/>
    <cellStyle name="20% - Accent4 4 2 2 3 4" xfId="19365"/>
    <cellStyle name="20% - Accent4 4 2 2 4" xfId="4998"/>
    <cellStyle name="20% - Accent4 4 2 2 4 2" xfId="13352"/>
    <cellStyle name="20% - Accent4 4 2 2 4 2 2" xfId="30063"/>
    <cellStyle name="20% - Accent4 4 2 2 4 3" xfId="21710"/>
    <cellStyle name="20% - Accent4 4 2 2 5" xfId="9190"/>
    <cellStyle name="20% - Accent4 4 2 2 5 2" xfId="25901"/>
    <cellStyle name="20% - Accent4 4 2 2 6" xfId="17548"/>
    <cellStyle name="20% - Accent4 4 2 3" xfId="1359"/>
    <cellStyle name="20% - Accent4 4 2 3 2" xfId="2653"/>
    <cellStyle name="20% - Accent4 4 2 3 2 2" xfId="6816"/>
    <cellStyle name="20% - Accent4 4 2 3 2 2 2" xfId="15170"/>
    <cellStyle name="20% - Accent4 4 2 3 2 2 2 2" xfId="31881"/>
    <cellStyle name="20% - Accent4 4 2 3 2 2 3" xfId="23528"/>
    <cellStyle name="20% - Accent4 4 2 3 2 3" xfId="11008"/>
    <cellStyle name="20% - Accent4 4 2 3 2 3 2" xfId="27719"/>
    <cellStyle name="20% - Accent4 4 2 3 2 4" xfId="19366"/>
    <cellStyle name="20% - Accent4 4 2 3 3" xfId="5522"/>
    <cellStyle name="20% - Accent4 4 2 3 3 2" xfId="13876"/>
    <cellStyle name="20% - Accent4 4 2 3 3 2 2" xfId="30587"/>
    <cellStyle name="20% - Accent4 4 2 3 3 3" xfId="22234"/>
    <cellStyle name="20% - Accent4 4 2 3 4" xfId="9714"/>
    <cellStyle name="20% - Accent4 4 2 3 4 2" xfId="26425"/>
    <cellStyle name="20% - Accent4 4 2 3 5" xfId="18072"/>
    <cellStyle name="20% - Accent4 4 2 4" xfId="2654"/>
    <cellStyle name="20% - Accent4 4 2 4 2" xfId="6817"/>
    <cellStyle name="20% - Accent4 4 2 4 2 2" xfId="15171"/>
    <cellStyle name="20% - Accent4 4 2 4 2 2 2" xfId="31882"/>
    <cellStyle name="20% - Accent4 4 2 4 2 3" xfId="23529"/>
    <cellStyle name="20% - Accent4 4 2 4 3" xfId="11009"/>
    <cellStyle name="20% - Accent4 4 2 4 3 2" xfId="27720"/>
    <cellStyle name="20% - Accent4 4 2 4 4" xfId="19367"/>
    <cellStyle name="20% - Accent4 4 2 5" xfId="4486"/>
    <cellStyle name="20% - Accent4 4 2 5 2" xfId="12840"/>
    <cellStyle name="20% - Accent4 4 2 5 2 2" xfId="29551"/>
    <cellStyle name="20% - Accent4 4 2 5 3" xfId="21198"/>
    <cellStyle name="20% - Accent4 4 2 6" xfId="8678"/>
    <cellStyle name="20% - Accent4 4 2 6 2" xfId="25389"/>
    <cellStyle name="20% - Accent4 4 2 7" xfId="17036"/>
    <cellStyle name="20% - Accent4 4 3" xfId="595"/>
    <cellStyle name="20% - Accent4 4 3 2" xfId="1631"/>
    <cellStyle name="20% - Accent4 4 3 2 2" xfId="2655"/>
    <cellStyle name="20% - Accent4 4 3 2 2 2" xfId="6818"/>
    <cellStyle name="20% - Accent4 4 3 2 2 2 2" xfId="15172"/>
    <cellStyle name="20% - Accent4 4 3 2 2 2 2 2" xfId="31883"/>
    <cellStyle name="20% - Accent4 4 3 2 2 2 3" xfId="23530"/>
    <cellStyle name="20% - Accent4 4 3 2 2 3" xfId="11010"/>
    <cellStyle name="20% - Accent4 4 3 2 2 3 2" xfId="27721"/>
    <cellStyle name="20% - Accent4 4 3 2 2 4" xfId="19368"/>
    <cellStyle name="20% - Accent4 4 3 2 3" xfId="5794"/>
    <cellStyle name="20% - Accent4 4 3 2 3 2" xfId="14148"/>
    <cellStyle name="20% - Accent4 4 3 2 3 2 2" xfId="30859"/>
    <cellStyle name="20% - Accent4 4 3 2 3 3" xfId="22506"/>
    <cellStyle name="20% - Accent4 4 3 2 4" xfId="9986"/>
    <cellStyle name="20% - Accent4 4 3 2 4 2" xfId="26697"/>
    <cellStyle name="20% - Accent4 4 3 2 5" xfId="18344"/>
    <cellStyle name="20% - Accent4 4 3 3" xfId="2656"/>
    <cellStyle name="20% - Accent4 4 3 3 2" xfId="6819"/>
    <cellStyle name="20% - Accent4 4 3 3 2 2" xfId="15173"/>
    <cellStyle name="20% - Accent4 4 3 3 2 2 2" xfId="31884"/>
    <cellStyle name="20% - Accent4 4 3 3 2 3" xfId="23531"/>
    <cellStyle name="20% - Accent4 4 3 3 3" xfId="11011"/>
    <cellStyle name="20% - Accent4 4 3 3 3 2" xfId="27722"/>
    <cellStyle name="20% - Accent4 4 3 3 4" xfId="19369"/>
    <cellStyle name="20% - Accent4 4 3 4" xfId="4758"/>
    <cellStyle name="20% - Accent4 4 3 4 2" xfId="13112"/>
    <cellStyle name="20% - Accent4 4 3 4 2 2" xfId="29823"/>
    <cellStyle name="20% - Accent4 4 3 4 3" xfId="21470"/>
    <cellStyle name="20% - Accent4 4 3 5" xfId="8950"/>
    <cellStyle name="20% - Accent4 4 3 5 2" xfId="25661"/>
    <cellStyle name="20% - Accent4 4 3 6" xfId="17308"/>
    <cellStyle name="20% - Accent4 4 4" xfId="1119"/>
    <cellStyle name="20% - Accent4 4 4 2" xfId="2657"/>
    <cellStyle name="20% - Accent4 4 4 2 2" xfId="6820"/>
    <cellStyle name="20% - Accent4 4 4 2 2 2" xfId="15174"/>
    <cellStyle name="20% - Accent4 4 4 2 2 2 2" xfId="31885"/>
    <cellStyle name="20% - Accent4 4 4 2 2 3" xfId="23532"/>
    <cellStyle name="20% - Accent4 4 4 2 3" xfId="11012"/>
    <cellStyle name="20% - Accent4 4 4 2 3 2" xfId="27723"/>
    <cellStyle name="20% - Accent4 4 4 2 4" xfId="19370"/>
    <cellStyle name="20% - Accent4 4 4 3" xfId="5282"/>
    <cellStyle name="20% - Accent4 4 4 3 2" xfId="13636"/>
    <cellStyle name="20% - Accent4 4 4 3 2 2" xfId="30347"/>
    <cellStyle name="20% - Accent4 4 4 3 3" xfId="21994"/>
    <cellStyle name="20% - Accent4 4 4 4" xfId="9474"/>
    <cellStyle name="20% - Accent4 4 4 4 2" xfId="26185"/>
    <cellStyle name="20% - Accent4 4 4 5" xfId="17832"/>
    <cellStyle name="20% - Accent4 4 5" xfId="2658"/>
    <cellStyle name="20% - Accent4 4 5 2" xfId="6821"/>
    <cellStyle name="20% - Accent4 4 5 2 2" xfId="15175"/>
    <cellStyle name="20% - Accent4 4 5 2 2 2" xfId="31886"/>
    <cellStyle name="20% - Accent4 4 5 2 3" xfId="23533"/>
    <cellStyle name="20% - Accent4 4 5 3" xfId="11013"/>
    <cellStyle name="20% - Accent4 4 5 3 2" xfId="27724"/>
    <cellStyle name="20% - Accent4 4 5 4" xfId="19371"/>
    <cellStyle name="20% - Accent4 4 6" xfId="4246"/>
    <cellStyle name="20% - Accent4 4 6 2" xfId="12600"/>
    <cellStyle name="20% - Accent4 4 6 2 2" xfId="29311"/>
    <cellStyle name="20% - Accent4 4 6 3" xfId="20958"/>
    <cellStyle name="20% - Accent4 4 7" xfId="8438"/>
    <cellStyle name="20% - Accent4 4 7 2" xfId="25149"/>
    <cellStyle name="20% - Accent4 4 8" xfId="16796"/>
    <cellStyle name="20% - Accent4 5" xfId="93"/>
    <cellStyle name="20% - Accent4 5 2" xfId="336"/>
    <cellStyle name="20% - Accent4 5 2 2" xfId="849"/>
    <cellStyle name="20% - Accent4 5 2 2 2" xfId="1885"/>
    <cellStyle name="20% - Accent4 5 2 2 2 2" xfId="2659"/>
    <cellStyle name="20% - Accent4 5 2 2 2 2 2" xfId="6822"/>
    <cellStyle name="20% - Accent4 5 2 2 2 2 2 2" xfId="15176"/>
    <cellStyle name="20% - Accent4 5 2 2 2 2 2 2 2" xfId="31887"/>
    <cellStyle name="20% - Accent4 5 2 2 2 2 2 3" xfId="23534"/>
    <cellStyle name="20% - Accent4 5 2 2 2 2 3" xfId="11014"/>
    <cellStyle name="20% - Accent4 5 2 2 2 2 3 2" xfId="27725"/>
    <cellStyle name="20% - Accent4 5 2 2 2 2 4" xfId="19372"/>
    <cellStyle name="20% - Accent4 5 2 2 2 3" xfId="6048"/>
    <cellStyle name="20% - Accent4 5 2 2 2 3 2" xfId="14402"/>
    <cellStyle name="20% - Accent4 5 2 2 2 3 2 2" xfId="31113"/>
    <cellStyle name="20% - Accent4 5 2 2 2 3 3" xfId="22760"/>
    <cellStyle name="20% - Accent4 5 2 2 2 4" xfId="10240"/>
    <cellStyle name="20% - Accent4 5 2 2 2 4 2" xfId="26951"/>
    <cellStyle name="20% - Accent4 5 2 2 2 5" xfId="18598"/>
    <cellStyle name="20% - Accent4 5 2 2 3" xfId="2660"/>
    <cellStyle name="20% - Accent4 5 2 2 3 2" xfId="6823"/>
    <cellStyle name="20% - Accent4 5 2 2 3 2 2" xfId="15177"/>
    <cellStyle name="20% - Accent4 5 2 2 3 2 2 2" xfId="31888"/>
    <cellStyle name="20% - Accent4 5 2 2 3 2 3" xfId="23535"/>
    <cellStyle name="20% - Accent4 5 2 2 3 3" xfId="11015"/>
    <cellStyle name="20% - Accent4 5 2 2 3 3 2" xfId="27726"/>
    <cellStyle name="20% - Accent4 5 2 2 3 4" xfId="19373"/>
    <cellStyle name="20% - Accent4 5 2 2 4" xfId="5012"/>
    <cellStyle name="20% - Accent4 5 2 2 4 2" xfId="13366"/>
    <cellStyle name="20% - Accent4 5 2 2 4 2 2" xfId="30077"/>
    <cellStyle name="20% - Accent4 5 2 2 4 3" xfId="21724"/>
    <cellStyle name="20% - Accent4 5 2 2 5" xfId="9204"/>
    <cellStyle name="20% - Accent4 5 2 2 5 2" xfId="25915"/>
    <cellStyle name="20% - Accent4 5 2 2 6" xfId="17562"/>
    <cellStyle name="20% - Accent4 5 2 3" xfId="1373"/>
    <cellStyle name="20% - Accent4 5 2 3 2" xfId="2661"/>
    <cellStyle name="20% - Accent4 5 2 3 2 2" xfId="6824"/>
    <cellStyle name="20% - Accent4 5 2 3 2 2 2" xfId="15178"/>
    <cellStyle name="20% - Accent4 5 2 3 2 2 2 2" xfId="31889"/>
    <cellStyle name="20% - Accent4 5 2 3 2 2 3" xfId="23536"/>
    <cellStyle name="20% - Accent4 5 2 3 2 3" xfId="11016"/>
    <cellStyle name="20% - Accent4 5 2 3 2 3 2" xfId="27727"/>
    <cellStyle name="20% - Accent4 5 2 3 2 4" xfId="19374"/>
    <cellStyle name="20% - Accent4 5 2 3 3" xfId="5536"/>
    <cellStyle name="20% - Accent4 5 2 3 3 2" xfId="13890"/>
    <cellStyle name="20% - Accent4 5 2 3 3 2 2" xfId="30601"/>
    <cellStyle name="20% - Accent4 5 2 3 3 3" xfId="22248"/>
    <cellStyle name="20% - Accent4 5 2 3 4" xfId="9728"/>
    <cellStyle name="20% - Accent4 5 2 3 4 2" xfId="26439"/>
    <cellStyle name="20% - Accent4 5 2 3 5" xfId="18086"/>
    <cellStyle name="20% - Accent4 5 2 4" xfId="2662"/>
    <cellStyle name="20% - Accent4 5 2 4 2" xfId="6825"/>
    <cellStyle name="20% - Accent4 5 2 4 2 2" xfId="15179"/>
    <cellStyle name="20% - Accent4 5 2 4 2 2 2" xfId="31890"/>
    <cellStyle name="20% - Accent4 5 2 4 2 3" xfId="23537"/>
    <cellStyle name="20% - Accent4 5 2 4 3" xfId="11017"/>
    <cellStyle name="20% - Accent4 5 2 4 3 2" xfId="27728"/>
    <cellStyle name="20% - Accent4 5 2 4 4" xfId="19375"/>
    <cellStyle name="20% - Accent4 5 2 5" xfId="4500"/>
    <cellStyle name="20% - Accent4 5 2 5 2" xfId="12854"/>
    <cellStyle name="20% - Accent4 5 2 5 2 2" xfId="29565"/>
    <cellStyle name="20% - Accent4 5 2 5 3" xfId="21212"/>
    <cellStyle name="20% - Accent4 5 2 6" xfId="8692"/>
    <cellStyle name="20% - Accent4 5 2 6 2" xfId="25403"/>
    <cellStyle name="20% - Accent4 5 2 7" xfId="17050"/>
    <cellStyle name="20% - Accent4 5 3" xfId="609"/>
    <cellStyle name="20% - Accent4 5 3 2" xfId="1645"/>
    <cellStyle name="20% - Accent4 5 3 2 2" xfId="2663"/>
    <cellStyle name="20% - Accent4 5 3 2 2 2" xfId="6826"/>
    <cellStyle name="20% - Accent4 5 3 2 2 2 2" xfId="15180"/>
    <cellStyle name="20% - Accent4 5 3 2 2 2 2 2" xfId="31891"/>
    <cellStyle name="20% - Accent4 5 3 2 2 2 3" xfId="23538"/>
    <cellStyle name="20% - Accent4 5 3 2 2 3" xfId="11018"/>
    <cellStyle name="20% - Accent4 5 3 2 2 3 2" xfId="27729"/>
    <cellStyle name="20% - Accent4 5 3 2 2 4" xfId="19376"/>
    <cellStyle name="20% - Accent4 5 3 2 3" xfId="5808"/>
    <cellStyle name="20% - Accent4 5 3 2 3 2" xfId="14162"/>
    <cellStyle name="20% - Accent4 5 3 2 3 2 2" xfId="30873"/>
    <cellStyle name="20% - Accent4 5 3 2 3 3" xfId="22520"/>
    <cellStyle name="20% - Accent4 5 3 2 4" xfId="10000"/>
    <cellStyle name="20% - Accent4 5 3 2 4 2" xfId="26711"/>
    <cellStyle name="20% - Accent4 5 3 2 5" xfId="18358"/>
    <cellStyle name="20% - Accent4 5 3 3" xfId="2664"/>
    <cellStyle name="20% - Accent4 5 3 3 2" xfId="6827"/>
    <cellStyle name="20% - Accent4 5 3 3 2 2" xfId="15181"/>
    <cellStyle name="20% - Accent4 5 3 3 2 2 2" xfId="31892"/>
    <cellStyle name="20% - Accent4 5 3 3 2 3" xfId="23539"/>
    <cellStyle name="20% - Accent4 5 3 3 3" xfId="11019"/>
    <cellStyle name="20% - Accent4 5 3 3 3 2" xfId="27730"/>
    <cellStyle name="20% - Accent4 5 3 3 4" xfId="19377"/>
    <cellStyle name="20% - Accent4 5 3 4" xfId="4772"/>
    <cellStyle name="20% - Accent4 5 3 4 2" xfId="13126"/>
    <cellStyle name="20% - Accent4 5 3 4 2 2" xfId="29837"/>
    <cellStyle name="20% - Accent4 5 3 4 3" xfId="21484"/>
    <cellStyle name="20% - Accent4 5 3 5" xfId="8964"/>
    <cellStyle name="20% - Accent4 5 3 5 2" xfId="25675"/>
    <cellStyle name="20% - Accent4 5 3 6" xfId="17322"/>
    <cellStyle name="20% - Accent4 5 4" xfId="1133"/>
    <cellStyle name="20% - Accent4 5 4 2" xfId="2665"/>
    <cellStyle name="20% - Accent4 5 4 2 2" xfId="6828"/>
    <cellStyle name="20% - Accent4 5 4 2 2 2" xfId="15182"/>
    <cellStyle name="20% - Accent4 5 4 2 2 2 2" xfId="31893"/>
    <cellStyle name="20% - Accent4 5 4 2 2 3" xfId="23540"/>
    <cellStyle name="20% - Accent4 5 4 2 3" xfId="11020"/>
    <cellStyle name="20% - Accent4 5 4 2 3 2" xfId="27731"/>
    <cellStyle name="20% - Accent4 5 4 2 4" xfId="19378"/>
    <cellStyle name="20% - Accent4 5 4 3" xfId="5296"/>
    <cellStyle name="20% - Accent4 5 4 3 2" xfId="13650"/>
    <cellStyle name="20% - Accent4 5 4 3 2 2" xfId="30361"/>
    <cellStyle name="20% - Accent4 5 4 3 3" xfId="22008"/>
    <cellStyle name="20% - Accent4 5 4 4" xfId="9488"/>
    <cellStyle name="20% - Accent4 5 4 4 2" xfId="26199"/>
    <cellStyle name="20% - Accent4 5 4 5" xfId="17846"/>
    <cellStyle name="20% - Accent4 5 5" xfId="2666"/>
    <cellStyle name="20% - Accent4 5 5 2" xfId="6829"/>
    <cellStyle name="20% - Accent4 5 5 2 2" xfId="15183"/>
    <cellStyle name="20% - Accent4 5 5 2 2 2" xfId="31894"/>
    <cellStyle name="20% - Accent4 5 5 2 3" xfId="23541"/>
    <cellStyle name="20% - Accent4 5 5 3" xfId="11021"/>
    <cellStyle name="20% - Accent4 5 5 3 2" xfId="27732"/>
    <cellStyle name="20% - Accent4 5 5 4" xfId="19379"/>
    <cellStyle name="20% - Accent4 5 6" xfId="4260"/>
    <cellStyle name="20% - Accent4 5 6 2" xfId="12614"/>
    <cellStyle name="20% - Accent4 5 6 2 2" xfId="29325"/>
    <cellStyle name="20% - Accent4 5 6 3" xfId="20972"/>
    <cellStyle name="20% - Accent4 5 7" xfId="8452"/>
    <cellStyle name="20% - Accent4 5 7 2" xfId="25163"/>
    <cellStyle name="20% - Accent4 5 8" xfId="16810"/>
    <cellStyle name="20% - Accent4 6" xfId="107"/>
    <cellStyle name="20% - Accent4 6 2" xfId="350"/>
    <cellStyle name="20% - Accent4 6 2 2" xfId="863"/>
    <cellStyle name="20% - Accent4 6 2 2 2" xfId="1899"/>
    <cellStyle name="20% - Accent4 6 2 2 2 2" xfId="2667"/>
    <cellStyle name="20% - Accent4 6 2 2 2 2 2" xfId="6830"/>
    <cellStyle name="20% - Accent4 6 2 2 2 2 2 2" xfId="15184"/>
    <cellStyle name="20% - Accent4 6 2 2 2 2 2 2 2" xfId="31895"/>
    <cellStyle name="20% - Accent4 6 2 2 2 2 2 3" xfId="23542"/>
    <cellStyle name="20% - Accent4 6 2 2 2 2 3" xfId="11022"/>
    <cellStyle name="20% - Accent4 6 2 2 2 2 3 2" xfId="27733"/>
    <cellStyle name="20% - Accent4 6 2 2 2 2 4" xfId="19380"/>
    <cellStyle name="20% - Accent4 6 2 2 2 3" xfId="6062"/>
    <cellStyle name="20% - Accent4 6 2 2 2 3 2" xfId="14416"/>
    <cellStyle name="20% - Accent4 6 2 2 2 3 2 2" xfId="31127"/>
    <cellStyle name="20% - Accent4 6 2 2 2 3 3" xfId="22774"/>
    <cellStyle name="20% - Accent4 6 2 2 2 4" xfId="10254"/>
    <cellStyle name="20% - Accent4 6 2 2 2 4 2" xfId="26965"/>
    <cellStyle name="20% - Accent4 6 2 2 2 5" xfId="18612"/>
    <cellStyle name="20% - Accent4 6 2 2 3" xfId="2668"/>
    <cellStyle name="20% - Accent4 6 2 2 3 2" xfId="6831"/>
    <cellStyle name="20% - Accent4 6 2 2 3 2 2" xfId="15185"/>
    <cellStyle name="20% - Accent4 6 2 2 3 2 2 2" xfId="31896"/>
    <cellStyle name="20% - Accent4 6 2 2 3 2 3" xfId="23543"/>
    <cellStyle name="20% - Accent4 6 2 2 3 3" xfId="11023"/>
    <cellStyle name="20% - Accent4 6 2 2 3 3 2" xfId="27734"/>
    <cellStyle name="20% - Accent4 6 2 2 3 4" xfId="19381"/>
    <cellStyle name="20% - Accent4 6 2 2 4" xfId="5026"/>
    <cellStyle name="20% - Accent4 6 2 2 4 2" xfId="13380"/>
    <cellStyle name="20% - Accent4 6 2 2 4 2 2" xfId="30091"/>
    <cellStyle name="20% - Accent4 6 2 2 4 3" xfId="21738"/>
    <cellStyle name="20% - Accent4 6 2 2 5" xfId="9218"/>
    <cellStyle name="20% - Accent4 6 2 2 5 2" xfId="25929"/>
    <cellStyle name="20% - Accent4 6 2 2 6" xfId="17576"/>
    <cellStyle name="20% - Accent4 6 2 3" xfId="1387"/>
    <cellStyle name="20% - Accent4 6 2 3 2" xfId="2669"/>
    <cellStyle name="20% - Accent4 6 2 3 2 2" xfId="6832"/>
    <cellStyle name="20% - Accent4 6 2 3 2 2 2" xfId="15186"/>
    <cellStyle name="20% - Accent4 6 2 3 2 2 2 2" xfId="31897"/>
    <cellStyle name="20% - Accent4 6 2 3 2 2 3" xfId="23544"/>
    <cellStyle name="20% - Accent4 6 2 3 2 3" xfId="11024"/>
    <cellStyle name="20% - Accent4 6 2 3 2 3 2" xfId="27735"/>
    <cellStyle name="20% - Accent4 6 2 3 2 4" xfId="19382"/>
    <cellStyle name="20% - Accent4 6 2 3 3" xfId="5550"/>
    <cellStyle name="20% - Accent4 6 2 3 3 2" xfId="13904"/>
    <cellStyle name="20% - Accent4 6 2 3 3 2 2" xfId="30615"/>
    <cellStyle name="20% - Accent4 6 2 3 3 3" xfId="22262"/>
    <cellStyle name="20% - Accent4 6 2 3 4" xfId="9742"/>
    <cellStyle name="20% - Accent4 6 2 3 4 2" xfId="26453"/>
    <cellStyle name="20% - Accent4 6 2 3 5" xfId="18100"/>
    <cellStyle name="20% - Accent4 6 2 4" xfId="2670"/>
    <cellStyle name="20% - Accent4 6 2 4 2" xfId="6833"/>
    <cellStyle name="20% - Accent4 6 2 4 2 2" xfId="15187"/>
    <cellStyle name="20% - Accent4 6 2 4 2 2 2" xfId="31898"/>
    <cellStyle name="20% - Accent4 6 2 4 2 3" xfId="23545"/>
    <cellStyle name="20% - Accent4 6 2 4 3" xfId="11025"/>
    <cellStyle name="20% - Accent4 6 2 4 3 2" xfId="27736"/>
    <cellStyle name="20% - Accent4 6 2 4 4" xfId="19383"/>
    <cellStyle name="20% - Accent4 6 2 5" xfId="4514"/>
    <cellStyle name="20% - Accent4 6 2 5 2" xfId="12868"/>
    <cellStyle name="20% - Accent4 6 2 5 2 2" xfId="29579"/>
    <cellStyle name="20% - Accent4 6 2 5 3" xfId="21226"/>
    <cellStyle name="20% - Accent4 6 2 6" xfId="8706"/>
    <cellStyle name="20% - Accent4 6 2 6 2" xfId="25417"/>
    <cellStyle name="20% - Accent4 6 2 7" xfId="17064"/>
    <cellStyle name="20% - Accent4 6 3" xfId="623"/>
    <cellStyle name="20% - Accent4 6 3 2" xfId="1659"/>
    <cellStyle name="20% - Accent4 6 3 2 2" xfId="2671"/>
    <cellStyle name="20% - Accent4 6 3 2 2 2" xfId="6834"/>
    <cellStyle name="20% - Accent4 6 3 2 2 2 2" xfId="15188"/>
    <cellStyle name="20% - Accent4 6 3 2 2 2 2 2" xfId="31899"/>
    <cellStyle name="20% - Accent4 6 3 2 2 2 3" xfId="23546"/>
    <cellStyle name="20% - Accent4 6 3 2 2 3" xfId="11026"/>
    <cellStyle name="20% - Accent4 6 3 2 2 3 2" xfId="27737"/>
    <cellStyle name="20% - Accent4 6 3 2 2 4" xfId="19384"/>
    <cellStyle name="20% - Accent4 6 3 2 3" xfId="5822"/>
    <cellStyle name="20% - Accent4 6 3 2 3 2" xfId="14176"/>
    <cellStyle name="20% - Accent4 6 3 2 3 2 2" xfId="30887"/>
    <cellStyle name="20% - Accent4 6 3 2 3 3" xfId="22534"/>
    <cellStyle name="20% - Accent4 6 3 2 4" xfId="10014"/>
    <cellStyle name="20% - Accent4 6 3 2 4 2" xfId="26725"/>
    <cellStyle name="20% - Accent4 6 3 2 5" xfId="18372"/>
    <cellStyle name="20% - Accent4 6 3 3" xfId="2672"/>
    <cellStyle name="20% - Accent4 6 3 3 2" xfId="6835"/>
    <cellStyle name="20% - Accent4 6 3 3 2 2" xfId="15189"/>
    <cellStyle name="20% - Accent4 6 3 3 2 2 2" xfId="31900"/>
    <cellStyle name="20% - Accent4 6 3 3 2 3" xfId="23547"/>
    <cellStyle name="20% - Accent4 6 3 3 3" xfId="11027"/>
    <cellStyle name="20% - Accent4 6 3 3 3 2" xfId="27738"/>
    <cellStyle name="20% - Accent4 6 3 3 4" xfId="19385"/>
    <cellStyle name="20% - Accent4 6 3 4" xfId="4786"/>
    <cellStyle name="20% - Accent4 6 3 4 2" xfId="13140"/>
    <cellStyle name="20% - Accent4 6 3 4 2 2" xfId="29851"/>
    <cellStyle name="20% - Accent4 6 3 4 3" xfId="21498"/>
    <cellStyle name="20% - Accent4 6 3 5" xfId="8978"/>
    <cellStyle name="20% - Accent4 6 3 5 2" xfId="25689"/>
    <cellStyle name="20% - Accent4 6 3 6" xfId="17336"/>
    <cellStyle name="20% - Accent4 6 4" xfId="1147"/>
    <cellStyle name="20% - Accent4 6 4 2" xfId="2673"/>
    <cellStyle name="20% - Accent4 6 4 2 2" xfId="6836"/>
    <cellStyle name="20% - Accent4 6 4 2 2 2" xfId="15190"/>
    <cellStyle name="20% - Accent4 6 4 2 2 2 2" xfId="31901"/>
    <cellStyle name="20% - Accent4 6 4 2 2 3" xfId="23548"/>
    <cellStyle name="20% - Accent4 6 4 2 3" xfId="11028"/>
    <cellStyle name="20% - Accent4 6 4 2 3 2" xfId="27739"/>
    <cellStyle name="20% - Accent4 6 4 2 4" xfId="19386"/>
    <cellStyle name="20% - Accent4 6 4 3" xfId="5310"/>
    <cellStyle name="20% - Accent4 6 4 3 2" xfId="13664"/>
    <cellStyle name="20% - Accent4 6 4 3 2 2" xfId="30375"/>
    <cellStyle name="20% - Accent4 6 4 3 3" xfId="22022"/>
    <cellStyle name="20% - Accent4 6 4 4" xfId="9502"/>
    <cellStyle name="20% - Accent4 6 4 4 2" xfId="26213"/>
    <cellStyle name="20% - Accent4 6 4 5" xfId="17860"/>
    <cellStyle name="20% - Accent4 6 5" xfId="2674"/>
    <cellStyle name="20% - Accent4 6 5 2" xfId="6837"/>
    <cellStyle name="20% - Accent4 6 5 2 2" xfId="15191"/>
    <cellStyle name="20% - Accent4 6 5 2 2 2" xfId="31902"/>
    <cellStyle name="20% - Accent4 6 5 2 3" xfId="23549"/>
    <cellStyle name="20% - Accent4 6 5 3" xfId="11029"/>
    <cellStyle name="20% - Accent4 6 5 3 2" xfId="27740"/>
    <cellStyle name="20% - Accent4 6 5 4" xfId="19387"/>
    <cellStyle name="20% - Accent4 6 6" xfId="4274"/>
    <cellStyle name="20% - Accent4 6 6 2" xfId="12628"/>
    <cellStyle name="20% - Accent4 6 6 2 2" xfId="29339"/>
    <cellStyle name="20% - Accent4 6 6 3" xfId="20986"/>
    <cellStyle name="20% - Accent4 6 7" xfId="8466"/>
    <cellStyle name="20% - Accent4 6 7 2" xfId="25177"/>
    <cellStyle name="20% - Accent4 6 8" xfId="16824"/>
    <cellStyle name="20% - Accent4 7" xfId="121"/>
    <cellStyle name="20% - Accent4 7 2" xfId="364"/>
    <cellStyle name="20% - Accent4 7 2 2" xfId="877"/>
    <cellStyle name="20% - Accent4 7 2 2 2" xfId="1913"/>
    <cellStyle name="20% - Accent4 7 2 2 2 2" xfId="2675"/>
    <cellStyle name="20% - Accent4 7 2 2 2 2 2" xfId="6838"/>
    <cellStyle name="20% - Accent4 7 2 2 2 2 2 2" xfId="15192"/>
    <cellStyle name="20% - Accent4 7 2 2 2 2 2 2 2" xfId="31903"/>
    <cellStyle name="20% - Accent4 7 2 2 2 2 2 3" xfId="23550"/>
    <cellStyle name="20% - Accent4 7 2 2 2 2 3" xfId="11030"/>
    <cellStyle name="20% - Accent4 7 2 2 2 2 3 2" xfId="27741"/>
    <cellStyle name="20% - Accent4 7 2 2 2 2 4" xfId="19388"/>
    <cellStyle name="20% - Accent4 7 2 2 2 3" xfId="6076"/>
    <cellStyle name="20% - Accent4 7 2 2 2 3 2" xfId="14430"/>
    <cellStyle name="20% - Accent4 7 2 2 2 3 2 2" xfId="31141"/>
    <cellStyle name="20% - Accent4 7 2 2 2 3 3" xfId="22788"/>
    <cellStyle name="20% - Accent4 7 2 2 2 4" xfId="10268"/>
    <cellStyle name="20% - Accent4 7 2 2 2 4 2" xfId="26979"/>
    <cellStyle name="20% - Accent4 7 2 2 2 5" xfId="18626"/>
    <cellStyle name="20% - Accent4 7 2 2 3" xfId="2676"/>
    <cellStyle name="20% - Accent4 7 2 2 3 2" xfId="6839"/>
    <cellStyle name="20% - Accent4 7 2 2 3 2 2" xfId="15193"/>
    <cellStyle name="20% - Accent4 7 2 2 3 2 2 2" xfId="31904"/>
    <cellStyle name="20% - Accent4 7 2 2 3 2 3" xfId="23551"/>
    <cellStyle name="20% - Accent4 7 2 2 3 3" xfId="11031"/>
    <cellStyle name="20% - Accent4 7 2 2 3 3 2" xfId="27742"/>
    <cellStyle name="20% - Accent4 7 2 2 3 4" xfId="19389"/>
    <cellStyle name="20% - Accent4 7 2 2 4" xfId="5040"/>
    <cellStyle name="20% - Accent4 7 2 2 4 2" xfId="13394"/>
    <cellStyle name="20% - Accent4 7 2 2 4 2 2" xfId="30105"/>
    <cellStyle name="20% - Accent4 7 2 2 4 3" xfId="21752"/>
    <cellStyle name="20% - Accent4 7 2 2 5" xfId="9232"/>
    <cellStyle name="20% - Accent4 7 2 2 5 2" xfId="25943"/>
    <cellStyle name="20% - Accent4 7 2 2 6" xfId="17590"/>
    <cellStyle name="20% - Accent4 7 2 3" xfId="1401"/>
    <cellStyle name="20% - Accent4 7 2 3 2" xfId="2677"/>
    <cellStyle name="20% - Accent4 7 2 3 2 2" xfId="6840"/>
    <cellStyle name="20% - Accent4 7 2 3 2 2 2" xfId="15194"/>
    <cellStyle name="20% - Accent4 7 2 3 2 2 2 2" xfId="31905"/>
    <cellStyle name="20% - Accent4 7 2 3 2 2 3" xfId="23552"/>
    <cellStyle name="20% - Accent4 7 2 3 2 3" xfId="11032"/>
    <cellStyle name="20% - Accent4 7 2 3 2 3 2" xfId="27743"/>
    <cellStyle name="20% - Accent4 7 2 3 2 4" xfId="19390"/>
    <cellStyle name="20% - Accent4 7 2 3 3" xfId="5564"/>
    <cellStyle name="20% - Accent4 7 2 3 3 2" xfId="13918"/>
    <cellStyle name="20% - Accent4 7 2 3 3 2 2" xfId="30629"/>
    <cellStyle name="20% - Accent4 7 2 3 3 3" xfId="22276"/>
    <cellStyle name="20% - Accent4 7 2 3 4" xfId="9756"/>
    <cellStyle name="20% - Accent4 7 2 3 4 2" xfId="26467"/>
    <cellStyle name="20% - Accent4 7 2 3 5" xfId="18114"/>
    <cellStyle name="20% - Accent4 7 2 4" xfId="2678"/>
    <cellStyle name="20% - Accent4 7 2 4 2" xfId="6841"/>
    <cellStyle name="20% - Accent4 7 2 4 2 2" xfId="15195"/>
    <cellStyle name="20% - Accent4 7 2 4 2 2 2" xfId="31906"/>
    <cellStyle name="20% - Accent4 7 2 4 2 3" xfId="23553"/>
    <cellStyle name="20% - Accent4 7 2 4 3" xfId="11033"/>
    <cellStyle name="20% - Accent4 7 2 4 3 2" xfId="27744"/>
    <cellStyle name="20% - Accent4 7 2 4 4" xfId="19391"/>
    <cellStyle name="20% - Accent4 7 2 5" xfId="4528"/>
    <cellStyle name="20% - Accent4 7 2 5 2" xfId="12882"/>
    <cellStyle name="20% - Accent4 7 2 5 2 2" xfId="29593"/>
    <cellStyle name="20% - Accent4 7 2 5 3" xfId="21240"/>
    <cellStyle name="20% - Accent4 7 2 6" xfId="8720"/>
    <cellStyle name="20% - Accent4 7 2 6 2" xfId="25431"/>
    <cellStyle name="20% - Accent4 7 2 7" xfId="17078"/>
    <cellStyle name="20% - Accent4 7 3" xfId="637"/>
    <cellStyle name="20% - Accent4 7 3 2" xfId="1673"/>
    <cellStyle name="20% - Accent4 7 3 2 2" xfId="2679"/>
    <cellStyle name="20% - Accent4 7 3 2 2 2" xfId="6842"/>
    <cellStyle name="20% - Accent4 7 3 2 2 2 2" xfId="15196"/>
    <cellStyle name="20% - Accent4 7 3 2 2 2 2 2" xfId="31907"/>
    <cellStyle name="20% - Accent4 7 3 2 2 2 3" xfId="23554"/>
    <cellStyle name="20% - Accent4 7 3 2 2 3" xfId="11034"/>
    <cellStyle name="20% - Accent4 7 3 2 2 3 2" xfId="27745"/>
    <cellStyle name="20% - Accent4 7 3 2 2 4" xfId="19392"/>
    <cellStyle name="20% - Accent4 7 3 2 3" xfId="5836"/>
    <cellStyle name="20% - Accent4 7 3 2 3 2" xfId="14190"/>
    <cellStyle name="20% - Accent4 7 3 2 3 2 2" xfId="30901"/>
    <cellStyle name="20% - Accent4 7 3 2 3 3" xfId="22548"/>
    <cellStyle name="20% - Accent4 7 3 2 4" xfId="10028"/>
    <cellStyle name="20% - Accent4 7 3 2 4 2" xfId="26739"/>
    <cellStyle name="20% - Accent4 7 3 2 5" xfId="18386"/>
    <cellStyle name="20% - Accent4 7 3 3" xfId="2680"/>
    <cellStyle name="20% - Accent4 7 3 3 2" xfId="6843"/>
    <cellStyle name="20% - Accent4 7 3 3 2 2" xfId="15197"/>
    <cellStyle name="20% - Accent4 7 3 3 2 2 2" xfId="31908"/>
    <cellStyle name="20% - Accent4 7 3 3 2 3" xfId="23555"/>
    <cellStyle name="20% - Accent4 7 3 3 3" xfId="11035"/>
    <cellStyle name="20% - Accent4 7 3 3 3 2" xfId="27746"/>
    <cellStyle name="20% - Accent4 7 3 3 4" xfId="19393"/>
    <cellStyle name="20% - Accent4 7 3 4" xfId="4800"/>
    <cellStyle name="20% - Accent4 7 3 4 2" xfId="13154"/>
    <cellStyle name="20% - Accent4 7 3 4 2 2" xfId="29865"/>
    <cellStyle name="20% - Accent4 7 3 4 3" xfId="21512"/>
    <cellStyle name="20% - Accent4 7 3 5" xfId="8992"/>
    <cellStyle name="20% - Accent4 7 3 5 2" xfId="25703"/>
    <cellStyle name="20% - Accent4 7 3 6" xfId="17350"/>
    <cellStyle name="20% - Accent4 7 4" xfId="1161"/>
    <cellStyle name="20% - Accent4 7 4 2" xfId="2681"/>
    <cellStyle name="20% - Accent4 7 4 2 2" xfId="6844"/>
    <cellStyle name="20% - Accent4 7 4 2 2 2" xfId="15198"/>
    <cellStyle name="20% - Accent4 7 4 2 2 2 2" xfId="31909"/>
    <cellStyle name="20% - Accent4 7 4 2 2 3" xfId="23556"/>
    <cellStyle name="20% - Accent4 7 4 2 3" xfId="11036"/>
    <cellStyle name="20% - Accent4 7 4 2 3 2" xfId="27747"/>
    <cellStyle name="20% - Accent4 7 4 2 4" xfId="19394"/>
    <cellStyle name="20% - Accent4 7 4 3" xfId="5324"/>
    <cellStyle name="20% - Accent4 7 4 3 2" xfId="13678"/>
    <cellStyle name="20% - Accent4 7 4 3 2 2" xfId="30389"/>
    <cellStyle name="20% - Accent4 7 4 3 3" xfId="22036"/>
    <cellStyle name="20% - Accent4 7 4 4" xfId="9516"/>
    <cellStyle name="20% - Accent4 7 4 4 2" xfId="26227"/>
    <cellStyle name="20% - Accent4 7 4 5" xfId="17874"/>
    <cellStyle name="20% - Accent4 7 5" xfId="2682"/>
    <cellStyle name="20% - Accent4 7 5 2" xfId="6845"/>
    <cellStyle name="20% - Accent4 7 5 2 2" xfId="15199"/>
    <cellStyle name="20% - Accent4 7 5 2 2 2" xfId="31910"/>
    <cellStyle name="20% - Accent4 7 5 2 3" xfId="23557"/>
    <cellStyle name="20% - Accent4 7 5 3" xfId="11037"/>
    <cellStyle name="20% - Accent4 7 5 3 2" xfId="27748"/>
    <cellStyle name="20% - Accent4 7 5 4" xfId="19395"/>
    <cellStyle name="20% - Accent4 7 6" xfId="4288"/>
    <cellStyle name="20% - Accent4 7 6 2" xfId="12642"/>
    <cellStyle name="20% - Accent4 7 6 2 2" xfId="29353"/>
    <cellStyle name="20% - Accent4 7 6 3" xfId="21000"/>
    <cellStyle name="20% - Accent4 7 7" xfId="8480"/>
    <cellStyle name="20% - Accent4 7 7 2" xfId="25191"/>
    <cellStyle name="20% - Accent4 7 8" xfId="16838"/>
    <cellStyle name="20% - Accent4 8" xfId="135"/>
    <cellStyle name="20% - Accent4 8 2" xfId="378"/>
    <cellStyle name="20% - Accent4 8 2 2" xfId="891"/>
    <cellStyle name="20% - Accent4 8 2 2 2" xfId="1927"/>
    <cellStyle name="20% - Accent4 8 2 2 2 2" xfId="2683"/>
    <cellStyle name="20% - Accent4 8 2 2 2 2 2" xfId="6846"/>
    <cellStyle name="20% - Accent4 8 2 2 2 2 2 2" xfId="15200"/>
    <cellStyle name="20% - Accent4 8 2 2 2 2 2 2 2" xfId="31911"/>
    <cellStyle name="20% - Accent4 8 2 2 2 2 2 3" xfId="23558"/>
    <cellStyle name="20% - Accent4 8 2 2 2 2 3" xfId="11038"/>
    <cellStyle name="20% - Accent4 8 2 2 2 2 3 2" xfId="27749"/>
    <cellStyle name="20% - Accent4 8 2 2 2 2 4" xfId="19396"/>
    <cellStyle name="20% - Accent4 8 2 2 2 3" xfId="6090"/>
    <cellStyle name="20% - Accent4 8 2 2 2 3 2" xfId="14444"/>
    <cellStyle name="20% - Accent4 8 2 2 2 3 2 2" xfId="31155"/>
    <cellStyle name="20% - Accent4 8 2 2 2 3 3" xfId="22802"/>
    <cellStyle name="20% - Accent4 8 2 2 2 4" xfId="10282"/>
    <cellStyle name="20% - Accent4 8 2 2 2 4 2" xfId="26993"/>
    <cellStyle name="20% - Accent4 8 2 2 2 5" xfId="18640"/>
    <cellStyle name="20% - Accent4 8 2 2 3" xfId="2684"/>
    <cellStyle name="20% - Accent4 8 2 2 3 2" xfId="6847"/>
    <cellStyle name="20% - Accent4 8 2 2 3 2 2" xfId="15201"/>
    <cellStyle name="20% - Accent4 8 2 2 3 2 2 2" xfId="31912"/>
    <cellStyle name="20% - Accent4 8 2 2 3 2 3" xfId="23559"/>
    <cellStyle name="20% - Accent4 8 2 2 3 3" xfId="11039"/>
    <cellStyle name="20% - Accent4 8 2 2 3 3 2" xfId="27750"/>
    <cellStyle name="20% - Accent4 8 2 2 3 4" xfId="19397"/>
    <cellStyle name="20% - Accent4 8 2 2 4" xfId="5054"/>
    <cellStyle name="20% - Accent4 8 2 2 4 2" xfId="13408"/>
    <cellStyle name="20% - Accent4 8 2 2 4 2 2" xfId="30119"/>
    <cellStyle name="20% - Accent4 8 2 2 4 3" xfId="21766"/>
    <cellStyle name="20% - Accent4 8 2 2 5" xfId="9246"/>
    <cellStyle name="20% - Accent4 8 2 2 5 2" xfId="25957"/>
    <cellStyle name="20% - Accent4 8 2 2 6" xfId="17604"/>
    <cellStyle name="20% - Accent4 8 2 3" xfId="1415"/>
    <cellStyle name="20% - Accent4 8 2 3 2" xfId="2685"/>
    <cellStyle name="20% - Accent4 8 2 3 2 2" xfId="6848"/>
    <cellStyle name="20% - Accent4 8 2 3 2 2 2" xfId="15202"/>
    <cellStyle name="20% - Accent4 8 2 3 2 2 2 2" xfId="31913"/>
    <cellStyle name="20% - Accent4 8 2 3 2 2 3" xfId="23560"/>
    <cellStyle name="20% - Accent4 8 2 3 2 3" xfId="11040"/>
    <cellStyle name="20% - Accent4 8 2 3 2 3 2" xfId="27751"/>
    <cellStyle name="20% - Accent4 8 2 3 2 4" xfId="19398"/>
    <cellStyle name="20% - Accent4 8 2 3 3" xfId="5578"/>
    <cellStyle name="20% - Accent4 8 2 3 3 2" xfId="13932"/>
    <cellStyle name="20% - Accent4 8 2 3 3 2 2" xfId="30643"/>
    <cellStyle name="20% - Accent4 8 2 3 3 3" xfId="22290"/>
    <cellStyle name="20% - Accent4 8 2 3 4" xfId="9770"/>
    <cellStyle name="20% - Accent4 8 2 3 4 2" xfId="26481"/>
    <cellStyle name="20% - Accent4 8 2 3 5" xfId="18128"/>
    <cellStyle name="20% - Accent4 8 2 4" xfId="2686"/>
    <cellStyle name="20% - Accent4 8 2 4 2" xfId="6849"/>
    <cellStyle name="20% - Accent4 8 2 4 2 2" xfId="15203"/>
    <cellStyle name="20% - Accent4 8 2 4 2 2 2" xfId="31914"/>
    <cellStyle name="20% - Accent4 8 2 4 2 3" xfId="23561"/>
    <cellStyle name="20% - Accent4 8 2 4 3" xfId="11041"/>
    <cellStyle name="20% - Accent4 8 2 4 3 2" xfId="27752"/>
    <cellStyle name="20% - Accent4 8 2 4 4" xfId="19399"/>
    <cellStyle name="20% - Accent4 8 2 5" xfId="4542"/>
    <cellStyle name="20% - Accent4 8 2 5 2" xfId="12896"/>
    <cellStyle name="20% - Accent4 8 2 5 2 2" xfId="29607"/>
    <cellStyle name="20% - Accent4 8 2 5 3" xfId="21254"/>
    <cellStyle name="20% - Accent4 8 2 6" xfId="8734"/>
    <cellStyle name="20% - Accent4 8 2 6 2" xfId="25445"/>
    <cellStyle name="20% - Accent4 8 2 7" xfId="17092"/>
    <cellStyle name="20% - Accent4 8 3" xfId="651"/>
    <cellStyle name="20% - Accent4 8 3 2" xfId="1687"/>
    <cellStyle name="20% - Accent4 8 3 2 2" xfId="2687"/>
    <cellStyle name="20% - Accent4 8 3 2 2 2" xfId="6850"/>
    <cellStyle name="20% - Accent4 8 3 2 2 2 2" xfId="15204"/>
    <cellStyle name="20% - Accent4 8 3 2 2 2 2 2" xfId="31915"/>
    <cellStyle name="20% - Accent4 8 3 2 2 2 3" xfId="23562"/>
    <cellStyle name="20% - Accent4 8 3 2 2 3" xfId="11042"/>
    <cellStyle name="20% - Accent4 8 3 2 2 3 2" xfId="27753"/>
    <cellStyle name="20% - Accent4 8 3 2 2 4" xfId="19400"/>
    <cellStyle name="20% - Accent4 8 3 2 3" xfId="5850"/>
    <cellStyle name="20% - Accent4 8 3 2 3 2" xfId="14204"/>
    <cellStyle name="20% - Accent4 8 3 2 3 2 2" xfId="30915"/>
    <cellStyle name="20% - Accent4 8 3 2 3 3" xfId="22562"/>
    <cellStyle name="20% - Accent4 8 3 2 4" xfId="10042"/>
    <cellStyle name="20% - Accent4 8 3 2 4 2" xfId="26753"/>
    <cellStyle name="20% - Accent4 8 3 2 5" xfId="18400"/>
    <cellStyle name="20% - Accent4 8 3 3" xfId="2688"/>
    <cellStyle name="20% - Accent4 8 3 3 2" xfId="6851"/>
    <cellStyle name="20% - Accent4 8 3 3 2 2" xfId="15205"/>
    <cellStyle name="20% - Accent4 8 3 3 2 2 2" xfId="31916"/>
    <cellStyle name="20% - Accent4 8 3 3 2 3" xfId="23563"/>
    <cellStyle name="20% - Accent4 8 3 3 3" xfId="11043"/>
    <cellStyle name="20% - Accent4 8 3 3 3 2" xfId="27754"/>
    <cellStyle name="20% - Accent4 8 3 3 4" xfId="19401"/>
    <cellStyle name="20% - Accent4 8 3 4" xfId="4814"/>
    <cellStyle name="20% - Accent4 8 3 4 2" xfId="13168"/>
    <cellStyle name="20% - Accent4 8 3 4 2 2" xfId="29879"/>
    <cellStyle name="20% - Accent4 8 3 4 3" xfId="21526"/>
    <cellStyle name="20% - Accent4 8 3 5" xfId="9006"/>
    <cellStyle name="20% - Accent4 8 3 5 2" xfId="25717"/>
    <cellStyle name="20% - Accent4 8 3 6" xfId="17364"/>
    <cellStyle name="20% - Accent4 8 4" xfId="1175"/>
    <cellStyle name="20% - Accent4 8 4 2" xfId="2689"/>
    <cellStyle name="20% - Accent4 8 4 2 2" xfId="6852"/>
    <cellStyle name="20% - Accent4 8 4 2 2 2" xfId="15206"/>
    <cellStyle name="20% - Accent4 8 4 2 2 2 2" xfId="31917"/>
    <cellStyle name="20% - Accent4 8 4 2 2 3" xfId="23564"/>
    <cellStyle name="20% - Accent4 8 4 2 3" xfId="11044"/>
    <cellStyle name="20% - Accent4 8 4 2 3 2" xfId="27755"/>
    <cellStyle name="20% - Accent4 8 4 2 4" xfId="19402"/>
    <cellStyle name="20% - Accent4 8 4 3" xfId="5338"/>
    <cellStyle name="20% - Accent4 8 4 3 2" xfId="13692"/>
    <cellStyle name="20% - Accent4 8 4 3 2 2" xfId="30403"/>
    <cellStyle name="20% - Accent4 8 4 3 3" xfId="22050"/>
    <cellStyle name="20% - Accent4 8 4 4" xfId="9530"/>
    <cellStyle name="20% - Accent4 8 4 4 2" xfId="26241"/>
    <cellStyle name="20% - Accent4 8 4 5" xfId="17888"/>
    <cellStyle name="20% - Accent4 8 5" xfId="2690"/>
    <cellStyle name="20% - Accent4 8 5 2" xfId="6853"/>
    <cellStyle name="20% - Accent4 8 5 2 2" xfId="15207"/>
    <cellStyle name="20% - Accent4 8 5 2 2 2" xfId="31918"/>
    <cellStyle name="20% - Accent4 8 5 2 3" xfId="23565"/>
    <cellStyle name="20% - Accent4 8 5 3" xfId="11045"/>
    <cellStyle name="20% - Accent4 8 5 3 2" xfId="27756"/>
    <cellStyle name="20% - Accent4 8 5 4" xfId="19403"/>
    <cellStyle name="20% - Accent4 8 6" xfId="4302"/>
    <cellStyle name="20% - Accent4 8 6 2" xfId="12656"/>
    <cellStyle name="20% - Accent4 8 6 2 2" xfId="29367"/>
    <cellStyle name="20% - Accent4 8 6 3" xfId="21014"/>
    <cellStyle name="20% - Accent4 8 7" xfId="8494"/>
    <cellStyle name="20% - Accent4 8 7 2" xfId="25205"/>
    <cellStyle name="20% - Accent4 8 8" xfId="16852"/>
    <cellStyle name="20% - Accent4 9" xfId="149"/>
    <cellStyle name="20% - Accent4 9 2" xfId="392"/>
    <cellStyle name="20% - Accent4 9 2 2" xfId="905"/>
    <cellStyle name="20% - Accent4 9 2 2 2" xfId="1941"/>
    <cellStyle name="20% - Accent4 9 2 2 2 2" xfId="2691"/>
    <cellStyle name="20% - Accent4 9 2 2 2 2 2" xfId="6854"/>
    <cellStyle name="20% - Accent4 9 2 2 2 2 2 2" xfId="15208"/>
    <cellStyle name="20% - Accent4 9 2 2 2 2 2 2 2" xfId="31919"/>
    <cellStyle name="20% - Accent4 9 2 2 2 2 2 3" xfId="23566"/>
    <cellStyle name="20% - Accent4 9 2 2 2 2 3" xfId="11046"/>
    <cellStyle name="20% - Accent4 9 2 2 2 2 3 2" xfId="27757"/>
    <cellStyle name="20% - Accent4 9 2 2 2 2 4" xfId="19404"/>
    <cellStyle name="20% - Accent4 9 2 2 2 3" xfId="6104"/>
    <cellStyle name="20% - Accent4 9 2 2 2 3 2" xfId="14458"/>
    <cellStyle name="20% - Accent4 9 2 2 2 3 2 2" xfId="31169"/>
    <cellStyle name="20% - Accent4 9 2 2 2 3 3" xfId="22816"/>
    <cellStyle name="20% - Accent4 9 2 2 2 4" xfId="10296"/>
    <cellStyle name="20% - Accent4 9 2 2 2 4 2" xfId="27007"/>
    <cellStyle name="20% - Accent4 9 2 2 2 5" xfId="18654"/>
    <cellStyle name="20% - Accent4 9 2 2 3" xfId="2692"/>
    <cellStyle name="20% - Accent4 9 2 2 3 2" xfId="6855"/>
    <cellStyle name="20% - Accent4 9 2 2 3 2 2" xfId="15209"/>
    <cellStyle name="20% - Accent4 9 2 2 3 2 2 2" xfId="31920"/>
    <cellStyle name="20% - Accent4 9 2 2 3 2 3" xfId="23567"/>
    <cellStyle name="20% - Accent4 9 2 2 3 3" xfId="11047"/>
    <cellStyle name="20% - Accent4 9 2 2 3 3 2" xfId="27758"/>
    <cellStyle name="20% - Accent4 9 2 2 3 4" xfId="19405"/>
    <cellStyle name="20% - Accent4 9 2 2 4" xfId="5068"/>
    <cellStyle name="20% - Accent4 9 2 2 4 2" xfId="13422"/>
    <cellStyle name="20% - Accent4 9 2 2 4 2 2" xfId="30133"/>
    <cellStyle name="20% - Accent4 9 2 2 4 3" xfId="21780"/>
    <cellStyle name="20% - Accent4 9 2 2 5" xfId="9260"/>
    <cellStyle name="20% - Accent4 9 2 2 5 2" xfId="25971"/>
    <cellStyle name="20% - Accent4 9 2 2 6" xfId="17618"/>
    <cellStyle name="20% - Accent4 9 2 3" xfId="1429"/>
    <cellStyle name="20% - Accent4 9 2 3 2" xfId="2693"/>
    <cellStyle name="20% - Accent4 9 2 3 2 2" xfId="6856"/>
    <cellStyle name="20% - Accent4 9 2 3 2 2 2" xfId="15210"/>
    <cellStyle name="20% - Accent4 9 2 3 2 2 2 2" xfId="31921"/>
    <cellStyle name="20% - Accent4 9 2 3 2 2 3" xfId="23568"/>
    <cellStyle name="20% - Accent4 9 2 3 2 3" xfId="11048"/>
    <cellStyle name="20% - Accent4 9 2 3 2 3 2" xfId="27759"/>
    <cellStyle name="20% - Accent4 9 2 3 2 4" xfId="19406"/>
    <cellStyle name="20% - Accent4 9 2 3 3" xfId="5592"/>
    <cellStyle name="20% - Accent4 9 2 3 3 2" xfId="13946"/>
    <cellStyle name="20% - Accent4 9 2 3 3 2 2" xfId="30657"/>
    <cellStyle name="20% - Accent4 9 2 3 3 3" xfId="22304"/>
    <cellStyle name="20% - Accent4 9 2 3 4" xfId="9784"/>
    <cellStyle name="20% - Accent4 9 2 3 4 2" xfId="26495"/>
    <cellStyle name="20% - Accent4 9 2 3 5" xfId="18142"/>
    <cellStyle name="20% - Accent4 9 2 4" xfId="2694"/>
    <cellStyle name="20% - Accent4 9 2 4 2" xfId="6857"/>
    <cellStyle name="20% - Accent4 9 2 4 2 2" xfId="15211"/>
    <cellStyle name="20% - Accent4 9 2 4 2 2 2" xfId="31922"/>
    <cellStyle name="20% - Accent4 9 2 4 2 3" xfId="23569"/>
    <cellStyle name="20% - Accent4 9 2 4 3" xfId="11049"/>
    <cellStyle name="20% - Accent4 9 2 4 3 2" xfId="27760"/>
    <cellStyle name="20% - Accent4 9 2 4 4" xfId="19407"/>
    <cellStyle name="20% - Accent4 9 2 5" xfId="4556"/>
    <cellStyle name="20% - Accent4 9 2 5 2" xfId="12910"/>
    <cellStyle name="20% - Accent4 9 2 5 2 2" xfId="29621"/>
    <cellStyle name="20% - Accent4 9 2 5 3" xfId="21268"/>
    <cellStyle name="20% - Accent4 9 2 6" xfId="8748"/>
    <cellStyle name="20% - Accent4 9 2 6 2" xfId="25459"/>
    <cellStyle name="20% - Accent4 9 2 7" xfId="17106"/>
    <cellStyle name="20% - Accent4 9 3" xfId="665"/>
    <cellStyle name="20% - Accent4 9 3 2" xfId="1701"/>
    <cellStyle name="20% - Accent4 9 3 2 2" xfId="2695"/>
    <cellStyle name="20% - Accent4 9 3 2 2 2" xfId="6858"/>
    <cellStyle name="20% - Accent4 9 3 2 2 2 2" xfId="15212"/>
    <cellStyle name="20% - Accent4 9 3 2 2 2 2 2" xfId="31923"/>
    <cellStyle name="20% - Accent4 9 3 2 2 2 3" xfId="23570"/>
    <cellStyle name="20% - Accent4 9 3 2 2 3" xfId="11050"/>
    <cellStyle name="20% - Accent4 9 3 2 2 3 2" xfId="27761"/>
    <cellStyle name="20% - Accent4 9 3 2 2 4" xfId="19408"/>
    <cellStyle name="20% - Accent4 9 3 2 3" xfId="5864"/>
    <cellStyle name="20% - Accent4 9 3 2 3 2" xfId="14218"/>
    <cellStyle name="20% - Accent4 9 3 2 3 2 2" xfId="30929"/>
    <cellStyle name="20% - Accent4 9 3 2 3 3" xfId="22576"/>
    <cellStyle name="20% - Accent4 9 3 2 4" xfId="10056"/>
    <cellStyle name="20% - Accent4 9 3 2 4 2" xfId="26767"/>
    <cellStyle name="20% - Accent4 9 3 2 5" xfId="18414"/>
    <cellStyle name="20% - Accent4 9 3 3" xfId="2696"/>
    <cellStyle name="20% - Accent4 9 3 3 2" xfId="6859"/>
    <cellStyle name="20% - Accent4 9 3 3 2 2" xfId="15213"/>
    <cellStyle name="20% - Accent4 9 3 3 2 2 2" xfId="31924"/>
    <cellStyle name="20% - Accent4 9 3 3 2 3" xfId="23571"/>
    <cellStyle name="20% - Accent4 9 3 3 3" xfId="11051"/>
    <cellStyle name="20% - Accent4 9 3 3 3 2" xfId="27762"/>
    <cellStyle name="20% - Accent4 9 3 3 4" xfId="19409"/>
    <cellStyle name="20% - Accent4 9 3 4" xfId="4828"/>
    <cellStyle name="20% - Accent4 9 3 4 2" xfId="13182"/>
    <cellStyle name="20% - Accent4 9 3 4 2 2" xfId="29893"/>
    <cellStyle name="20% - Accent4 9 3 4 3" xfId="21540"/>
    <cellStyle name="20% - Accent4 9 3 5" xfId="9020"/>
    <cellStyle name="20% - Accent4 9 3 5 2" xfId="25731"/>
    <cellStyle name="20% - Accent4 9 3 6" xfId="17378"/>
    <cellStyle name="20% - Accent4 9 4" xfId="1189"/>
    <cellStyle name="20% - Accent4 9 4 2" xfId="2697"/>
    <cellStyle name="20% - Accent4 9 4 2 2" xfId="6860"/>
    <cellStyle name="20% - Accent4 9 4 2 2 2" xfId="15214"/>
    <cellStyle name="20% - Accent4 9 4 2 2 2 2" xfId="31925"/>
    <cellStyle name="20% - Accent4 9 4 2 2 3" xfId="23572"/>
    <cellStyle name="20% - Accent4 9 4 2 3" xfId="11052"/>
    <cellStyle name="20% - Accent4 9 4 2 3 2" xfId="27763"/>
    <cellStyle name="20% - Accent4 9 4 2 4" xfId="19410"/>
    <cellStyle name="20% - Accent4 9 4 3" xfId="5352"/>
    <cellStyle name="20% - Accent4 9 4 3 2" xfId="13706"/>
    <cellStyle name="20% - Accent4 9 4 3 2 2" xfId="30417"/>
    <cellStyle name="20% - Accent4 9 4 3 3" xfId="22064"/>
    <cellStyle name="20% - Accent4 9 4 4" xfId="9544"/>
    <cellStyle name="20% - Accent4 9 4 4 2" xfId="26255"/>
    <cellStyle name="20% - Accent4 9 4 5" xfId="17902"/>
    <cellStyle name="20% - Accent4 9 5" xfId="2698"/>
    <cellStyle name="20% - Accent4 9 5 2" xfId="6861"/>
    <cellStyle name="20% - Accent4 9 5 2 2" xfId="15215"/>
    <cellStyle name="20% - Accent4 9 5 2 2 2" xfId="31926"/>
    <cellStyle name="20% - Accent4 9 5 2 3" xfId="23573"/>
    <cellStyle name="20% - Accent4 9 5 3" xfId="11053"/>
    <cellStyle name="20% - Accent4 9 5 3 2" xfId="27764"/>
    <cellStyle name="20% - Accent4 9 5 4" xfId="19411"/>
    <cellStyle name="20% - Accent4 9 6" xfId="4316"/>
    <cellStyle name="20% - Accent4 9 6 2" xfId="12670"/>
    <cellStyle name="20% - Accent4 9 6 2 2" xfId="29381"/>
    <cellStyle name="20% - Accent4 9 6 3" xfId="21028"/>
    <cellStyle name="20% - Accent4 9 7" xfId="8508"/>
    <cellStyle name="20% - Accent4 9 7 2" xfId="25219"/>
    <cellStyle name="20% - Accent4 9 8" xfId="16866"/>
    <cellStyle name="20% - Accent5" xfId="5" builtinId="46" customBuiltin="1"/>
    <cellStyle name="20% - Accent5 10" xfId="165"/>
    <cellStyle name="20% - Accent5 10 2" xfId="408"/>
    <cellStyle name="20% - Accent5 10 2 2" xfId="921"/>
    <cellStyle name="20% - Accent5 10 2 2 2" xfId="1957"/>
    <cellStyle name="20% - Accent5 10 2 2 2 2" xfId="2699"/>
    <cellStyle name="20% - Accent5 10 2 2 2 2 2" xfId="6862"/>
    <cellStyle name="20% - Accent5 10 2 2 2 2 2 2" xfId="15216"/>
    <cellStyle name="20% - Accent5 10 2 2 2 2 2 2 2" xfId="31927"/>
    <cellStyle name="20% - Accent5 10 2 2 2 2 2 3" xfId="23574"/>
    <cellStyle name="20% - Accent5 10 2 2 2 2 3" xfId="11054"/>
    <cellStyle name="20% - Accent5 10 2 2 2 2 3 2" xfId="27765"/>
    <cellStyle name="20% - Accent5 10 2 2 2 2 4" xfId="19412"/>
    <cellStyle name="20% - Accent5 10 2 2 2 3" xfId="6120"/>
    <cellStyle name="20% - Accent5 10 2 2 2 3 2" xfId="14474"/>
    <cellStyle name="20% - Accent5 10 2 2 2 3 2 2" xfId="31185"/>
    <cellStyle name="20% - Accent5 10 2 2 2 3 3" xfId="22832"/>
    <cellStyle name="20% - Accent5 10 2 2 2 4" xfId="10312"/>
    <cellStyle name="20% - Accent5 10 2 2 2 4 2" xfId="27023"/>
    <cellStyle name="20% - Accent5 10 2 2 2 5" xfId="18670"/>
    <cellStyle name="20% - Accent5 10 2 2 3" xfId="2700"/>
    <cellStyle name="20% - Accent5 10 2 2 3 2" xfId="6863"/>
    <cellStyle name="20% - Accent5 10 2 2 3 2 2" xfId="15217"/>
    <cellStyle name="20% - Accent5 10 2 2 3 2 2 2" xfId="31928"/>
    <cellStyle name="20% - Accent5 10 2 2 3 2 3" xfId="23575"/>
    <cellStyle name="20% - Accent5 10 2 2 3 3" xfId="11055"/>
    <cellStyle name="20% - Accent5 10 2 2 3 3 2" xfId="27766"/>
    <cellStyle name="20% - Accent5 10 2 2 3 4" xfId="19413"/>
    <cellStyle name="20% - Accent5 10 2 2 4" xfId="5084"/>
    <cellStyle name="20% - Accent5 10 2 2 4 2" xfId="13438"/>
    <cellStyle name="20% - Accent5 10 2 2 4 2 2" xfId="30149"/>
    <cellStyle name="20% - Accent5 10 2 2 4 3" xfId="21796"/>
    <cellStyle name="20% - Accent5 10 2 2 5" xfId="9276"/>
    <cellStyle name="20% - Accent5 10 2 2 5 2" xfId="25987"/>
    <cellStyle name="20% - Accent5 10 2 2 6" xfId="17634"/>
    <cellStyle name="20% - Accent5 10 2 3" xfId="1445"/>
    <cellStyle name="20% - Accent5 10 2 3 2" xfId="2701"/>
    <cellStyle name="20% - Accent5 10 2 3 2 2" xfId="6864"/>
    <cellStyle name="20% - Accent5 10 2 3 2 2 2" xfId="15218"/>
    <cellStyle name="20% - Accent5 10 2 3 2 2 2 2" xfId="31929"/>
    <cellStyle name="20% - Accent5 10 2 3 2 2 3" xfId="23576"/>
    <cellStyle name="20% - Accent5 10 2 3 2 3" xfId="11056"/>
    <cellStyle name="20% - Accent5 10 2 3 2 3 2" xfId="27767"/>
    <cellStyle name="20% - Accent5 10 2 3 2 4" xfId="19414"/>
    <cellStyle name="20% - Accent5 10 2 3 3" xfId="5608"/>
    <cellStyle name="20% - Accent5 10 2 3 3 2" xfId="13962"/>
    <cellStyle name="20% - Accent5 10 2 3 3 2 2" xfId="30673"/>
    <cellStyle name="20% - Accent5 10 2 3 3 3" xfId="22320"/>
    <cellStyle name="20% - Accent5 10 2 3 4" xfId="9800"/>
    <cellStyle name="20% - Accent5 10 2 3 4 2" xfId="26511"/>
    <cellStyle name="20% - Accent5 10 2 3 5" xfId="18158"/>
    <cellStyle name="20% - Accent5 10 2 4" xfId="2702"/>
    <cellStyle name="20% - Accent5 10 2 4 2" xfId="6865"/>
    <cellStyle name="20% - Accent5 10 2 4 2 2" xfId="15219"/>
    <cellStyle name="20% - Accent5 10 2 4 2 2 2" xfId="31930"/>
    <cellStyle name="20% - Accent5 10 2 4 2 3" xfId="23577"/>
    <cellStyle name="20% - Accent5 10 2 4 3" xfId="11057"/>
    <cellStyle name="20% - Accent5 10 2 4 3 2" xfId="27768"/>
    <cellStyle name="20% - Accent5 10 2 4 4" xfId="19415"/>
    <cellStyle name="20% - Accent5 10 2 5" xfId="4572"/>
    <cellStyle name="20% - Accent5 10 2 5 2" xfId="12926"/>
    <cellStyle name="20% - Accent5 10 2 5 2 2" xfId="29637"/>
    <cellStyle name="20% - Accent5 10 2 5 3" xfId="21284"/>
    <cellStyle name="20% - Accent5 10 2 6" xfId="8764"/>
    <cellStyle name="20% - Accent5 10 2 6 2" xfId="25475"/>
    <cellStyle name="20% - Accent5 10 2 7" xfId="17122"/>
    <cellStyle name="20% - Accent5 10 3" xfId="681"/>
    <cellStyle name="20% - Accent5 10 3 2" xfId="1717"/>
    <cellStyle name="20% - Accent5 10 3 2 2" xfId="2703"/>
    <cellStyle name="20% - Accent5 10 3 2 2 2" xfId="6866"/>
    <cellStyle name="20% - Accent5 10 3 2 2 2 2" xfId="15220"/>
    <cellStyle name="20% - Accent5 10 3 2 2 2 2 2" xfId="31931"/>
    <cellStyle name="20% - Accent5 10 3 2 2 2 3" xfId="23578"/>
    <cellStyle name="20% - Accent5 10 3 2 2 3" xfId="11058"/>
    <cellStyle name="20% - Accent5 10 3 2 2 3 2" xfId="27769"/>
    <cellStyle name="20% - Accent5 10 3 2 2 4" xfId="19416"/>
    <cellStyle name="20% - Accent5 10 3 2 3" xfId="5880"/>
    <cellStyle name="20% - Accent5 10 3 2 3 2" xfId="14234"/>
    <cellStyle name="20% - Accent5 10 3 2 3 2 2" xfId="30945"/>
    <cellStyle name="20% - Accent5 10 3 2 3 3" xfId="22592"/>
    <cellStyle name="20% - Accent5 10 3 2 4" xfId="10072"/>
    <cellStyle name="20% - Accent5 10 3 2 4 2" xfId="26783"/>
    <cellStyle name="20% - Accent5 10 3 2 5" xfId="18430"/>
    <cellStyle name="20% - Accent5 10 3 3" xfId="2704"/>
    <cellStyle name="20% - Accent5 10 3 3 2" xfId="6867"/>
    <cellStyle name="20% - Accent5 10 3 3 2 2" xfId="15221"/>
    <cellStyle name="20% - Accent5 10 3 3 2 2 2" xfId="31932"/>
    <cellStyle name="20% - Accent5 10 3 3 2 3" xfId="23579"/>
    <cellStyle name="20% - Accent5 10 3 3 3" xfId="11059"/>
    <cellStyle name="20% - Accent5 10 3 3 3 2" xfId="27770"/>
    <cellStyle name="20% - Accent5 10 3 3 4" xfId="19417"/>
    <cellStyle name="20% - Accent5 10 3 4" xfId="4844"/>
    <cellStyle name="20% - Accent5 10 3 4 2" xfId="13198"/>
    <cellStyle name="20% - Accent5 10 3 4 2 2" xfId="29909"/>
    <cellStyle name="20% - Accent5 10 3 4 3" xfId="21556"/>
    <cellStyle name="20% - Accent5 10 3 5" xfId="9036"/>
    <cellStyle name="20% - Accent5 10 3 5 2" xfId="25747"/>
    <cellStyle name="20% - Accent5 10 3 6" xfId="17394"/>
    <cellStyle name="20% - Accent5 10 4" xfId="1205"/>
    <cellStyle name="20% - Accent5 10 4 2" xfId="2705"/>
    <cellStyle name="20% - Accent5 10 4 2 2" xfId="6868"/>
    <cellStyle name="20% - Accent5 10 4 2 2 2" xfId="15222"/>
    <cellStyle name="20% - Accent5 10 4 2 2 2 2" xfId="31933"/>
    <cellStyle name="20% - Accent5 10 4 2 2 3" xfId="23580"/>
    <cellStyle name="20% - Accent5 10 4 2 3" xfId="11060"/>
    <cellStyle name="20% - Accent5 10 4 2 3 2" xfId="27771"/>
    <cellStyle name="20% - Accent5 10 4 2 4" xfId="19418"/>
    <cellStyle name="20% - Accent5 10 4 3" xfId="5368"/>
    <cellStyle name="20% - Accent5 10 4 3 2" xfId="13722"/>
    <cellStyle name="20% - Accent5 10 4 3 2 2" xfId="30433"/>
    <cellStyle name="20% - Accent5 10 4 3 3" xfId="22080"/>
    <cellStyle name="20% - Accent5 10 4 4" xfId="9560"/>
    <cellStyle name="20% - Accent5 10 4 4 2" xfId="26271"/>
    <cellStyle name="20% - Accent5 10 4 5" xfId="17918"/>
    <cellStyle name="20% - Accent5 10 5" xfId="2706"/>
    <cellStyle name="20% - Accent5 10 5 2" xfId="6869"/>
    <cellStyle name="20% - Accent5 10 5 2 2" xfId="15223"/>
    <cellStyle name="20% - Accent5 10 5 2 2 2" xfId="31934"/>
    <cellStyle name="20% - Accent5 10 5 2 3" xfId="23581"/>
    <cellStyle name="20% - Accent5 10 5 3" xfId="11061"/>
    <cellStyle name="20% - Accent5 10 5 3 2" xfId="27772"/>
    <cellStyle name="20% - Accent5 10 5 4" xfId="19419"/>
    <cellStyle name="20% - Accent5 10 6" xfId="4332"/>
    <cellStyle name="20% - Accent5 10 6 2" xfId="12686"/>
    <cellStyle name="20% - Accent5 10 6 2 2" xfId="29397"/>
    <cellStyle name="20% - Accent5 10 6 3" xfId="21044"/>
    <cellStyle name="20% - Accent5 10 7" xfId="8524"/>
    <cellStyle name="20% - Accent5 10 7 2" xfId="25235"/>
    <cellStyle name="20% - Accent5 10 8" xfId="16882"/>
    <cellStyle name="20% - Accent5 11" xfId="179"/>
    <cellStyle name="20% - Accent5 11 2" xfId="422"/>
    <cellStyle name="20% - Accent5 11 2 2" xfId="935"/>
    <cellStyle name="20% - Accent5 11 2 2 2" xfId="1971"/>
    <cellStyle name="20% - Accent5 11 2 2 2 2" xfId="2707"/>
    <cellStyle name="20% - Accent5 11 2 2 2 2 2" xfId="6870"/>
    <cellStyle name="20% - Accent5 11 2 2 2 2 2 2" xfId="15224"/>
    <cellStyle name="20% - Accent5 11 2 2 2 2 2 2 2" xfId="31935"/>
    <cellStyle name="20% - Accent5 11 2 2 2 2 2 3" xfId="23582"/>
    <cellStyle name="20% - Accent5 11 2 2 2 2 3" xfId="11062"/>
    <cellStyle name="20% - Accent5 11 2 2 2 2 3 2" xfId="27773"/>
    <cellStyle name="20% - Accent5 11 2 2 2 2 4" xfId="19420"/>
    <cellStyle name="20% - Accent5 11 2 2 2 3" xfId="6134"/>
    <cellStyle name="20% - Accent5 11 2 2 2 3 2" xfId="14488"/>
    <cellStyle name="20% - Accent5 11 2 2 2 3 2 2" xfId="31199"/>
    <cellStyle name="20% - Accent5 11 2 2 2 3 3" xfId="22846"/>
    <cellStyle name="20% - Accent5 11 2 2 2 4" xfId="10326"/>
    <cellStyle name="20% - Accent5 11 2 2 2 4 2" xfId="27037"/>
    <cellStyle name="20% - Accent5 11 2 2 2 5" xfId="18684"/>
    <cellStyle name="20% - Accent5 11 2 2 3" xfId="2708"/>
    <cellStyle name="20% - Accent5 11 2 2 3 2" xfId="6871"/>
    <cellStyle name="20% - Accent5 11 2 2 3 2 2" xfId="15225"/>
    <cellStyle name="20% - Accent5 11 2 2 3 2 2 2" xfId="31936"/>
    <cellStyle name="20% - Accent5 11 2 2 3 2 3" xfId="23583"/>
    <cellStyle name="20% - Accent5 11 2 2 3 3" xfId="11063"/>
    <cellStyle name="20% - Accent5 11 2 2 3 3 2" xfId="27774"/>
    <cellStyle name="20% - Accent5 11 2 2 3 4" xfId="19421"/>
    <cellStyle name="20% - Accent5 11 2 2 4" xfId="5098"/>
    <cellStyle name="20% - Accent5 11 2 2 4 2" xfId="13452"/>
    <cellStyle name="20% - Accent5 11 2 2 4 2 2" xfId="30163"/>
    <cellStyle name="20% - Accent5 11 2 2 4 3" xfId="21810"/>
    <cellStyle name="20% - Accent5 11 2 2 5" xfId="9290"/>
    <cellStyle name="20% - Accent5 11 2 2 5 2" xfId="26001"/>
    <cellStyle name="20% - Accent5 11 2 2 6" xfId="17648"/>
    <cellStyle name="20% - Accent5 11 2 3" xfId="1459"/>
    <cellStyle name="20% - Accent5 11 2 3 2" xfId="2709"/>
    <cellStyle name="20% - Accent5 11 2 3 2 2" xfId="6872"/>
    <cellStyle name="20% - Accent5 11 2 3 2 2 2" xfId="15226"/>
    <cellStyle name="20% - Accent5 11 2 3 2 2 2 2" xfId="31937"/>
    <cellStyle name="20% - Accent5 11 2 3 2 2 3" xfId="23584"/>
    <cellStyle name="20% - Accent5 11 2 3 2 3" xfId="11064"/>
    <cellStyle name="20% - Accent5 11 2 3 2 3 2" xfId="27775"/>
    <cellStyle name="20% - Accent5 11 2 3 2 4" xfId="19422"/>
    <cellStyle name="20% - Accent5 11 2 3 3" xfId="5622"/>
    <cellStyle name="20% - Accent5 11 2 3 3 2" xfId="13976"/>
    <cellStyle name="20% - Accent5 11 2 3 3 2 2" xfId="30687"/>
    <cellStyle name="20% - Accent5 11 2 3 3 3" xfId="22334"/>
    <cellStyle name="20% - Accent5 11 2 3 4" xfId="9814"/>
    <cellStyle name="20% - Accent5 11 2 3 4 2" xfId="26525"/>
    <cellStyle name="20% - Accent5 11 2 3 5" xfId="18172"/>
    <cellStyle name="20% - Accent5 11 2 4" xfId="2710"/>
    <cellStyle name="20% - Accent5 11 2 4 2" xfId="6873"/>
    <cellStyle name="20% - Accent5 11 2 4 2 2" xfId="15227"/>
    <cellStyle name="20% - Accent5 11 2 4 2 2 2" xfId="31938"/>
    <cellStyle name="20% - Accent5 11 2 4 2 3" xfId="23585"/>
    <cellStyle name="20% - Accent5 11 2 4 3" xfId="11065"/>
    <cellStyle name="20% - Accent5 11 2 4 3 2" xfId="27776"/>
    <cellStyle name="20% - Accent5 11 2 4 4" xfId="19423"/>
    <cellStyle name="20% - Accent5 11 2 5" xfId="4586"/>
    <cellStyle name="20% - Accent5 11 2 5 2" xfId="12940"/>
    <cellStyle name="20% - Accent5 11 2 5 2 2" xfId="29651"/>
    <cellStyle name="20% - Accent5 11 2 5 3" xfId="21298"/>
    <cellStyle name="20% - Accent5 11 2 6" xfId="8778"/>
    <cellStyle name="20% - Accent5 11 2 6 2" xfId="25489"/>
    <cellStyle name="20% - Accent5 11 2 7" xfId="17136"/>
    <cellStyle name="20% - Accent5 11 3" xfId="695"/>
    <cellStyle name="20% - Accent5 11 3 2" xfId="1731"/>
    <cellStyle name="20% - Accent5 11 3 2 2" xfId="2711"/>
    <cellStyle name="20% - Accent5 11 3 2 2 2" xfId="6874"/>
    <cellStyle name="20% - Accent5 11 3 2 2 2 2" xfId="15228"/>
    <cellStyle name="20% - Accent5 11 3 2 2 2 2 2" xfId="31939"/>
    <cellStyle name="20% - Accent5 11 3 2 2 2 3" xfId="23586"/>
    <cellStyle name="20% - Accent5 11 3 2 2 3" xfId="11066"/>
    <cellStyle name="20% - Accent5 11 3 2 2 3 2" xfId="27777"/>
    <cellStyle name="20% - Accent5 11 3 2 2 4" xfId="19424"/>
    <cellStyle name="20% - Accent5 11 3 2 3" xfId="5894"/>
    <cellStyle name="20% - Accent5 11 3 2 3 2" xfId="14248"/>
    <cellStyle name="20% - Accent5 11 3 2 3 2 2" xfId="30959"/>
    <cellStyle name="20% - Accent5 11 3 2 3 3" xfId="22606"/>
    <cellStyle name="20% - Accent5 11 3 2 4" xfId="10086"/>
    <cellStyle name="20% - Accent5 11 3 2 4 2" xfId="26797"/>
    <cellStyle name="20% - Accent5 11 3 2 5" xfId="18444"/>
    <cellStyle name="20% - Accent5 11 3 3" xfId="2712"/>
    <cellStyle name="20% - Accent5 11 3 3 2" xfId="6875"/>
    <cellStyle name="20% - Accent5 11 3 3 2 2" xfId="15229"/>
    <cellStyle name="20% - Accent5 11 3 3 2 2 2" xfId="31940"/>
    <cellStyle name="20% - Accent5 11 3 3 2 3" xfId="23587"/>
    <cellStyle name="20% - Accent5 11 3 3 3" xfId="11067"/>
    <cellStyle name="20% - Accent5 11 3 3 3 2" xfId="27778"/>
    <cellStyle name="20% - Accent5 11 3 3 4" xfId="19425"/>
    <cellStyle name="20% - Accent5 11 3 4" xfId="4858"/>
    <cellStyle name="20% - Accent5 11 3 4 2" xfId="13212"/>
    <cellStyle name="20% - Accent5 11 3 4 2 2" xfId="29923"/>
    <cellStyle name="20% - Accent5 11 3 4 3" xfId="21570"/>
    <cellStyle name="20% - Accent5 11 3 5" xfId="9050"/>
    <cellStyle name="20% - Accent5 11 3 5 2" xfId="25761"/>
    <cellStyle name="20% - Accent5 11 3 6" xfId="17408"/>
    <cellStyle name="20% - Accent5 11 4" xfId="1219"/>
    <cellStyle name="20% - Accent5 11 4 2" xfId="2713"/>
    <cellStyle name="20% - Accent5 11 4 2 2" xfId="6876"/>
    <cellStyle name="20% - Accent5 11 4 2 2 2" xfId="15230"/>
    <cellStyle name="20% - Accent5 11 4 2 2 2 2" xfId="31941"/>
    <cellStyle name="20% - Accent5 11 4 2 2 3" xfId="23588"/>
    <cellStyle name="20% - Accent5 11 4 2 3" xfId="11068"/>
    <cellStyle name="20% - Accent5 11 4 2 3 2" xfId="27779"/>
    <cellStyle name="20% - Accent5 11 4 2 4" xfId="19426"/>
    <cellStyle name="20% - Accent5 11 4 3" xfId="5382"/>
    <cellStyle name="20% - Accent5 11 4 3 2" xfId="13736"/>
    <cellStyle name="20% - Accent5 11 4 3 2 2" xfId="30447"/>
    <cellStyle name="20% - Accent5 11 4 3 3" xfId="22094"/>
    <cellStyle name="20% - Accent5 11 4 4" xfId="9574"/>
    <cellStyle name="20% - Accent5 11 4 4 2" xfId="26285"/>
    <cellStyle name="20% - Accent5 11 4 5" xfId="17932"/>
    <cellStyle name="20% - Accent5 11 5" xfId="2714"/>
    <cellStyle name="20% - Accent5 11 5 2" xfId="6877"/>
    <cellStyle name="20% - Accent5 11 5 2 2" xfId="15231"/>
    <cellStyle name="20% - Accent5 11 5 2 2 2" xfId="31942"/>
    <cellStyle name="20% - Accent5 11 5 2 3" xfId="23589"/>
    <cellStyle name="20% - Accent5 11 5 3" xfId="11069"/>
    <cellStyle name="20% - Accent5 11 5 3 2" xfId="27780"/>
    <cellStyle name="20% - Accent5 11 5 4" xfId="19427"/>
    <cellStyle name="20% - Accent5 11 6" xfId="4346"/>
    <cellStyle name="20% - Accent5 11 6 2" xfId="12700"/>
    <cellStyle name="20% - Accent5 11 6 2 2" xfId="29411"/>
    <cellStyle name="20% - Accent5 11 6 3" xfId="21058"/>
    <cellStyle name="20% - Accent5 11 7" xfId="8538"/>
    <cellStyle name="20% - Accent5 11 7 2" xfId="25249"/>
    <cellStyle name="20% - Accent5 11 8" xfId="16896"/>
    <cellStyle name="20% - Accent5 12" xfId="194"/>
    <cellStyle name="20% - Accent5 12 2" xfId="437"/>
    <cellStyle name="20% - Accent5 12 2 2" xfId="950"/>
    <cellStyle name="20% - Accent5 12 2 2 2" xfId="1986"/>
    <cellStyle name="20% - Accent5 12 2 2 2 2" xfId="2715"/>
    <cellStyle name="20% - Accent5 12 2 2 2 2 2" xfId="6878"/>
    <cellStyle name="20% - Accent5 12 2 2 2 2 2 2" xfId="15232"/>
    <cellStyle name="20% - Accent5 12 2 2 2 2 2 2 2" xfId="31943"/>
    <cellStyle name="20% - Accent5 12 2 2 2 2 2 3" xfId="23590"/>
    <cellStyle name="20% - Accent5 12 2 2 2 2 3" xfId="11070"/>
    <cellStyle name="20% - Accent5 12 2 2 2 2 3 2" xfId="27781"/>
    <cellStyle name="20% - Accent5 12 2 2 2 2 4" xfId="19428"/>
    <cellStyle name="20% - Accent5 12 2 2 2 3" xfId="6149"/>
    <cellStyle name="20% - Accent5 12 2 2 2 3 2" xfId="14503"/>
    <cellStyle name="20% - Accent5 12 2 2 2 3 2 2" xfId="31214"/>
    <cellStyle name="20% - Accent5 12 2 2 2 3 3" xfId="22861"/>
    <cellStyle name="20% - Accent5 12 2 2 2 4" xfId="10341"/>
    <cellStyle name="20% - Accent5 12 2 2 2 4 2" xfId="27052"/>
    <cellStyle name="20% - Accent5 12 2 2 2 5" xfId="18699"/>
    <cellStyle name="20% - Accent5 12 2 2 3" xfId="2716"/>
    <cellStyle name="20% - Accent5 12 2 2 3 2" xfId="6879"/>
    <cellStyle name="20% - Accent5 12 2 2 3 2 2" xfId="15233"/>
    <cellStyle name="20% - Accent5 12 2 2 3 2 2 2" xfId="31944"/>
    <cellStyle name="20% - Accent5 12 2 2 3 2 3" xfId="23591"/>
    <cellStyle name="20% - Accent5 12 2 2 3 3" xfId="11071"/>
    <cellStyle name="20% - Accent5 12 2 2 3 3 2" xfId="27782"/>
    <cellStyle name="20% - Accent5 12 2 2 3 4" xfId="19429"/>
    <cellStyle name="20% - Accent5 12 2 2 4" xfId="5113"/>
    <cellStyle name="20% - Accent5 12 2 2 4 2" xfId="13467"/>
    <cellStyle name="20% - Accent5 12 2 2 4 2 2" xfId="30178"/>
    <cellStyle name="20% - Accent5 12 2 2 4 3" xfId="21825"/>
    <cellStyle name="20% - Accent5 12 2 2 5" xfId="9305"/>
    <cellStyle name="20% - Accent5 12 2 2 5 2" xfId="26016"/>
    <cellStyle name="20% - Accent5 12 2 2 6" xfId="17663"/>
    <cellStyle name="20% - Accent5 12 2 3" xfId="1474"/>
    <cellStyle name="20% - Accent5 12 2 3 2" xfId="2717"/>
    <cellStyle name="20% - Accent5 12 2 3 2 2" xfId="6880"/>
    <cellStyle name="20% - Accent5 12 2 3 2 2 2" xfId="15234"/>
    <cellStyle name="20% - Accent5 12 2 3 2 2 2 2" xfId="31945"/>
    <cellStyle name="20% - Accent5 12 2 3 2 2 3" xfId="23592"/>
    <cellStyle name="20% - Accent5 12 2 3 2 3" xfId="11072"/>
    <cellStyle name="20% - Accent5 12 2 3 2 3 2" xfId="27783"/>
    <cellStyle name="20% - Accent5 12 2 3 2 4" xfId="19430"/>
    <cellStyle name="20% - Accent5 12 2 3 3" xfId="5637"/>
    <cellStyle name="20% - Accent5 12 2 3 3 2" xfId="13991"/>
    <cellStyle name="20% - Accent5 12 2 3 3 2 2" xfId="30702"/>
    <cellStyle name="20% - Accent5 12 2 3 3 3" xfId="22349"/>
    <cellStyle name="20% - Accent5 12 2 3 4" xfId="9829"/>
    <cellStyle name="20% - Accent5 12 2 3 4 2" xfId="26540"/>
    <cellStyle name="20% - Accent5 12 2 3 5" xfId="18187"/>
    <cellStyle name="20% - Accent5 12 2 4" xfId="2718"/>
    <cellStyle name="20% - Accent5 12 2 4 2" xfId="6881"/>
    <cellStyle name="20% - Accent5 12 2 4 2 2" xfId="15235"/>
    <cellStyle name="20% - Accent5 12 2 4 2 2 2" xfId="31946"/>
    <cellStyle name="20% - Accent5 12 2 4 2 3" xfId="23593"/>
    <cellStyle name="20% - Accent5 12 2 4 3" xfId="11073"/>
    <cellStyle name="20% - Accent5 12 2 4 3 2" xfId="27784"/>
    <cellStyle name="20% - Accent5 12 2 4 4" xfId="19431"/>
    <cellStyle name="20% - Accent5 12 2 5" xfId="4601"/>
    <cellStyle name="20% - Accent5 12 2 5 2" xfId="12955"/>
    <cellStyle name="20% - Accent5 12 2 5 2 2" xfId="29666"/>
    <cellStyle name="20% - Accent5 12 2 5 3" xfId="21313"/>
    <cellStyle name="20% - Accent5 12 2 6" xfId="8793"/>
    <cellStyle name="20% - Accent5 12 2 6 2" xfId="25504"/>
    <cellStyle name="20% - Accent5 12 2 7" xfId="17151"/>
    <cellStyle name="20% - Accent5 12 3" xfId="710"/>
    <cellStyle name="20% - Accent5 12 3 2" xfId="1746"/>
    <cellStyle name="20% - Accent5 12 3 2 2" xfId="2719"/>
    <cellStyle name="20% - Accent5 12 3 2 2 2" xfId="6882"/>
    <cellStyle name="20% - Accent5 12 3 2 2 2 2" xfId="15236"/>
    <cellStyle name="20% - Accent5 12 3 2 2 2 2 2" xfId="31947"/>
    <cellStyle name="20% - Accent5 12 3 2 2 2 3" xfId="23594"/>
    <cellStyle name="20% - Accent5 12 3 2 2 3" xfId="11074"/>
    <cellStyle name="20% - Accent5 12 3 2 2 3 2" xfId="27785"/>
    <cellStyle name="20% - Accent5 12 3 2 2 4" xfId="19432"/>
    <cellStyle name="20% - Accent5 12 3 2 3" xfId="5909"/>
    <cellStyle name="20% - Accent5 12 3 2 3 2" xfId="14263"/>
    <cellStyle name="20% - Accent5 12 3 2 3 2 2" xfId="30974"/>
    <cellStyle name="20% - Accent5 12 3 2 3 3" xfId="22621"/>
    <cellStyle name="20% - Accent5 12 3 2 4" xfId="10101"/>
    <cellStyle name="20% - Accent5 12 3 2 4 2" xfId="26812"/>
    <cellStyle name="20% - Accent5 12 3 2 5" xfId="18459"/>
    <cellStyle name="20% - Accent5 12 3 3" xfId="2720"/>
    <cellStyle name="20% - Accent5 12 3 3 2" xfId="6883"/>
    <cellStyle name="20% - Accent5 12 3 3 2 2" xfId="15237"/>
    <cellStyle name="20% - Accent5 12 3 3 2 2 2" xfId="31948"/>
    <cellStyle name="20% - Accent5 12 3 3 2 3" xfId="23595"/>
    <cellStyle name="20% - Accent5 12 3 3 3" xfId="11075"/>
    <cellStyle name="20% - Accent5 12 3 3 3 2" xfId="27786"/>
    <cellStyle name="20% - Accent5 12 3 3 4" xfId="19433"/>
    <cellStyle name="20% - Accent5 12 3 4" xfId="4873"/>
    <cellStyle name="20% - Accent5 12 3 4 2" xfId="13227"/>
    <cellStyle name="20% - Accent5 12 3 4 2 2" xfId="29938"/>
    <cellStyle name="20% - Accent5 12 3 4 3" xfId="21585"/>
    <cellStyle name="20% - Accent5 12 3 5" xfId="9065"/>
    <cellStyle name="20% - Accent5 12 3 5 2" xfId="25776"/>
    <cellStyle name="20% - Accent5 12 3 6" xfId="17423"/>
    <cellStyle name="20% - Accent5 12 4" xfId="1234"/>
    <cellStyle name="20% - Accent5 12 4 2" xfId="2721"/>
    <cellStyle name="20% - Accent5 12 4 2 2" xfId="6884"/>
    <cellStyle name="20% - Accent5 12 4 2 2 2" xfId="15238"/>
    <cellStyle name="20% - Accent5 12 4 2 2 2 2" xfId="31949"/>
    <cellStyle name="20% - Accent5 12 4 2 2 3" xfId="23596"/>
    <cellStyle name="20% - Accent5 12 4 2 3" xfId="11076"/>
    <cellStyle name="20% - Accent5 12 4 2 3 2" xfId="27787"/>
    <cellStyle name="20% - Accent5 12 4 2 4" xfId="19434"/>
    <cellStyle name="20% - Accent5 12 4 3" xfId="5397"/>
    <cellStyle name="20% - Accent5 12 4 3 2" xfId="13751"/>
    <cellStyle name="20% - Accent5 12 4 3 2 2" xfId="30462"/>
    <cellStyle name="20% - Accent5 12 4 3 3" xfId="22109"/>
    <cellStyle name="20% - Accent5 12 4 4" xfId="9589"/>
    <cellStyle name="20% - Accent5 12 4 4 2" xfId="26300"/>
    <cellStyle name="20% - Accent5 12 4 5" xfId="17947"/>
    <cellStyle name="20% - Accent5 12 5" xfId="2722"/>
    <cellStyle name="20% - Accent5 12 5 2" xfId="6885"/>
    <cellStyle name="20% - Accent5 12 5 2 2" xfId="15239"/>
    <cellStyle name="20% - Accent5 12 5 2 2 2" xfId="31950"/>
    <cellStyle name="20% - Accent5 12 5 2 3" xfId="23597"/>
    <cellStyle name="20% - Accent5 12 5 3" xfId="11077"/>
    <cellStyle name="20% - Accent5 12 5 3 2" xfId="27788"/>
    <cellStyle name="20% - Accent5 12 5 4" xfId="19435"/>
    <cellStyle name="20% - Accent5 12 6" xfId="4361"/>
    <cellStyle name="20% - Accent5 12 6 2" xfId="12715"/>
    <cellStyle name="20% - Accent5 12 6 2 2" xfId="29426"/>
    <cellStyle name="20% - Accent5 12 6 3" xfId="21073"/>
    <cellStyle name="20% - Accent5 12 7" xfId="8553"/>
    <cellStyle name="20% - Accent5 12 7 2" xfId="25264"/>
    <cellStyle name="20% - Accent5 12 8" xfId="16911"/>
    <cellStyle name="20% - Accent5 13" xfId="210"/>
    <cellStyle name="20% - Accent5 13 2" xfId="452"/>
    <cellStyle name="20% - Accent5 13 2 2" xfId="965"/>
    <cellStyle name="20% - Accent5 13 2 2 2" xfId="2001"/>
    <cellStyle name="20% - Accent5 13 2 2 2 2" xfId="2723"/>
    <cellStyle name="20% - Accent5 13 2 2 2 2 2" xfId="6886"/>
    <cellStyle name="20% - Accent5 13 2 2 2 2 2 2" xfId="15240"/>
    <cellStyle name="20% - Accent5 13 2 2 2 2 2 2 2" xfId="31951"/>
    <cellStyle name="20% - Accent5 13 2 2 2 2 2 3" xfId="23598"/>
    <cellStyle name="20% - Accent5 13 2 2 2 2 3" xfId="11078"/>
    <cellStyle name="20% - Accent5 13 2 2 2 2 3 2" xfId="27789"/>
    <cellStyle name="20% - Accent5 13 2 2 2 2 4" xfId="19436"/>
    <cellStyle name="20% - Accent5 13 2 2 2 3" xfId="6164"/>
    <cellStyle name="20% - Accent5 13 2 2 2 3 2" xfId="14518"/>
    <cellStyle name="20% - Accent5 13 2 2 2 3 2 2" xfId="31229"/>
    <cellStyle name="20% - Accent5 13 2 2 2 3 3" xfId="22876"/>
    <cellStyle name="20% - Accent5 13 2 2 2 4" xfId="10356"/>
    <cellStyle name="20% - Accent5 13 2 2 2 4 2" xfId="27067"/>
    <cellStyle name="20% - Accent5 13 2 2 2 5" xfId="18714"/>
    <cellStyle name="20% - Accent5 13 2 2 3" xfId="2724"/>
    <cellStyle name="20% - Accent5 13 2 2 3 2" xfId="6887"/>
    <cellStyle name="20% - Accent5 13 2 2 3 2 2" xfId="15241"/>
    <cellStyle name="20% - Accent5 13 2 2 3 2 2 2" xfId="31952"/>
    <cellStyle name="20% - Accent5 13 2 2 3 2 3" xfId="23599"/>
    <cellStyle name="20% - Accent5 13 2 2 3 3" xfId="11079"/>
    <cellStyle name="20% - Accent5 13 2 2 3 3 2" xfId="27790"/>
    <cellStyle name="20% - Accent5 13 2 2 3 4" xfId="19437"/>
    <cellStyle name="20% - Accent5 13 2 2 4" xfId="5128"/>
    <cellStyle name="20% - Accent5 13 2 2 4 2" xfId="13482"/>
    <cellStyle name="20% - Accent5 13 2 2 4 2 2" xfId="30193"/>
    <cellStyle name="20% - Accent5 13 2 2 4 3" xfId="21840"/>
    <cellStyle name="20% - Accent5 13 2 2 5" xfId="9320"/>
    <cellStyle name="20% - Accent5 13 2 2 5 2" xfId="26031"/>
    <cellStyle name="20% - Accent5 13 2 2 6" xfId="17678"/>
    <cellStyle name="20% - Accent5 13 2 3" xfId="1489"/>
    <cellStyle name="20% - Accent5 13 2 3 2" xfId="2725"/>
    <cellStyle name="20% - Accent5 13 2 3 2 2" xfId="6888"/>
    <cellStyle name="20% - Accent5 13 2 3 2 2 2" xfId="15242"/>
    <cellStyle name="20% - Accent5 13 2 3 2 2 2 2" xfId="31953"/>
    <cellStyle name="20% - Accent5 13 2 3 2 2 3" xfId="23600"/>
    <cellStyle name="20% - Accent5 13 2 3 2 3" xfId="11080"/>
    <cellStyle name="20% - Accent5 13 2 3 2 3 2" xfId="27791"/>
    <cellStyle name="20% - Accent5 13 2 3 2 4" xfId="19438"/>
    <cellStyle name="20% - Accent5 13 2 3 3" xfId="5652"/>
    <cellStyle name="20% - Accent5 13 2 3 3 2" xfId="14006"/>
    <cellStyle name="20% - Accent5 13 2 3 3 2 2" xfId="30717"/>
    <cellStyle name="20% - Accent5 13 2 3 3 3" xfId="22364"/>
    <cellStyle name="20% - Accent5 13 2 3 4" xfId="9844"/>
    <cellStyle name="20% - Accent5 13 2 3 4 2" xfId="26555"/>
    <cellStyle name="20% - Accent5 13 2 3 5" xfId="18202"/>
    <cellStyle name="20% - Accent5 13 2 4" xfId="2726"/>
    <cellStyle name="20% - Accent5 13 2 4 2" xfId="6889"/>
    <cellStyle name="20% - Accent5 13 2 4 2 2" xfId="15243"/>
    <cellStyle name="20% - Accent5 13 2 4 2 2 2" xfId="31954"/>
    <cellStyle name="20% - Accent5 13 2 4 2 3" xfId="23601"/>
    <cellStyle name="20% - Accent5 13 2 4 3" xfId="11081"/>
    <cellStyle name="20% - Accent5 13 2 4 3 2" xfId="27792"/>
    <cellStyle name="20% - Accent5 13 2 4 4" xfId="19439"/>
    <cellStyle name="20% - Accent5 13 2 5" xfId="4616"/>
    <cellStyle name="20% - Accent5 13 2 5 2" xfId="12970"/>
    <cellStyle name="20% - Accent5 13 2 5 2 2" xfId="29681"/>
    <cellStyle name="20% - Accent5 13 2 5 3" xfId="21328"/>
    <cellStyle name="20% - Accent5 13 2 6" xfId="8808"/>
    <cellStyle name="20% - Accent5 13 2 6 2" xfId="25519"/>
    <cellStyle name="20% - Accent5 13 2 7" xfId="17166"/>
    <cellStyle name="20% - Accent5 13 3" xfId="725"/>
    <cellStyle name="20% - Accent5 13 3 2" xfId="1761"/>
    <cellStyle name="20% - Accent5 13 3 2 2" xfId="2727"/>
    <cellStyle name="20% - Accent5 13 3 2 2 2" xfId="6890"/>
    <cellStyle name="20% - Accent5 13 3 2 2 2 2" xfId="15244"/>
    <cellStyle name="20% - Accent5 13 3 2 2 2 2 2" xfId="31955"/>
    <cellStyle name="20% - Accent5 13 3 2 2 2 3" xfId="23602"/>
    <cellStyle name="20% - Accent5 13 3 2 2 3" xfId="11082"/>
    <cellStyle name="20% - Accent5 13 3 2 2 3 2" xfId="27793"/>
    <cellStyle name="20% - Accent5 13 3 2 2 4" xfId="19440"/>
    <cellStyle name="20% - Accent5 13 3 2 3" xfId="5924"/>
    <cellStyle name="20% - Accent5 13 3 2 3 2" xfId="14278"/>
    <cellStyle name="20% - Accent5 13 3 2 3 2 2" xfId="30989"/>
    <cellStyle name="20% - Accent5 13 3 2 3 3" xfId="22636"/>
    <cellStyle name="20% - Accent5 13 3 2 4" xfId="10116"/>
    <cellStyle name="20% - Accent5 13 3 2 4 2" xfId="26827"/>
    <cellStyle name="20% - Accent5 13 3 2 5" xfId="18474"/>
    <cellStyle name="20% - Accent5 13 3 3" xfId="2728"/>
    <cellStyle name="20% - Accent5 13 3 3 2" xfId="6891"/>
    <cellStyle name="20% - Accent5 13 3 3 2 2" xfId="15245"/>
    <cellStyle name="20% - Accent5 13 3 3 2 2 2" xfId="31956"/>
    <cellStyle name="20% - Accent5 13 3 3 2 3" xfId="23603"/>
    <cellStyle name="20% - Accent5 13 3 3 3" xfId="11083"/>
    <cellStyle name="20% - Accent5 13 3 3 3 2" xfId="27794"/>
    <cellStyle name="20% - Accent5 13 3 3 4" xfId="19441"/>
    <cellStyle name="20% - Accent5 13 3 4" xfId="4888"/>
    <cellStyle name="20% - Accent5 13 3 4 2" xfId="13242"/>
    <cellStyle name="20% - Accent5 13 3 4 2 2" xfId="29953"/>
    <cellStyle name="20% - Accent5 13 3 4 3" xfId="21600"/>
    <cellStyle name="20% - Accent5 13 3 5" xfId="9080"/>
    <cellStyle name="20% - Accent5 13 3 5 2" xfId="25791"/>
    <cellStyle name="20% - Accent5 13 3 6" xfId="17438"/>
    <cellStyle name="20% - Accent5 13 4" xfId="1249"/>
    <cellStyle name="20% - Accent5 13 4 2" xfId="2729"/>
    <cellStyle name="20% - Accent5 13 4 2 2" xfId="6892"/>
    <cellStyle name="20% - Accent5 13 4 2 2 2" xfId="15246"/>
    <cellStyle name="20% - Accent5 13 4 2 2 2 2" xfId="31957"/>
    <cellStyle name="20% - Accent5 13 4 2 2 3" xfId="23604"/>
    <cellStyle name="20% - Accent5 13 4 2 3" xfId="11084"/>
    <cellStyle name="20% - Accent5 13 4 2 3 2" xfId="27795"/>
    <cellStyle name="20% - Accent5 13 4 2 4" xfId="19442"/>
    <cellStyle name="20% - Accent5 13 4 3" xfId="5412"/>
    <cellStyle name="20% - Accent5 13 4 3 2" xfId="13766"/>
    <cellStyle name="20% - Accent5 13 4 3 2 2" xfId="30477"/>
    <cellStyle name="20% - Accent5 13 4 3 3" xfId="22124"/>
    <cellStyle name="20% - Accent5 13 4 4" xfId="9604"/>
    <cellStyle name="20% - Accent5 13 4 4 2" xfId="26315"/>
    <cellStyle name="20% - Accent5 13 4 5" xfId="17962"/>
    <cellStyle name="20% - Accent5 13 5" xfId="2730"/>
    <cellStyle name="20% - Accent5 13 5 2" xfId="6893"/>
    <cellStyle name="20% - Accent5 13 5 2 2" xfId="15247"/>
    <cellStyle name="20% - Accent5 13 5 2 2 2" xfId="31958"/>
    <cellStyle name="20% - Accent5 13 5 2 3" xfId="23605"/>
    <cellStyle name="20% - Accent5 13 5 3" xfId="11085"/>
    <cellStyle name="20% - Accent5 13 5 3 2" xfId="27796"/>
    <cellStyle name="20% - Accent5 13 5 4" xfId="19443"/>
    <cellStyle name="20% - Accent5 13 6" xfId="4376"/>
    <cellStyle name="20% - Accent5 13 6 2" xfId="12730"/>
    <cellStyle name="20% - Accent5 13 6 2 2" xfId="29441"/>
    <cellStyle name="20% - Accent5 13 6 3" xfId="21088"/>
    <cellStyle name="20% - Accent5 13 7" xfId="8568"/>
    <cellStyle name="20% - Accent5 13 7 2" xfId="25279"/>
    <cellStyle name="20% - Accent5 13 8" xfId="16926"/>
    <cellStyle name="20% - Accent5 14" xfId="224"/>
    <cellStyle name="20% - Accent5 14 2" xfId="466"/>
    <cellStyle name="20% - Accent5 14 2 2" xfId="979"/>
    <cellStyle name="20% - Accent5 14 2 2 2" xfId="2015"/>
    <cellStyle name="20% - Accent5 14 2 2 2 2" xfId="2731"/>
    <cellStyle name="20% - Accent5 14 2 2 2 2 2" xfId="6894"/>
    <cellStyle name="20% - Accent5 14 2 2 2 2 2 2" xfId="15248"/>
    <cellStyle name="20% - Accent5 14 2 2 2 2 2 2 2" xfId="31959"/>
    <cellStyle name="20% - Accent5 14 2 2 2 2 2 3" xfId="23606"/>
    <cellStyle name="20% - Accent5 14 2 2 2 2 3" xfId="11086"/>
    <cellStyle name="20% - Accent5 14 2 2 2 2 3 2" xfId="27797"/>
    <cellStyle name="20% - Accent5 14 2 2 2 2 4" xfId="19444"/>
    <cellStyle name="20% - Accent5 14 2 2 2 3" xfId="6178"/>
    <cellStyle name="20% - Accent5 14 2 2 2 3 2" xfId="14532"/>
    <cellStyle name="20% - Accent5 14 2 2 2 3 2 2" xfId="31243"/>
    <cellStyle name="20% - Accent5 14 2 2 2 3 3" xfId="22890"/>
    <cellStyle name="20% - Accent5 14 2 2 2 4" xfId="10370"/>
    <cellStyle name="20% - Accent5 14 2 2 2 4 2" xfId="27081"/>
    <cellStyle name="20% - Accent5 14 2 2 2 5" xfId="18728"/>
    <cellStyle name="20% - Accent5 14 2 2 3" xfId="2732"/>
    <cellStyle name="20% - Accent5 14 2 2 3 2" xfId="6895"/>
    <cellStyle name="20% - Accent5 14 2 2 3 2 2" xfId="15249"/>
    <cellStyle name="20% - Accent5 14 2 2 3 2 2 2" xfId="31960"/>
    <cellStyle name="20% - Accent5 14 2 2 3 2 3" xfId="23607"/>
    <cellStyle name="20% - Accent5 14 2 2 3 3" xfId="11087"/>
    <cellStyle name="20% - Accent5 14 2 2 3 3 2" xfId="27798"/>
    <cellStyle name="20% - Accent5 14 2 2 3 4" xfId="19445"/>
    <cellStyle name="20% - Accent5 14 2 2 4" xfId="5142"/>
    <cellStyle name="20% - Accent5 14 2 2 4 2" xfId="13496"/>
    <cellStyle name="20% - Accent5 14 2 2 4 2 2" xfId="30207"/>
    <cellStyle name="20% - Accent5 14 2 2 4 3" xfId="21854"/>
    <cellStyle name="20% - Accent5 14 2 2 5" xfId="9334"/>
    <cellStyle name="20% - Accent5 14 2 2 5 2" xfId="26045"/>
    <cellStyle name="20% - Accent5 14 2 2 6" xfId="17692"/>
    <cellStyle name="20% - Accent5 14 2 3" xfId="1503"/>
    <cellStyle name="20% - Accent5 14 2 3 2" xfId="2733"/>
    <cellStyle name="20% - Accent5 14 2 3 2 2" xfId="6896"/>
    <cellStyle name="20% - Accent5 14 2 3 2 2 2" xfId="15250"/>
    <cellStyle name="20% - Accent5 14 2 3 2 2 2 2" xfId="31961"/>
    <cellStyle name="20% - Accent5 14 2 3 2 2 3" xfId="23608"/>
    <cellStyle name="20% - Accent5 14 2 3 2 3" xfId="11088"/>
    <cellStyle name="20% - Accent5 14 2 3 2 3 2" xfId="27799"/>
    <cellStyle name="20% - Accent5 14 2 3 2 4" xfId="19446"/>
    <cellStyle name="20% - Accent5 14 2 3 3" xfId="5666"/>
    <cellStyle name="20% - Accent5 14 2 3 3 2" xfId="14020"/>
    <cellStyle name="20% - Accent5 14 2 3 3 2 2" xfId="30731"/>
    <cellStyle name="20% - Accent5 14 2 3 3 3" xfId="22378"/>
    <cellStyle name="20% - Accent5 14 2 3 4" xfId="9858"/>
    <cellStyle name="20% - Accent5 14 2 3 4 2" xfId="26569"/>
    <cellStyle name="20% - Accent5 14 2 3 5" xfId="18216"/>
    <cellStyle name="20% - Accent5 14 2 4" xfId="2734"/>
    <cellStyle name="20% - Accent5 14 2 4 2" xfId="6897"/>
    <cellStyle name="20% - Accent5 14 2 4 2 2" xfId="15251"/>
    <cellStyle name="20% - Accent5 14 2 4 2 2 2" xfId="31962"/>
    <cellStyle name="20% - Accent5 14 2 4 2 3" xfId="23609"/>
    <cellStyle name="20% - Accent5 14 2 4 3" xfId="11089"/>
    <cellStyle name="20% - Accent5 14 2 4 3 2" xfId="27800"/>
    <cellStyle name="20% - Accent5 14 2 4 4" xfId="19447"/>
    <cellStyle name="20% - Accent5 14 2 5" xfId="4630"/>
    <cellStyle name="20% - Accent5 14 2 5 2" xfId="12984"/>
    <cellStyle name="20% - Accent5 14 2 5 2 2" xfId="29695"/>
    <cellStyle name="20% - Accent5 14 2 5 3" xfId="21342"/>
    <cellStyle name="20% - Accent5 14 2 6" xfId="8822"/>
    <cellStyle name="20% - Accent5 14 2 6 2" xfId="25533"/>
    <cellStyle name="20% - Accent5 14 2 7" xfId="17180"/>
    <cellStyle name="20% - Accent5 14 3" xfId="739"/>
    <cellStyle name="20% - Accent5 14 3 2" xfId="1775"/>
    <cellStyle name="20% - Accent5 14 3 2 2" xfId="2735"/>
    <cellStyle name="20% - Accent5 14 3 2 2 2" xfId="6898"/>
    <cellStyle name="20% - Accent5 14 3 2 2 2 2" xfId="15252"/>
    <cellStyle name="20% - Accent5 14 3 2 2 2 2 2" xfId="31963"/>
    <cellStyle name="20% - Accent5 14 3 2 2 2 3" xfId="23610"/>
    <cellStyle name="20% - Accent5 14 3 2 2 3" xfId="11090"/>
    <cellStyle name="20% - Accent5 14 3 2 2 3 2" xfId="27801"/>
    <cellStyle name="20% - Accent5 14 3 2 2 4" xfId="19448"/>
    <cellStyle name="20% - Accent5 14 3 2 3" xfId="5938"/>
    <cellStyle name="20% - Accent5 14 3 2 3 2" xfId="14292"/>
    <cellStyle name="20% - Accent5 14 3 2 3 2 2" xfId="31003"/>
    <cellStyle name="20% - Accent5 14 3 2 3 3" xfId="22650"/>
    <cellStyle name="20% - Accent5 14 3 2 4" xfId="10130"/>
    <cellStyle name="20% - Accent5 14 3 2 4 2" xfId="26841"/>
    <cellStyle name="20% - Accent5 14 3 2 5" xfId="18488"/>
    <cellStyle name="20% - Accent5 14 3 3" xfId="2736"/>
    <cellStyle name="20% - Accent5 14 3 3 2" xfId="6899"/>
    <cellStyle name="20% - Accent5 14 3 3 2 2" xfId="15253"/>
    <cellStyle name="20% - Accent5 14 3 3 2 2 2" xfId="31964"/>
    <cellStyle name="20% - Accent5 14 3 3 2 3" xfId="23611"/>
    <cellStyle name="20% - Accent5 14 3 3 3" xfId="11091"/>
    <cellStyle name="20% - Accent5 14 3 3 3 2" xfId="27802"/>
    <cellStyle name="20% - Accent5 14 3 3 4" xfId="19449"/>
    <cellStyle name="20% - Accent5 14 3 4" xfId="4902"/>
    <cellStyle name="20% - Accent5 14 3 4 2" xfId="13256"/>
    <cellStyle name="20% - Accent5 14 3 4 2 2" xfId="29967"/>
    <cellStyle name="20% - Accent5 14 3 4 3" xfId="21614"/>
    <cellStyle name="20% - Accent5 14 3 5" xfId="9094"/>
    <cellStyle name="20% - Accent5 14 3 5 2" xfId="25805"/>
    <cellStyle name="20% - Accent5 14 3 6" xfId="17452"/>
    <cellStyle name="20% - Accent5 14 4" xfId="1263"/>
    <cellStyle name="20% - Accent5 14 4 2" xfId="2737"/>
    <cellStyle name="20% - Accent5 14 4 2 2" xfId="6900"/>
    <cellStyle name="20% - Accent5 14 4 2 2 2" xfId="15254"/>
    <cellStyle name="20% - Accent5 14 4 2 2 2 2" xfId="31965"/>
    <cellStyle name="20% - Accent5 14 4 2 2 3" xfId="23612"/>
    <cellStyle name="20% - Accent5 14 4 2 3" xfId="11092"/>
    <cellStyle name="20% - Accent5 14 4 2 3 2" xfId="27803"/>
    <cellStyle name="20% - Accent5 14 4 2 4" xfId="19450"/>
    <cellStyle name="20% - Accent5 14 4 3" xfId="5426"/>
    <cellStyle name="20% - Accent5 14 4 3 2" xfId="13780"/>
    <cellStyle name="20% - Accent5 14 4 3 2 2" xfId="30491"/>
    <cellStyle name="20% - Accent5 14 4 3 3" xfId="22138"/>
    <cellStyle name="20% - Accent5 14 4 4" xfId="9618"/>
    <cellStyle name="20% - Accent5 14 4 4 2" xfId="26329"/>
    <cellStyle name="20% - Accent5 14 4 5" xfId="17976"/>
    <cellStyle name="20% - Accent5 14 5" xfId="2738"/>
    <cellStyle name="20% - Accent5 14 5 2" xfId="6901"/>
    <cellStyle name="20% - Accent5 14 5 2 2" xfId="15255"/>
    <cellStyle name="20% - Accent5 14 5 2 2 2" xfId="31966"/>
    <cellStyle name="20% - Accent5 14 5 2 3" xfId="23613"/>
    <cellStyle name="20% - Accent5 14 5 3" xfId="11093"/>
    <cellStyle name="20% - Accent5 14 5 3 2" xfId="27804"/>
    <cellStyle name="20% - Accent5 14 5 4" xfId="19451"/>
    <cellStyle name="20% - Accent5 14 6" xfId="4390"/>
    <cellStyle name="20% - Accent5 14 6 2" xfId="12744"/>
    <cellStyle name="20% - Accent5 14 6 2 2" xfId="29455"/>
    <cellStyle name="20% - Accent5 14 6 3" xfId="21102"/>
    <cellStyle name="20% - Accent5 14 7" xfId="8582"/>
    <cellStyle name="20% - Accent5 14 7 2" xfId="25293"/>
    <cellStyle name="20% - Accent5 14 8" xfId="16940"/>
    <cellStyle name="20% - Accent5 15" xfId="238"/>
    <cellStyle name="20% - Accent5 15 2" xfId="480"/>
    <cellStyle name="20% - Accent5 15 2 2" xfId="993"/>
    <cellStyle name="20% - Accent5 15 2 2 2" xfId="2029"/>
    <cellStyle name="20% - Accent5 15 2 2 2 2" xfId="2739"/>
    <cellStyle name="20% - Accent5 15 2 2 2 2 2" xfId="6902"/>
    <cellStyle name="20% - Accent5 15 2 2 2 2 2 2" xfId="15256"/>
    <cellStyle name="20% - Accent5 15 2 2 2 2 2 2 2" xfId="31967"/>
    <cellStyle name="20% - Accent5 15 2 2 2 2 2 3" xfId="23614"/>
    <cellStyle name="20% - Accent5 15 2 2 2 2 3" xfId="11094"/>
    <cellStyle name="20% - Accent5 15 2 2 2 2 3 2" xfId="27805"/>
    <cellStyle name="20% - Accent5 15 2 2 2 2 4" xfId="19452"/>
    <cellStyle name="20% - Accent5 15 2 2 2 3" xfId="6192"/>
    <cellStyle name="20% - Accent5 15 2 2 2 3 2" xfId="14546"/>
    <cellStyle name="20% - Accent5 15 2 2 2 3 2 2" xfId="31257"/>
    <cellStyle name="20% - Accent5 15 2 2 2 3 3" xfId="22904"/>
    <cellStyle name="20% - Accent5 15 2 2 2 4" xfId="10384"/>
    <cellStyle name="20% - Accent5 15 2 2 2 4 2" xfId="27095"/>
    <cellStyle name="20% - Accent5 15 2 2 2 5" xfId="18742"/>
    <cellStyle name="20% - Accent5 15 2 2 3" xfId="2740"/>
    <cellStyle name="20% - Accent5 15 2 2 3 2" xfId="6903"/>
    <cellStyle name="20% - Accent5 15 2 2 3 2 2" xfId="15257"/>
    <cellStyle name="20% - Accent5 15 2 2 3 2 2 2" xfId="31968"/>
    <cellStyle name="20% - Accent5 15 2 2 3 2 3" xfId="23615"/>
    <cellStyle name="20% - Accent5 15 2 2 3 3" xfId="11095"/>
    <cellStyle name="20% - Accent5 15 2 2 3 3 2" xfId="27806"/>
    <cellStyle name="20% - Accent5 15 2 2 3 4" xfId="19453"/>
    <cellStyle name="20% - Accent5 15 2 2 4" xfId="5156"/>
    <cellStyle name="20% - Accent5 15 2 2 4 2" xfId="13510"/>
    <cellStyle name="20% - Accent5 15 2 2 4 2 2" xfId="30221"/>
    <cellStyle name="20% - Accent5 15 2 2 4 3" xfId="21868"/>
    <cellStyle name="20% - Accent5 15 2 2 5" xfId="9348"/>
    <cellStyle name="20% - Accent5 15 2 2 5 2" xfId="26059"/>
    <cellStyle name="20% - Accent5 15 2 2 6" xfId="17706"/>
    <cellStyle name="20% - Accent5 15 2 3" xfId="1517"/>
    <cellStyle name="20% - Accent5 15 2 3 2" xfId="2741"/>
    <cellStyle name="20% - Accent5 15 2 3 2 2" xfId="6904"/>
    <cellStyle name="20% - Accent5 15 2 3 2 2 2" xfId="15258"/>
    <cellStyle name="20% - Accent5 15 2 3 2 2 2 2" xfId="31969"/>
    <cellStyle name="20% - Accent5 15 2 3 2 2 3" xfId="23616"/>
    <cellStyle name="20% - Accent5 15 2 3 2 3" xfId="11096"/>
    <cellStyle name="20% - Accent5 15 2 3 2 3 2" xfId="27807"/>
    <cellStyle name="20% - Accent5 15 2 3 2 4" xfId="19454"/>
    <cellStyle name="20% - Accent5 15 2 3 3" xfId="5680"/>
    <cellStyle name="20% - Accent5 15 2 3 3 2" xfId="14034"/>
    <cellStyle name="20% - Accent5 15 2 3 3 2 2" xfId="30745"/>
    <cellStyle name="20% - Accent5 15 2 3 3 3" xfId="22392"/>
    <cellStyle name="20% - Accent5 15 2 3 4" xfId="9872"/>
    <cellStyle name="20% - Accent5 15 2 3 4 2" xfId="26583"/>
    <cellStyle name="20% - Accent5 15 2 3 5" xfId="18230"/>
    <cellStyle name="20% - Accent5 15 2 4" xfId="2742"/>
    <cellStyle name="20% - Accent5 15 2 4 2" xfId="6905"/>
    <cellStyle name="20% - Accent5 15 2 4 2 2" xfId="15259"/>
    <cellStyle name="20% - Accent5 15 2 4 2 2 2" xfId="31970"/>
    <cellStyle name="20% - Accent5 15 2 4 2 3" xfId="23617"/>
    <cellStyle name="20% - Accent5 15 2 4 3" xfId="11097"/>
    <cellStyle name="20% - Accent5 15 2 4 3 2" xfId="27808"/>
    <cellStyle name="20% - Accent5 15 2 4 4" xfId="19455"/>
    <cellStyle name="20% - Accent5 15 2 5" xfId="4644"/>
    <cellStyle name="20% - Accent5 15 2 5 2" xfId="12998"/>
    <cellStyle name="20% - Accent5 15 2 5 2 2" xfId="29709"/>
    <cellStyle name="20% - Accent5 15 2 5 3" xfId="21356"/>
    <cellStyle name="20% - Accent5 15 2 6" xfId="8836"/>
    <cellStyle name="20% - Accent5 15 2 6 2" xfId="25547"/>
    <cellStyle name="20% - Accent5 15 2 7" xfId="17194"/>
    <cellStyle name="20% - Accent5 15 3" xfId="753"/>
    <cellStyle name="20% - Accent5 15 3 2" xfId="1789"/>
    <cellStyle name="20% - Accent5 15 3 2 2" xfId="2743"/>
    <cellStyle name="20% - Accent5 15 3 2 2 2" xfId="6906"/>
    <cellStyle name="20% - Accent5 15 3 2 2 2 2" xfId="15260"/>
    <cellStyle name="20% - Accent5 15 3 2 2 2 2 2" xfId="31971"/>
    <cellStyle name="20% - Accent5 15 3 2 2 2 3" xfId="23618"/>
    <cellStyle name="20% - Accent5 15 3 2 2 3" xfId="11098"/>
    <cellStyle name="20% - Accent5 15 3 2 2 3 2" xfId="27809"/>
    <cellStyle name="20% - Accent5 15 3 2 2 4" xfId="19456"/>
    <cellStyle name="20% - Accent5 15 3 2 3" xfId="5952"/>
    <cellStyle name="20% - Accent5 15 3 2 3 2" xfId="14306"/>
    <cellStyle name="20% - Accent5 15 3 2 3 2 2" xfId="31017"/>
    <cellStyle name="20% - Accent5 15 3 2 3 3" xfId="22664"/>
    <cellStyle name="20% - Accent5 15 3 2 4" xfId="10144"/>
    <cellStyle name="20% - Accent5 15 3 2 4 2" xfId="26855"/>
    <cellStyle name="20% - Accent5 15 3 2 5" xfId="18502"/>
    <cellStyle name="20% - Accent5 15 3 3" xfId="2744"/>
    <cellStyle name="20% - Accent5 15 3 3 2" xfId="6907"/>
    <cellStyle name="20% - Accent5 15 3 3 2 2" xfId="15261"/>
    <cellStyle name="20% - Accent5 15 3 3 2 2 2" xfId="31972"/>
    <cellStyle name="20% - Accent5 15 3 3 2 3" xfId="23619"/>
    <cellStyle name="20% - Accent5 15 3 3 3" xfId="11099"/>
    <cellStyle name="20% - Accent5 15 3 3 3 2" xfId="27810"/>
    <cellStyle name="20% - Accent5 15 3 3 4" xfId="19457"/>
    <cellStyle name="20% - Accent5 15 3 4" xfId="4916"/>
    <cellStyle name="20% - Accent5 15 3 4 2" xfId="13270"/>
    <cellStyle name="20% - Accent5 15 3 4 2 2" xfId="29981"/>
    <cellStyle name="20% - Accent5 15 3 4 3" xfId="21628"/>
    <cellStyle name="20% - Accent5 15 3 5" xfId="9108"/>
    <cellStyle name="20% - Accent5 15 3 5 2" xfId="25819"/>
    <cellStyle name="20% - Accent5 15 3 6" xfId="17466"/>
    <cellStyle name="20% - Accent5 15 4" xfId="1277"/>
    <cellStyle name="20% - Accent5 15 4 2" xfId="2745"/>
    <cellStyle name="20% - Accent5 15 4 2 2" xfId="6908"/>
    <cellStyle name="20% - Accent5 15 4 2 2 2" xfId="15262"/>
    <cellStyle name="20% - Accent5 15 4 2 2 2 2" xfId="31973"/>
    <cellStyle name="20% - Accent5 15 4 2 2 3" xfId="23620"/>
    <cellStyle name="20% - Accent5 15 4 2 3" xfId="11100"/>
    <cellStyle name="20% - Accent5 15 4 2 3 2" xfId="27811"/>
    <cellStyle name="20% - Accent5 15 4 2 4" xfId="19458"/>
    <cellStyle name="20% - Accent5 15 4 3" xfId="5440"/>
    <cellStyle name="20% - Accent5 15 4 3 2" xfId="13794"/>
    <cellStyle name="20% - Accent5 15 4 3 2 2" xfId="30505"/>
    <cellStyle name="20% - Accent5 15 4 3 3" xfId="22152"/>
    <cellStyle name="20% - Accent5 15 4 4" xfId="9632"/>
    <cellStyle name="20% - Accent5 15 4 4 2" xfId="26343"/>
    <cellStyle name="20% - Accent5 15 4 5" xfId="17990"/>
    <cellStyle name="20% - Accent5 15 5" xfId="2746"/>
    <cellStyle name="20% - Accent5 15 5 2" xfId="6909"/>
    <cellStyle name="20% - Accent5 15 5 2 2" xfId="15263"/>
    <cellStyle name="20% - Accent5 15 5 2 2 2" xfId="31974"/>
    <cellStyle name="20% - Accent5 15 5 2 3" xfId="23621"/>
    <cellStyle name="20% - Accent5 15 5 3" xfId="11101"/>
    <cellStyle name="20% - Accent5 15 5 3 2" xfId="27812"/>
    <cellStyle name="20% - Accent5 15 5 4" xfId="19459"/>
    <cellStyle name="20% - Accent5 15 6" xfId="4404"/>
    <cellStyle name="20% - Accent5 15 6 2" xfId="12758"/>
    <cellStyle name="20% - Accent5 15 6 2 2" xfId="29469"/>
    <cellStyle name="20% - Accent5 15 6 3" xfId="21116"/>
    <cellStyle name="20% - Accent5 15 7" xfId="8596"/>
    <cellStyle name="20% - Accent5 15 7 2" xfId="25307"/>
    <cellStyle name="20% - Accent5 15 8" xfId="16954"/>
    <cellStyle name="20% - Accent5 16" xfId="252"/>
    <cellStyle name="20% - Accent5 16 2" xfId="494"/>
    <cellStyle name="20% - Accent5 16 2 2" xfId="1007"/>
    <cellStyle name="20% - Accent5 16 2 2 2" xfId="2043"/>
    <cellStyle name="20% - Accent5 16 2 2 2 2" xfId="2747"/>
    <cellStyle name="20% - Accent5 16 2 2 2 2 2" xfId="6910"/>
    <cellStyle name="20% - Accent5 16 2 2 2 2 2 2" xfId="15264"/>
    <cellStyle name="20% - Accent5 16 2 2 2 2 2 2 2" xfId="31975"/>
    <cellStyle name="20% - Accent5 16 2 2 2 2 2 3" xfId="23622"/>
    <cellStyle name="20% - Accent5 16 2 2 2 2 3" xfId="11102"/>
    <cellStyle name="20% - Accent5 16 2 2 2 2 3 2" xfId="27813"/>
    <cellStyle name="20% - Accent5 16 2 2 2 2 4" xfId="19460"/>
    <cellStyle name="20% - Accent5 16 2 2 2 3" xfId="6206"/>
    <cellStyle name="20% - Accent5 16 2 2 2 3 2" xfId="14560"/>
    <cellStyle name="20% - Accent5 16 2 2 2 3 2 2" xfId="31271"/>
    <cellStyle name="20% - Accent5 16 2 2 2 3 3" xfId="22918"/>
    <cellStyle name="20% - Accent5 16 2 2 2 4" xfId="10398"/>
    <cellStyle name="20% - Accent5 16 2 2 2 4 2" xfId="27109"/>
    <cellStyle name="20% - Accent5 16 2 2 2 5" xfId="18756"/>
    <cellStyle name="20% - Accent5 16 2 2 3" xfId="2748"/>
    <cellStyle name="20% - Accent5 16 2 2 3 2" xfId="6911"/>
    <cellStyle name="20% - Accent5 16 2 2 3 2 2" xfId="15265"/>
    <cellStyle name="20% - Accent5 16 2 2 3 2 2 2" xfId="31976"/>
    <cellStyle name="20% - Accent5 16 2 2 3 2 3" xfId="23623"/>
    <cellStyle name="20% - Accent5 16 2 2 3 3" xfId="11103"/>
    <cellStyle name="20% - Accent5 16 2 2 3 3 2" xfId="27814"/>
    <cellStyle name="20% - Accent5 16 2 2 3 4" xfId="19461"/>
    <cellStyle name="20% - Accent5 16 2 2 4" xfId="5170"/>
    <cellStyle name="20% - Accent5 16 2 2 4 2" xfId="13524"/>
    <cellStyle name="20% - Accent5 16 2 2 4 2 2" xfId="30235"/>
    <cellStyle name="20% - Accent5 16 2 2 4 3" xfId="21882"/>
    <cellStyle name="20% - Accent5 16 2 2 5" xfId="9362"/>
    <cellStyle name="20% - Accent5 16 2 2 5 2" xfId="26073"/>
    <cellStyle name="20% - Accent5 16 2 2 6" xfId="17720"/>
    <cellStyle name="20% - Accent5 16 2 3" xfId="1531"/>
    <cellStyle name="20% - Accent5 16 2 3 2" xfId="2749"/>
    <cellStyle name="20% - Accent5 16 2 3 2 2" xfId="6912"/>
    <cellStyle name="20% - Accent5 16 2 3 2 2 2" xfId="15266"/>
    <cellStyle name="20% - Accent5 16 2 3 2 2 2 2" xfId="31977"/>
    <cellStyle name="20% - Accent5 16 2 3 2 2 3" xfId="23624"/>
    <cellStyle name="20% - Accent5 16 2 3 2 3" xfId="11104"/>
    <cellStyle name="20% - Accent5 16 2 3 2 3 2" xfId="27815"/>
    <cellStyle name="20% - Accent5 16 2 3 2 4" xfId="19462"/>
    <cellStyle name="20% - Accent5 16 2 3 3" xfId="5694"/>
    <cellStyle name="20% - Accent5 16 2 3 3 2" xfId="14048"/>
    <cellStyle name="20% - Accent5 16 2 3 3 2 2" xfId="30759"/>
    <cellStyle name="20% - Accent5 16 2 3 3 3" xfId="22406"/>
    <cellStyle name="20% - Accent5 16 2 3 4" xfId="9886"/>
    <cellStyle name="20% - Accent5 16 2 3 4 2" xfId="26597"/>
    <cellStyle name="20% - Accent5 16 2 3 5" xfId="18244"/>
    <cellStyle name="20% - Accent5 16 2 4" xfId="2750"/>
    <cellStyle name="20% - Accent5 16 2 4 2" xfId="6913"/>
    <cellStyle name="20% - Accent5 16 2 4 2 2" xfId="15267"/>
    <cellStyle name="20% - Accent5 16 2 4 2 2 2" xfId="31978"/>
    <cellStyle name="20% - Accent5 16 2 4 2 3" xfId="23625"/>
    <cellStyle name="20% - Accent5 16 2 4 3" xfId="11105"/>
    <cellStyle name="20% - Accent5 16 2 4 3 2" xfId="27816"/>
    <cellStyle name="20% - Accent5 16 2 4 4" xfId="19463"/>
    <cellStyle name="20% - Accent5 16 2 5" xfId="4658"/>
    <cellStyle name="20% - Accent5 16 2 5 2" xfId="13012"/>
    <cellStyle name="20% - Accent5 16 2 5 2 2" xfId="29723"/>
    <cellStyle name="20% - Accent5 16 2 5 3" xfId="21370"/>
    <cellStyle name="20% - Accent5 16 2 6" xfId="8850"/>
    <cellStyle name="20% - Accent5 16 2 6 2" xfId="25561"/>
    <cellStyle name="20% - Accent5 16 2 7" xfId="17208"/>
    <cellStyle name="20% - Accent5 16 3" xfId="767"/>
    <cellStyle name="20% - Accent5 16 3 2" xfId="1803"/>
    <cellStyle name="20% - Accent5 16 3 2 2" xfId="2751"/>
    <cellStyle name="20% - Accent5 16 3 2 2 2" xfId="6914"/>
    <cellStyle name="20% - Accent5 16 3 2 2 2 2" xfId="15268"/>
    <cellStyle name="20% - Accent5 16 3 2 2 2 2 2" xfId="31979"/>
    <cellStyle name="20% - Accent5 16 3 2 2 2 3" xfId="23626"/>
    <cellStyle name="20% - Accent5 16 3 2 2 3" xfId="11106"/>
    <cellStyle name="20% - Accent5 16 3 2 2 3 2" xfId="27817"/>
    <cellStyle name="20% - Accent5 16 3 2 2 4" xfId="19464"/>
    <cellStyle name="20% - Accent5 16 3 2 3" xfId="5966"/>
    <cellStyle name="20% - Accent5 16 3 2 3 2" xfId="14320"/>
    <cellStyle name="20% - Accent5 16 3 2 3 2 2" xfId="31031"/>
    <cellStyle name="20% - Accent5 16 3 2 3 3" xfId="22678"/>
    <cellStyle name="20% - Accent5 16 3 2 4" xfId="10158"/>
    <cellStyle name="20% - Accent5 16 3 2 4 2" xfId="26869"/>
    <cellStyle name="20% - Accent5 16 3 2 5" xfId="18516"/>
    <cellStyle name="20% - Accent5 16 3 3" xfId="2752"/>
    <cellStyle name="20% - Accent5 16 3 3 2" xfId="6915"/>
    <cellStyle name="20% - Accent5 16 3 3 2 2" xfId="15269"/>
    <cellStyle name="20% - Accent5 16 3 3 2 2 2" xfId="31980"/>
    <cellStyle name="20% - Accent5 16 3 3 2 3" xfId="23627"/>
    <cellStyle name="20% - Accent5 16 3 3 3" xfId="11107"/>
    <cellStyle name="20% - Accent5 16 3 3 3 2" xfId="27818"/>
    <cellStyle name="20% - Accent5 16 3 3 4" xfId="19465"/>
    <cellStyle name="20% - Accent5 16 3 4" xfId="4930"/>
    <cellStyle name="20% - Accent5 16 3 4 2" xfId="13284"/>
    <cellStyle name="20% - Accent5 16 3 4 2 2" xfId="29995"/>
    <cellStyle name="20% - Accent5 16 3 4 3" xfId="21642"/>
    <cellStyle name="20% - Accent5 16 3 5" xfId="9122"/>
    <cellStyle name="20% - Accent5 16 3 5 2" xfId="25833"/>
    <cellStyle name="20% - Accent5 16 3 6" xfId="17480"/>
    <cellStyle name="20% - Accent5 16 4" xfId="1291"/>
    <cellStyle name="20% - Accent5 16 4 2" xfId="2753"/>
    <cellStyle name="20% - Accent5 16 4 2 2" xfId="6916"/>
    <cellStyle name="20% - Accent5 16 4 2 2 2" xfId="15270"/>
    <cellStyle name="20% - Accent5 16 4 2 2 2 2" xfId="31981"/>
    <cellStyle name="20% - Accent5 16 4 2 2 3" xfId="23628"/>
    <cellStyle name="20% - Accent5 16 4 2 3" xfId="11108"/>
    <cellStyle name="20% - Accent5 16 4 2 3 2" xfId="27819"/>
    <cellStyle name="20% - Accent5 16 4 2 4" xfId="19466"/>
    <cellStyle name="20% - Accent5 16 4 3" xfId="5454"/>
    <cellStyle name="20% - Accent5 16 4 3 2" xfId="13808"/>
    <cellStyle name="20% - Accent5 16 4 3 2 2" xfId="30519"/>
    <cellStyle name="20% - Accent5 16 4 3 3" xfId="22166"/>
    <cellStyle name="20% - Accent5 16 4 4" xfId="9646"/>
    <cellStyle name="20% - Accent5 16 4 4 2" xfId="26357"/>
    <cellStyle name="20% - Accent5 16 4 5" xfId="18004"/>
    <cellStyle name="20% - Accent5 16 5" xfId="2754"/>
    <cellStyle name="20% - Accent5 16 5 2" xfId="6917"/>
    <cellStyle name="20% - Accent5 16 5 2 2" xfId="15271"/>
    <cellStyle name="20% - Accent5 16 5 2 2 2" xfId="31982"/>
    <cellStyle name="20% - Accent5 16 5 2 3" xfId="23629"/>
    <cellStyle name="20% - Accent5 16 5 3" xfId="11109"/>
    <cellStyle name="20% - Accent5 16 5 3 2" xfId="27820"/>
    <cellStyle name="20% - Accent5 16 5 4" xfId="19467"/>
    <cellStyle name="20% - Accent5 16 6" xfId="4418"/>
    <cellStyle name="20% - Accent5 16 6 2" xfId="12772"/>
    <cellStyle name="20% - Accent5 16 6 2 2" xfId="29483"/>
    <cellStyle name="20% - Accent5 16 6 3" xfId="21130"/>
    <cellStyle name="20% - Accent5 16 7" xfId="8610"/>
    <cellStyle name="20% - Accent5 16 7 2" xfId="25321"/>
    <cellStyle name="20% - Accent5 16 8" xfId="16968"/>
    <cellStyle name="20% - Accent5 17" xfId="268"/>
    <cellStyle name="20% - Accent5 17 2" xfId="508"/>
    <cellStyle name="20% - Accent5 17 2 2" xfId="1021"/>
    <cellStyle name="20% - Accent5 17 2 2 2" xfId="2057"/>
    <cellStyle name="20% - Accent5 17 2 2 2 2" xfId="2755"/>
    <cellStyle name="20% - Accent5 17 2 2 2 2 2" xfId="6918"/>
    <cellStyle name="20% - Accent5 17 2 2 2 2 2 2" xfId="15272"/>
    <cellStyle name="20% - Accent5 17 2 2 2 2 2 2 2" xfId="31983"/>
    <cellStyle name="20% - Accent5 17 2 2 2 2 2 3" xfId="23630"/>
    <cellStyle name="20% - Accent5 17 2 2 2 2 3" xfId="11110"/>
    <cellStyle name="20% - Accent5 17 2 2 2 2 3 2" xfId="27821"/>
    <cellStyle name="20% - Accent5 17 2 2 2 2 4" xfId="19468"/>
    <cellStyle name="20% - Accent5 17 2 2 2 3" xfId="6220"/>
    <cellStyle name="20% - Accent5 17 2 2 2 3 2" xfId="14574"/>
    <cellStyle name="20% - Accent5 17 2 2 2 3 2 2" xfId="31285"/>
    <cellStyle name="20% - Accent5 17 2 2 2 3 3" xfId="22932"/>
    <cellStyle name="20% - Accent5 17 2 2 2 4" xfId="10412"/>
    <cellStyle name="20% - Accent5 17 2 2 2 4 2" xfId="27123"/>
    <cellStyle name="20% - Accent5 17 2 2 2 5" xfId="18770"/>
    <cellStyle name="20% - Accent5 17 2 2 3" xfId="2756"/>
    <cellStyle name="20% - Accent5 17 2 2 3 2" xfId="6919"/>
    <cellStyle name="20% - Accent5 17 2 2 3 2 2" xfId="15273"/>
    <cellStyle name="20% - Accent5 17 2 2 3 2 2 2" xfId="31984"/>
    <cellStyle name="20% - Accent5 17 2 2 3 2 3" xfId="23631"/>
    <cellStyle name="20% - Accent5 17 2 2 3 3" xfId="11111"/>
    <cellStyle name="20% - Accent5 17 2 2 3 3 2" xfId="27822"/>
    <cellStyle name="20% - Accent5 17 2 2 3 4" xfId="19469"/>
    <cellStyle name="20% - Accent5 17 2 2 4" xfId="5184"/>
    <cellStyle name="20% - Accent5 17 2 2 4 2" xfId="13538"/>
    <cellStyle name="20% - Accent5 17 2 2 4 2 2" xfId="30249"/>
    <cellStyle name="20% - Accent5 17 2 2 4 3" xfId="21896"/>
    <cellStyle name="20% - Accent5 17 2 2 5" xfId="9376"/>
    <cellStyle name="20% - Accent5 17 2 2 5 2" xfId="26087"/>
    <cellStyle name="20% - Accent5 17 2 2 6" xfId="17734"/>
    <cellStyle name="20% - Accent5 17 2 3" xfId="1545"/>
    <cellStyle name="20% - Accent5 17 2 3 2" xfId="2757"/>
    <cellStyle name="20% - Accent5 17 2 3 2 2" xfId="6920"/>
    <cellStyle name="20% - Accent5 17 2 3 2 2 2" xfId="15274"/>
    <cellStyle name="20% - Accent5 17 2 3 2 2 2 2" xfId="31985"/>
    <cellStyle name="20% - Accent5 17 2 3 2 2 3" xfId="23632"/>
    <cellStyle name="20% - Accent5 17 2 3 2 3" xfId="11112"/>
    <cellStyle name="20% - Accent5 17 2 3 2 3 2" xfId="27823"/>
    <cellStyle name="20% - Accent5 17 2 3 2 4" xfId="19470"/>
    <cellStyle name="20% - Accent5 17 2 3 3" xfId="5708"/>
    <cellStyle name="20% - Accent5 17 2 3 3 2" xfId="14062"/>
    <cellStyle name="20% - Accent5 17 2 3 3 2 2" xfId="30773"/>
    <cellStyle name="20% - Accent5 17 2 3 3 3" xfId="22420"/>
    <cellStyle name="20% - Accent5 17 2 3 4" xfId="9900"/>
    <cellStyle name="20% - Accent5 17 2 3 4 2" xfId="26611"/>
    <cellStyle name="20% - Accent5 17 2 3 5" xfId="18258"/>
    <cellStyle name="20% - Accent5 17 2 4" xfId="2758"/>
    <cellStyle name="20% - Accent5 17 2 4 2" xfId="6921"/>
    <cellStyle name="20% - Accent5 17 2 4 2 2" xfId="15275"/>
    <cellStyle name="20% - Accent5 17 2 4 2 2 2" xfId="31986"/>
    <cellStyle name="20% - Accent5 17 2 4 2 3" xfId="23633"/>
    <cellStyle name="20% - Accent5 17 2 4 3" xfId="11113"/>
    <cellStyle name="20% - Accent5 17 2 4 3 2" xfId="27824"/>
    <cellStyle name="20% - Accent5 17 2 4 4" xfId="19471"/>
    <cellStyle name="20% - Accent5 17 2 5" xfId="4672"/>
    <cellStyle name="20% - Accent5 17 2 5 2" xfId="13026"/>
    <cellStyle name="20% - Accent5 17 2 5 2 2" xfId="29737"/>
    <cellStyle name="20% - Accent5 17 2 5 3" xfId="21384"/>
    <cellStyle name="20% - Accent5 17 2 6" xfId="8864"/>
    <cellStyle name="20% - Accent5 17 2 6 2" xfId="25575"/>
    <cellStyle name="20% - Accent5 17 2 7" xfId="17222"/>
    <cellStyle name="20% - Accent5 17 3" xfId="781"/>
    <cellStyle name="20% - Accent5 17 3 2" xfId="1817"/>
    <cellStyle name="20% - Accent5 17 3 2 2" xfId="2759"/>
    <cellStyle name="20% - Accent5 17 3 2 2 2" xfId="6922"/>
    <cellStyle name="20% - Accent5 17 3 2 2 2 2" xfId="15276"/>
    <cellStyle name="20% - Accent5 17 3 2 2 2 2 2" xfId="31987"/>
    <cellStyle name="20% - Accent5 17 3 2 2 2 3" xfId="23634"/>
    <cellStyle name="20% - Accent5 17 3 2 2 3" xfId="11114"/>
    <cellStyle name="20% - Accent5 17 3 2 2 3 2" xfId="27825"/>
    <cellStyle name="20% - Accent5 17 3 2 2 4" xfId="19472"/>
    <cellStyle name="20% - Accent5 17 3 2 3" xfId="5980"/>
    <cellStyle name="20% - Accent5 17 3 2 3 2" xfId="14334"/>
    <cellStyle name="20% - Accent5 17 3 2 3 2 2" xfId="31045"/>
    <cellStyle name="20% - Accent5 17 3 2 3 3" xfId="22692"/>
    <cellStyle name="20% - Accent5 17 3 2 4" xfId="10172"/>
    <cellStyle name="20% - Accent5 17 3 2 4 2" xfId="26883"/>
    <cellStyle name="20% - Accent5 17 3 2 5" xfId="18530"/>
    <cellStyle name="20% - Accent5 17 3 3" xfId="2760"/>
    <cellStyle name="20% - Accent5 17 3 3 2" xfId="6923"/>
    <cellStyle name="20% - Accent5 17 3 3 2 2" xfId="15277"/>
    <cellStyle name="20% - Accent5 17 3 3 2 2 2" xfId="31988"/>
    <cellStyle name="20% - Accent5 17 3 3 2 3" xfId="23635"/>
    <cellStyle name="20% - Accent5 17 3 3 3" xfId="11115"/>
    <cellStyle name="20% - Accent5 17 3 3 3 2" xfId="27826"/>
    <cellStyle name="20% - Accent5 17 3 3 4" xfId="19473"/>
    <cellStyle name="20% - Accent5 17 3 4" xfId="4944"/>
    <cellStyle name="20% - Accent5 17 3 4 2" xfId="13298"/>
    <cellStyle name="20% - Accent5 17 3 4 2 2" xfId="30009"/>
    <cellStyle name="20% - Accent5 17 3 4 3" xfId="21656"/>
    <cellStyle name="20% - Accent5 17 3 5" xfId="9136"/>
    <cellStyle name="20% - Accent5 17 3 5 2" xfId="25847"/>
    <cellStyle name="20% - Accent5 17 3 6" xfId="17494"/>
    <cellStyle name="20% - Accent5 17 4" xfId="1305"/>
    <cellStyle name="20% - Accent5 17 4 2" xfId="2761"/>
    <cellStyle name="20% - Accent5 17 4 2 2" xfId="6924"/>
    <cellStyle name="20% - Accent5 17 4 2 2 2" xfId="15278"/>
    <cellStyle name="20% - Accent5 17 4 2 2 2 2" xfId="31989"/>
    <cellStyle name="20% - Accent5 17 4 2 2 3" xfId="23636"/>
    <cellStyle name="20% - Accent5 17 4 2 3" xfId="11116"/>
    <cellStyle name="20% - Accent5 17 4 2 3 2" xfId="27827"/>
    <cellStyle name="20% - Accent5 17 4 2 4" xfId="19474"/>
    <cellStyle name="20% - Accent5 17 4 3" xfId="5468"/>
    <cellStyle name="20% - Accent5 17 4 3 2" xfId="13822"/>
    <cellStyle name="20% - Accent5 17 4 3 2 2" xfId="30533"/>
    <cellStyle name="20% - Accent5 17 4 3 3" xfId="22180"/>
    <cellStyle name="20% - Accent5 17 4 4" xfId="9660"/>
    <cellStyle name="20% - Accent5 17 4 4 2" xfId="26371"/>
    <cellStyle name="20% - Accent5 17 4 5" xfId="18018"/>
    <cellStyle name="20% - Accent5 17 5" xfId="2762"/>
    <cellStyle name="20% - Accent5 17 5 2" xfId="6925"/>
    <cellStyle name="20% - Accent5 17 5 2 2" xfId="15279"/>
    <cellStyle name="20% - Accent5 17 5 2 2 2" xfId="31990"/>
    <cellStyle name="20% - Accent5 17 5 2 3" xfId="23637"/>
    <cellStyle name="20% - Accent5 17 5 3" xfId="11117"/>
    <cellStyle name="20% - Accent5 17 5 3 2" xfId="27828"/>
    <cellStyle name="20% - Accent5 17 5 4" xfId="19475"/>
    <cellStyle name="20% - Accent5 17 6" xfId="4432"/>
    <cellStyle name="20% - Accent5 17 6 2" xfId="12786"/>
    <cellStyle name="20% - Accent5 17 6 2 2" xfId="29497"/>
    <cellStyle name="20% - Accent5 17 6 3" xfId="21144"/>
    <cellStyle name="20% - Accent5 17 7" xfId="8624"/>
    <cellStyle name="20% - Accent5 17 7 2" xfId="25335"/>
    <cellStyle name="20% - Accent5 17 8" xfId="16982"/>
    <cellStyle name="20% - Accent5 18" xfId="276"/>
    <cellStyle name="20% - Accent5 18 2" xfId="789"/>
    <cellStyle name="20% - Accent5 18 2 2" xfId="1825"/>
    <cellStyle name="20% - Accent5 18 2 2 2" xfId="2763"/>
    <cellStyle name="20% - Accent5 18 2 2 2 2" xfId="6926"/>
    <cellStyle name="20% - Accent5 18 2 2 2 2 2" xfId="15280"/>
    <cellStyle name="20% - Accent5 18 2 2 2 2 2 2" xfId="31991"/>
    <cellStyle name="20% - Accent5 18 2 2 2 2 3" xfId="23638"/>
    <cellStyle name="20% - Accent5 18 2 2 2 3" xfId="11118"/>
    <cellStyle name="20% - Accent5 18 2 2 2 3 2" xfId="27829"/>
    <cellStyle name="20% - Accent5 18 2 2 2 4" xfId="19476"/>
    <cellStyle name="20% - Accent5 18 2 2 3" xfId="5988"/>
    <cellStyle name="20% - Accent5 18 2 2 3 2" xfId="14342"/>
    <cellStyle name="20% - Accent5 18 2 2 3 2 2" xfId="31053"/>
    <cellStyle name="20% - Accent5 18 2 2 3 3" xfId="22700"/>
    <cellStyle name="20% - Accent5 18 2 2 4" xfId="10180"/>
    <cellStyle name="20% - Accent5 18 2 2 4 2" xfId="26891"/>
    <cellStyle name="20% - Accent5 18 2 2 5" xfId="18538"/>
    <cellStyle name="20% - Accent5 18 2 3" xfId="2764"/>
    <cellStyle name="20% - Accent5 18 2 3 2" xfId="6927"/>
    <cellStyle name="20% - Accent5 18 2 3 2 2" xfId="15281"/>
    <cellStyle name="20% - Accent5 18 2 3 2 2 2" xfId="31992"/>
    <cellStyle name="20% - Accent5 18 2 3 2 3" xfId="23639"/>
    <cellStyle name="20% - Accent5 18 2 3 3" xfId="11119"/>
    <cellStyle name="20% - Accent5 18 2 3 3 2" xfId="27830"/>
    <cellStyle name="20% - Accent5 18 2 3 4" xfId="19477"/>
    <cellStyle name="20% - Accent5 18 2 4" xfId="4952"/>
    <cellStyle name="20% - Accent5 18 2 4 2" xfId="13306"/>
    <cellStyle name="20% - Accent5 18 2 4 2 2" xfId="30017"/>
    <cellStyle name="20% - Accent5 18 2 4 3" xfId="21664"/>
    <cellStyle name="20% - Accent5 18 2 5" xfId="9144"/>
    <cellStyle name="20% - Accent5 18 2 5 2" xfId="25855"/>
    <cellStyle name="20% - Accent5 18 2 6" xfId="17502"/>
    <cellStyle name="20% - Accent5 18 3" xfId="1313"/>
    <cellStyle name="20% - Accent5 18 3 2" xfId="2765"/>
    <cellStyle name="20% - Accent5 18 3 2 2" xfId="6928"/>
    <cellStyle name="20% - Accent5 18 3 2 2 2" xfId="15282"/>
    <cellStyle name="20% - Accent5 18 3 2 2 2 2" xfId="31993"/>
    <cellStyle name="20% - Accent5 18 3 2 2 3" xfId="23640"/>
    <cellStyle name="20% - Accent5 18 3 2 3" xfId="11120"/>
    <cellStyle name="20% - Accent5 18 3 2 3 2" xfId="27831"/>
    <cellStyle name="20% - Accent5 18 3 2 4" xfId="19478"/>
    <cellStyle name="20% - Accent5 18 3 3" xfId="5476"/>
    <cellStyle name="20% - Accent5 18 3 3 2" xfId="13830"/>
    <cellStyle name="20% - Accent5 18 3 3 2 2" xfId="30541"/>
    <cellStyle name="20% - Accent5 18 3 3 3" xfId="22188"/>
    <cellStyle name="20% - Accent5 18 3 4" xfId="9668"/>
    <cellStyle name="20% - Accent5 18 3 4 2" xfId="26379"/>
    <cellStyle name="20% - Accent5 18 3 5" xfId="18026"/>
    <cellStyle name="20% - Accent5 18 4" xfId="2766"/>
    <cellStyle name="20% - Accent5 18 4 2" xfId="6929"/>
    <cellStyle name="20% - Accent5 18 4 2 2" xfId="15283"/>
    <cellStyle name="20% - Accent5 18 4 2 2 2" xfId="31994"/>
    <cellStyle name="20% - Accent5 18 4 2 3" xfId="23641"/>
    <cellStyle name="20% - Accent5 18 4 3" xfId="11121"/>
    <cellStyle name="20% - Accent5 18 4 3 2" xfId="27832"/>
    <cellStyle name="20% - Accent5 18 4 4" xfId="19479"/>
    <cellStyle name="20% - Accent5 18 5" xfId="4440"/>
    <cellStyle name="20% - Accent5 18 5 2" xfId="12794"/>
    <cellStyle name="20% - Accent5 18 5 2 2" xfId="29505"/>
    <cellStyle name="20% - Accent5 18 5 3" xfId="21152"/>
    <cellStyle name="20% - Accent5 18 6" xfId="8632"/>
    <cellStyle name="20% - Accent5 18 6 2" xfId="25343"/>
    <cellStyle name="20% - Accent5 18 7" xfId="16990"/>
    <cellStyle name="20% - Accent5 19" xfId="524"/>
    <cellStyle name="20% - Accent5 19 2" xfId="1037"/>
    <cellStyle name="20% - Accent5 19 2 2" xfId="2073"/>
    <cellStyle name="20% - Accent5 19 2 2 2" xfId="2767"/>
    <cellStyle name="20% - Accent5 19 2 2 2 2" xfId="6930"/>
    <cellStyle name="20% - Accent5 19 2 2 2 2 2" xfId="15284"/>
    <cellStyle name="20% - Accent5 19 2 2 2 2 2 2" xfId="31995"/>
    <cellStyle name="20% - Accent5 19 2 2 2 2 3" xfId="23642"/>
    <cellStyle name="20% - Accent5 19 2 2 2 3" xfId="11122"/>
    <cellStyle name="20% - Accent5 19 2 2 2 3 2" xfId="27833"/>
    <cellStyle name="20% - Accent5 19 2 2 2 4" xfId="19480"/>
    <cellStyle name="20% - Accent5 19 2 2 3" xfId="6236"/>
    <cellStyle name="20% - Accent5 19 2 2 3 2" xfId="14590"/>
    <cellStyle name="20% - Accent5 19 2 2 3 2 2" xfId="31301"/>
    <cellStyle name="20% - Accent5 19 2 2 3 3" xfId="22948"/>
    <cellStyle name="20% - Accent5 19 2 2 4" xfId="10428"/>
    <cellStyle name="20% - Accent5 19 2 2 4 2" xfId="27139"/>
    <cellStyle name="20% - Accent5 19 2 2 5" xfId="18786"/>
    <cellStyle name="20% - Accent5 19 2 3" xfId="2768"/>
    <cellStyle name="20% - Accent5 19 2 3 2" xfId="6931"/>
    <cellStyle name="20% - Accent5 19 2 3 2 2" xfId="15285"/>
    <cellStyle name="20% - Accent5 19 2 3 2 2 2" xfId="31996"/>
    <cellStyle name="20% - Accent5 19 2 3 2 3" xfId="23643"/>
    <cellStyle name="20% - Accent5 19 2 3 3" xfId="11123"/>
    <cellStyle name="20% - Accent5 19 2 3 3 2" xfId="27834"/>
    <cellStyle name="20% - Accent5 19 2 3 4" xfId="19481"/>
    <cellStyle name="20% - Accent5 19 2 4" xfId="5200"/>
    <cellStyle name="20% - Accent5 19 2 4 2" xfId="13554"/>
    <cellStyle name="20% - Accent5 19 2 4 2 2" xfId="30265"/>
    <cellStyle name="20% - Accent5 19 2 4 3" xfId="21912"/>
    <cellStyle name="20% - Accent5 19 2 5" xfId="9392"/>
    <cellStyle name="20% - Accent5 19 2 5 2" xfId="26103"/>
    <cellStyle name="20% - Accent5 19 2 6" xfId="17750"/>
    <cellStyle name="20% - Accent5 19 3" xfId="1561"/>
    <cellStyle name="20% - Accent5 19 3 2" xfId="2769"/>
    <cellStyle name="20% - Accent5 19 3 2 2" xfId="6932"/>
    <cellStyle name="20% - Accent5 19 3 2 2 2" xfId="15286"/>
    <cellStyle name="20% - Accent5 19 3 2 2 2 2" xfId="31997"/>
    <cellStyle name="20% - Accent5 19 3 2 2 3" xfId="23644"/>
    <cellStyle name="20% - Accent5 19 3 2 3" xfId="11124"/>
    <cellStyle name="20% - Accent5 19 3 2 3 2" xfId="27835"/>
    <cellStyle name="20% - Accent5 19 3 2 4" xfId="19482"/>
    <cellStyle name="20% - Accent5 19 3 3" xfId="5724"/>
    <cellStyle name="20% - Accent5 19 3 3 2" xfId="14078"/>
    <cellStyle name="20% - Accent5 19 3 3 2 2" xfId="30789"/>
    <cellStyle name="20% - Accent5 19 3 3 3" xfId="22436"/>
    <cellStyle name="20% - Accent5 19 3 4" xfId="9916"/>
    <cellStyle name="20% - Accent5 19 3 4 2" xfId="26627"/>
    <cellStyle name="20% - Accent5 19 3 5" xfId="18274"/>
    <cellStyle name="20% - Accent5 19 4" xfId="2770"/>
    <cellStyle name="20% - Accent5 19 4 2" xfId="6933"/>
    <cellStyle name="20% - Accent5 19 4 2 2" xfId="15287"/>
    <cellStyle name="20% - Accent5 19 4 2 2 2" xfId="31998"/>
    <cellStyle name="20% - Accent5 19 4 2 3" xfId="23645"/>
    <cellStyle name="20% - Accent5 19 4 3" xfId="11125"/>
    <cellStyle name="20% - Accent5 19 4 3 2" xfId="27836"/>
    <cellStyle name="20% - Accent5 19 4 4" xfId="19483"/>
    <cellStyle name="20% - Accent5 19 5" xfId="4688"/>
    <cellStyle name="20% - Accent5 19 5 2" xfId="13042"/>
    <cellStyle name="20% - Accent5 19 5 2 2" xfId="29753"/>
    <cellStyle name="20% - Accent5 19 5 3" xfId="21400"/>
    <cellStyle name="20% - Accent5 19 6" xfId="8880"/>
    <cellStyle name="20% - Accent5 19 6 2" xfId="25591"/>
    <cellStyle name="20% - Accent5 19 7" xfId="17238"/>
    <cellStyle name="20% - Accent5 2" xfId="53"/>
    <cellStyle name="20% - Accent5 2 2" xfId="296"/>
    <cellStyle name="20% - Accent5 2 2 2" xfId="809"/>
    <cellStyle name="20% - Accent5 2 2 2 2" xfId="1845"/>
    <cellStyle name="20% - Accent5 2 2 2 2 2" xfId="2771"/>
    <cellStyle name="20% - Accent5 2 2 2 2 2 2" xfId="6934"/>
    <cellStyle name="20% - Accent5 2 2 2 2 2 2 2" xfId="15288"/>
    <cellStyle name="20% - Accent5 2 2 2 2 2 2 2 2" xfId="31999"/>
    <cellStyle name="20% - Accent5 2 2 2 2 2 2 3" xfId="23646"/>
    <cellStyle name="20% - Accent5 2 2 2 2 2 3" xfId="11126"/>
    <cellStyle name="20% - Accent5 2 2 2 2 2 3 2" xfId="27837"/>
    <cellStyle name="20% - Accent5 2 2 2 2 2 4" xfId="19484"/>
    <cellStyle name="20% - Accent5 2 2 2 2 3" xfId="6008"/>
    <cellStyle name="20% - Accent5 2 2 2 2 3 2" xfId="14362"/>
    <cellStyle name="20% - Accent5 2 2 2 2 3 2 2" xfId="31073"/>
    <cellStyle name="20% - Accent5 2 2 2 2 3 3" xfId="22720"/>
    <cellStyle name="20% - Accent5 2 2 2 2 4" xfId="10200"/>
    <cellStyle name="20% - Accent5 2 2 2 2 4 2" xfId="26911"/>
    <cellStyle name="20% - Accent5 2 2 2 2 5" xfId="18558"/>
    <cellStyle name="20% - Accent5 2 2 2 3" xfId="2772"/>
    <cellStyle name="20% - Accent5 2 2 2 3 2" xfId="6935"/>
    <cellStyle name="20% - Accent5 2 2 2 3 2 2" xfId="15289"/>
    <cellStyle name="20% - Accent5 2 2 2 3 2 2 2" xfId="32000"/>
    <cellStyle name="20% - Accent5 2 2 2 3 2 3" xfId="23647"/>
    <cellStyle name="20% - Accent5 2 2 2 3 3" xfId="11127"/>
    <cellStyle name="20% - Accent5 2 2 2 3 3 2" xfId="27838"/>
    <cellStyle name="20% - Accent5 2 2 2 3 4" xfId="19485"/>
    <cellStyle name="20% - Accent5 2 2 2 4" xfId="4972"/>
    <cellStyle name="20% - Accent5 2 2 2 4 2" xfId="13326"/>
    <cellStyle name="20% - Accent5 2 2 2 4 2 2" xfId="30037"/>
    <cellStyle name="20% - Accent5 2 2 2 4 3" xfId="21684"/>
    <cellStyle name="20% - Accent5 2 2 2 5" xfId="9164"/>
    <cellStyle name="20% - Accent5 2 2 2 5 2" xfId="25875"/>
    <cellStyle name="20% - Accent5 2 2 2 6" xfId="17522"/>
    <cellStyle name="20% - Accent5 2 2 3" xfId="1333"/>
    <cellStyle name="20% - Accent5 2 2 3 2" xfId="2773"/>
    <cellStyle name="20% - Accent5 2 2 3 2 2" xfId="6936"/>
    <cellStyle name="20% - Accent5 2 2 3 2 2 2" xfId="15290"/>
    <cellStyle name="20% - Accent5 2 2 3 2 2 2 2" xfId="32001"/>
    <cellStyle name="20% - Accent5 2 2 3 2 2 3" xfId="23648"/>
    <cellStyle name="20% - Accent5 2 2 3 2 3" xfId="11128"/>
    <cellStyle name="20% - Accent5 2 2 3 2 3 2" xfId="27839"/>
    <cellStyle name="20% - Accent5 2 2 3 2 4" xfId="19486"/>
    <cellStyle name="20% - Accent5 2 2 3 3" xfId="5496"/>
    <cellStyle name="20% - Accent5 2 2 3 3 2" xfId="13850"/>
    <cellStyle name="20% - Accent5 2 2 3 3 2 2" xfId="30561"/>
    <cellStyle name="20% - Accent5 2 2 3 3 3" xfId="22208"/>
    <cellStyle name="20% - Accent5 2 2 3 4" xfId="9688"/>
    <cellStyle name="20% - Accent5 2 2 3 4 2" xfId="26399"/>
    <cellStyle name="20% - Accent5 2 2 3 5" xfId="18046"/>
    <cellStyle name="20% - Accent5 2 2 4" xfId="2774"/>
    <cellStyle name="20% - Accent5 2 2 4 2" xfId="6937"/>
    <cellStyle name="20% - Accent5 2 2 4 2 2" xfId="15291"/>
    <cellStyle name="20% - Accent5 2 2 4 2 2 2" xfId="32002"/>
    <cellStyle name="20% - Accent5 2 2 4 2 3" xfId="23649"/>
    <cellStyle name="20% - Accent5 2 2 4 3" xfId="11129"/>
    <cellStyle name="20% - Accent5 2 2 4 3 2" xfId="27840"/>
    <cellStyle name="20% - Accent5 2 2 4 4" xfId="19487"/>
    <cellStyle name="20% - Accent5 2 2 5" xfId="4460"/>
    <cellStyle name="20% - Accent5 2 2 5 2" xfId="12814"/>
    <cellStyle name="20% - Accent5 2 2 5 2 2" xfId="29525"/>
    <cellStyle name="20% - Accent5 2 2 5 3" xfId="21172"/>
    <cellStyle name="20% - Accent5 2 2 6" xfId="8652"/>
    <cellStyle name="20% - Accent5 2 2 6 2" xfId="25363"/>
    <cellStyle name="20% - Accent5 2 2 7" xfId="17010"/>
    <cellStyle name="20% - Accent5 2 3" xfId="569"/>
    <cellStyle name="20% - Accent5 2 3 2" xfId="1605"/>
    <cellStyle name="20% - Accent5 2 3 2 2" xfId="2775"/>
    <cellStyle name="20% - Accent5 2 3 2 2 2" xfId="6938"/>
    <cellStyle name="20% - Accent5 2 3 2 2 2 2" xfId="15292"/>
    <cellStyle name="20% - Accent5 2 3 2 2 2 2 2" xfId="32003"/>
    <cellStyle name="20% - Accent5 2 3 2 2 2 3" xfId="23650"/>
    <cellStyle name="20% - Accent5 2 3 2 2 3" xfId="11130"/>
    <cellStyle name="20% - Accent5 2 3 2 2 3 2" xfId="27841"/>
    <cellStyle name="20% - Accent5 2 3 2 2 4" xfId="19488"/>
    <cellStyle name="20% - Accent5 2 3 2 3" xfId="5768"/>
    <cellStyle name="20% - Accent5 2 3 2 3 2" xfId="14122"/>
    <cellStyle name="20% - Accent5 2 3 2 3 2 2" xfId="30833"/>
    <cellStyle name="20% - Accent5 2 3 2 3 3" xfId="22480"/>
    <cellStyle name="20% - Accent5 2 3 2 4" xfId="9960"/>
    <cellStyle name="20% - Accent5 2 3 2 4 2" xfId="26671"/>
    <cellStyle name="20% - Accent5 2 3 2 5" xfId="18318"/>
    <cellStyle name="20% - Accent5 2 3 3" xfId="2776"/>
    <cellStyle name="20% - Accent5 2 3 3 2" xfId="6939"/>
    <cellStyle name="20% - Accent5 2 3 3 2 2" xfId="15293"/>
    <cellStyle name="20% - Accent5 2 3 3 2 2 2" xfId="32004"/>
    <cellStyle name="20% - Accent5 2 3 3 2 3" xfId="23651"/>
    <cellStyle name="20% - Accent5 2 3 3 3" xfId="11131"/>
    <cellStyle name="20% - Accent5 2 3 3 3 2" xfId="27842"/>
    <cellStyle name="20% - Accent5 2 3 3 4" xfId="19489"/>
    <cellStyle name="20% - Accent5 2 3 4" xfId="4732"/>
    <cellStyle name="20% - Accent5 2 3 4 2" xfId="13086"/>
    <cellStyle name="20% - Accent5 2 3 4 2 2" xfId="29797"/>
    <cellStyle name="20% - Accent5 2 3 4 3" xfId="21444"/>
    <cellStyle name="20% - Accent5 2 3 5" xfId="8924"/>
    <cellStyle name="20% - Accent5 2 3 5 2" xfId="25635"/>
    <cellStyle name="20% - Accent5 2 3 6" xfId="17282"/>
    <cellStyle name="20% - Accent5 2 4" xfId="1093"/>
    <cellStyle name="20% - Accent5 2 4 2" xfId="2777"/>
    <cellStyle name="20% - Accent5 2 4 2 2" xfId="6940"/>
    <cellStyle name="20% - Accent5 2 4 2 2 2" xfId="15294"/>
    <cellStyle name="20% - Accent5 2 4 2 2 2 2" xfId="32005"/>
    <cellStyle name="20% - Accent5 2 4 2 2 3" xfId="23652"/>
    <cellStyle name="20% - Accent5 2 4 2 3" xfId="11132"/>
    <cellStyle name="20% - Accent5 2 4 2 3 2" xfId="27843"/>
    <cellStyle name="20% - Accent5 2 4 2 4" xfId="19490"/>
    <cellStyle name="20% - Accent5 2 4 3" xfId="5256"/>
    <cellStyle name="20% - Accent5 2 4 3 2" xfId="13610"/>
    <cellStyle name="20% - Accent5 2 4 3 2 2" xfId="30321"/>
    <cellStyle name="20% - Accent5 2 4 3 3" xfId="21968"/>
    <cellStyle name="20% - Accent5 2 4 4" xfId="9448"/>
    <cellStyle name="20% - Accent5 2 4 4 2" xfId="26159"/>
    <cellStyle name="20% - Accent5 2 4 5" xfId="17806"/>
    <cellStyle name="20% - Accent5 2 5" xfId="2778"/>
    <cellStyle name="20% - Accent5 2 5 2" xfId="6941"/>
    <cellStyle name="20% - Accent5 2 5 2 2" xfId="15295"/>
    <cellStyle name="20% - Accent5 2 5 2 2 2" xfId="32006"/>
    <cellStyle name="20% - Accent5 2 5 2 3" xfId="23653"/>
    <cellStyle name="20% - Accent5 2 5 3" xfId="11133"/>
    <cellStyle name="20% - Accent5 2 5 3 2" xfId="27844"/>
    <cellStyle name="20% - Accent5 2 5 4" xfId="19491"/>
    <cellStyle name="20% - Accent5 2 6" xfId="4220"/>
    <cellStyle name="20% - Accent5 2 6 2" xfId="12574"/>
    <cellStyle name="20% - Accent5 2 6 2 2" xfId="29285"/>
    <cellStyle name="20% - Accent5 2 6 3" xfId="20932"/>
    <cellStyle name="20% - Accent5 2 7" xfId="8412"/>
    <cellStyle name="20% - Accent5 2 7 2" xfId="25123"/>
    <cellStyle name="20% - Accent5 2 8" xfId="16770"/>
    <cellStyle name="20% - Accent5 20" xfId="538"/>
    <cellStyle name="20% - Accent5 20 2" xfId="1051"/>
    <cellStyle name="20% - Accent5 20 2 2" xfId="2087"/>
    <cellStyle name="20% - Accent5 20 2 2 2" xfId="2779"/>
    <cellStyle name="20% - Accent5 20 2 2 2 2" xfId="6942"/>
    <cellStyle name="20% - Accent5 20 2 2 2 2 2" xfId="15296"/>
    <cellStyle name="20% - Accent5 20 2 2 2 2 2 2" xfId="32007"/>
    <cellStyle name="20% - Accent5 20 2 2 2 2 3" xfId="23654"/>
    <cellStyle name="20% - Accent5 20 2 2 2 3" xfId="11134"/>
    <cellStyle name="20% - Accent5 20 2 2 2 3 2" xfId="27845"/>
    <cellStyle name="20% - Accent5 20 2 2 2 4" xfId="19492"/>
    <cellStyle name="20% - Accent5 20 2 2 3" xfId="6250"/>
    <cellStyle name="20% - Accent5 20 2 2 3 2" xfId="14604"/>
    <cellStyle name="20% - Accent5 20 2 2 3 2 2" xfId="31315"/>
    <cellStyle name="20% - Accent5 20 2 2 3 3" xfId="22962"/>
    <cellStyle name="20% - Accent5 20 2 2 4" xfId="10442"/>
    <cellStyle name="20% - Accent5 20 2 2 4 2" xfId="27153"/>
    <cellStyle name="20% - Accent5 20 2 2 5" xfId="18800"/>
    <cellStyle name="20% - Accent5 20 2 3" xfId="2780"/>
    <cellStyle name="20% - Accent5 20 2 3 2" xfId="6943"/>
    <cellStyle name="20% - Accent5 20 2 3 2 2" xfId="15297"/>
    <cellStyle name="20% - Accent5 20 2 3 2 2 2" xfId="32008"/>
    <cellStyle name="20% - Accent5 20 2 3 2 3" xfId="23655"/>
    <cellStyle name="20% - Accent5 20 2 3 3" xfId="11135"/>
    <cellStyle name="20% - Accent5 20 2 3 3 2" xfId="27846"/>
    <cellStyle name="20% - Accent5 20 2 3 4" xfId="19493"/>
    <cellStyle name="20% - Accent5 20 2 4" xfId="5214"/>
    <cellStyle name="20% - Accent5 20 2 4 2" xfId="13568"/>
    <cellStyle name="20% - Accent5 20 2 4 2 2" xfId="30279"/>
    <cellStyle name="20% - Accent5 20 2 4 3" xfId="21926"/>
    <cellStyle name="20% - Accent5 20 2 5" xfId="9406"/>
    <cellStyle name="20% - Accent5 20 2 5 2" xfId="26117"/>
    <cellStyle name="20% - Accent5 20 2 6" xfId="17764"/>
    <cellStyle name="20% - Accent5 20 3" xfId="1575"/>
    <cellStyle name="20% - Accent5 20 3 2" xfId="2781"/>
    <cellStyle name="20% - Accent5 20 3 2 2" xfId="6944"/>
    <cellStyle name="20% - Accent5 20 3 2 2 2" xfId="15298"/>
    <cellStyle name="20% - Accent5 20 3 2 2 2 2" xfId="32009"/>
    <cellStyle name="20% - Accent5 20 3 2 2 3" xfId="23656"/>
    <cellStyle name="20% - Accent5 20 3 2 3" xfId="11136"/>
    <cellStyle name="20% - Accent5 20 3 2 3 2" xfId="27847"/>
    <cellStyle name="20% - Accent5 20 3 2 4" xfId="19494"/>
    <cellStyle name="20% - Accent5 20 3 3" xfId="5738"/>
    <cellStyle name="20% - Accent5 20 3 3 2" xfId="14092"/>
    <cellStyle name="20% - Accent5 20 3 3 2 2" xfId="30803"/>
    <cellStyle name="20% - Accent5 20 3 3 3" xfId="22450"/>
    <cellStyle name="20% - Accent5 20 3 4" xfId="9930"/>
    <cellStyle name="20% - Accent5 20 3 4 2" xfId="26641"/>
    <cellStyle name="20% - Accent5 20 3 5" xfId="18288"/>
    <cellStyle name="20% - Accent5 20 4" xfId="2782"/>
    <cellStyle name="20% - Accent5 20 4 2" xfId="6945"/>
    <cellStyle name="20% - Accent5 20 4 2 2" xfId="15299"/>
    <cellStyle name="20% - Accent5 20 4 2 2 2" xfId="32010"/>
    <cellStyle name="20% - Accent5 20 4 2 3" xfId="23657"/>
    <cellStyle name="20% - Accent5 20 4 3" xfId="11137"/>
    <cellStyle name="20% - Accent5 20 4 3 2" xfId="27848"/>
    <cellStyle name="20% - Accent5 20 4 4" xfId="19495"/>
    <cellStyle name="20% - Accent5 20 5" xfId="4702"/>
    <cellStyle name="20% - Accent5 20 5 2" xfId="13056"/>
    <cellStyle name="20% - Accent5 20 5 2 2" xfId="29767"/>
    <cellStyle name="20% - Accent5 20 5 3" xfId="21414"/>
    <cellStyle name="20% - Accent5 20 6" xfId="8894"/>
    <cellStyle name="20% - Accent5 20 6 2" xfId="25605"/>
    <cellStyle name="20% - Accent5 20 7" xfId="17252"/>
    <cellStyle name="20% - Accent5 21" xfId="1065"/>
    <cellStyle name="20% - Accent5 21 2" xfId="2101"/>
    <cellStyle name="20% - Accent5 21 2 2" xfId="2783"/>
    <cellStyle name="20% - Accent5 21 2 2 2" xfId="6946"/>
    <cellStyle name="20% - Accent5 21 2 2 2 2" xfId="15300"/>
    <cellStyle name="20% - Accent5 21 2 2 2 2 2" xfId="32011"/>
    <cellStyle name="20% - Accent5 21 2 2 2 3" xfId="23658"/>
    <cellStyle name="20% - Accent5 21 2 2 3" xfId="11138"/>
    <cellStyle name="20% - Accent5 21 2 2 3 2" xfId="27849"/>
    <cellStyle name="20% - Accent5 21 2 2 4" xfId="19496"/>
    <cellStyle name="20% - Accent5 21 2 3" xfId="6264"/>
    <cellStyle name="20% - Accent5 21 2 3 2" xfId="14618"/>
    <cellStyle name="20% - Accent5 21 2 3 2 2" xfId="31329"/>
    <cellStyle name="20% - Accent5 21 2 3 3" xfId="22976"/>
    <cellStyle name="20% - Accent5 21 2 4" xfId="10456"/>
    <cellStyle name="20% - Accent5 21 2 4 2" xfId="27167"/>
    <cellStyle name="20% - Accent5 21 2 5" xfId="18814"/>
    <cellStyle name="20% - Accent5 21 3" xfId="2784"/>
    <cellStyle name="20% - Accent5 21 3 2" xfId="6947"/>
    <cellStyle name="20% - Accent5 21 3 2 2" xfId="15301"/>
    <cellStyle name="20% - Accent5 21 3 2 2 2" xfId="32012"/>
    <cellStyle name="20% - Accent5 21 3 2 3" xfId="23659"/>
    <cellStyle name="20% - Accent5 21 3 3" xfId="11139"/>
    <cellStyle name="20% - Accent5 21 3 3 2" xfId="27850"/>
    <cellStyle name="20% - Accent5 21 3 4" xfId="19497"/>
    <cellStyle name="20% - Accent5 21 4" xfId="5228"/>
    <cellStyle name="20% - Accent5 21 4 2" xfId="13582"/>
    <cellStyle name="20% - Accent5 21 4 2 2" xfId="30293"/>
    <cellStyle name="20% - Accent5 21 4 3" xfId="21940"/>
    <cellStyle name="20% - Accent5 21 5" xfId="9420"/>
    <cellStyle name="20% - Accent5 21 5 2" xfId="26131"/>
    <cellStyle name="20% - Accent5 21 6" xfId="17778"/>
    <cellStyle name="20% - Accent5 22" xfId="552"/>
    <cellStyle name="20% - Accent5 22 2" xfId="1589"/>
    <cellStyle name="20% - Accent5 22 2 2" xfId="2785"/>
    <cellStyle name="20% - Accent5 22 2 2 2" xfId="6948"/>
    <cellStyle name="20% - Accent5 22 2 2 2 2" xfId="15302"/>
    <cellStyle name="20% - Accent5 22 2 2 2 2 2" xfId="32013"/>
    <cellStyle name="20% - Accent5 22 2 2 2 3" xfId="23660"/>
    <cellStyle name="20% - Accent5 22 2 2 3" xfId="11140"/>
    <cellStyle name="20% - Accent5 22 2 2 3 2" xfId="27851"/>
    <cellStyle name="20% - Accent5 22 2 2 4" xfId="19498"/>
    <cellStyle name="20% - Accent5 22 2 3" xfId="5752"/>
    <cellStyle name="20% - Accent5 22 2 3 2" xfId="14106"/>
    <cellStyle name="20% - Accent5 22 2 3 2 2" xfId="30817"/>
    <cellStyle name="20% - Accent5 22 2 3 3" xfId="22464"/>
    <cellStyle name="20% - Accent5 22 2 4" xfId="9944"/>
    <cellStyle name="20% - Accent5 22 2 4 2" xfId="26655"/>
    <cellStyle name="20% - Accent5 22 2 5" xfId="18302"/>
    <cellStyle name="20% - Accent5 22 3" xfId="2786"/>
    <cellStyle name="20% - Accent5 22 3 2" xfId="6949"/>
    <cellStyle name="20% - Accent5 22 3 2 2" xfId="15303"/>
    <cellStyle name="20% - Accent5 22 3 2 2 2" xfId="32014"/>
    <cellStyle name="20% - Accent5 22 3 2 3" xfId="23661"/>
    <cellStyle name="20% - Accent5 22 3 3" xfId="11141"/>
    <cellStyle name="20% - Accent5 22 3 3 2" xfId="27852"/>
    <cellStyle name="20% - Accent5 22 3 4" xfId="19499"/>
    <cellStyle name="20% - Accent5 22 4" xfId="4716"/>
    <cellStyle name="20% - Accent5 22 4 2" xfId="13070"/>
    <cellStyle name="20% - Accent5 22 4 2 2" xfId="29781"/>
    <cellStyle name="20% - Accent5 22 4 3" xfId="21428"/>
    <cellStyle name="20% - Accent5 22 5" xfId="8908"/>
    <cellStyle name="20% - Accent5 22 5 2" xfId="25619"/>
    <cellStyle name="20% - Accent5 22 6" xfId="17266"/>
    <cellStyle name="20% - Accent5 23" xfId="1073"/>
    <cellStyle name="20% - Accent5 23 2" xfId="2787"/>
    <cellStyle name="20% - Accent5 23 2 2" xfId="6950"/>
    <cellStyle name="20% - Accent5 23 2 2 2" xfId="15304"/>
    <cellStyle name="20% - Accent5 23 2 2 2 2" xfId="32015"/>
    <cellStyle name="20% - Accent5 23 2 2 3" xfId="23662"/>
    <cellStyle name="20% - Accent5 23 2 3" xfId="11142"/>
    <cellStyle name="20% - Accent5 23 2 3 2" xfId="27853"/>
    <cellStyle name="20% - Accent5 23 2 4" xfId="19500"/>
    <cellStyle name="20% - Accent5 23 3" xfId="5236"/>
    <cellStyle name="20% - Accent5 23 3 2" xfId="13590"/>
    <cellStyle name="20% - Accent5 23 3 2 2" xfId="30301"/>
    <cellStyle name="20% - Accent5 23 3 3" xfId="21948"/>
    <cellStyle name="20% - Accent5 23 4" xfId="9428"/>
    <cellStyle name="20% - Accent5 23 4 2" xfId="26139"/>
    <cellStyle name="20% - Accent5 23 5" xfId="17786"/>
    <cellStyle name="20% - Accent5 24" xfId="2115"/>
    <cellStyle name="20% - Accent5 24 2" xfId="6278"/>
    <cellStyle name="20% - Accent5 24 2 2" xfId="14632"/>
    <cellStyle name="20% - Accent5 24 2 2 2" xfId="31343"/>
    <cellStyle name="20% - Accent5 24 2 3" xfId="22990"/>
    <cellStyle name="20% - Accent5 24 3" xfId="10470"/>
    <cellStyle name="20% - Accent5 24 3 2" xfId="27181"/>
    <cellStyle name="20% - Accent5 24 4" xfId="18828"/>
    <cellStyle name="20% - Accent5 25" xfId="4190"/>
    <cellStyle name="20% - Accent5 25 2" xfId="8353"/>
    <cellStyle name="20% - Accent5 25 2 2" xfId="16707"/>
    <cellStyle name="20% - Accent5 25 2 2 2" xfId="33418"/>
    <cellStyle name="20% - Accent5 25 2 3" xfId="25065"/>
    <cellStyle name="20% - Accent5 25 3" xfId="12545"/>
    <cellStyle name="20% - Accent5 25 3 2" xfId="29256"/>
    <cellStyle name="20% - Accent5 25 4" xfId="20903"/>
    <cellStyle name="20% - Accent5 26" xfId="4203"/>
    <cellStyle name="20% - Accent5 26 2" xfId="12558"/>
    <cellStyle name="20% - Accent5 26 2 2" xfId="29269"/>
    <cellStyle name="20% - Accent5 26 3" xfId="20916"/>
    <cellStyle name="20% - Accent5 27" xfId="8367"/>
    <cellStyle name="20% - Accent5 27 2" xfId="16721"/>
    <cellStyle name="20% - Accent5 27 2 2" xfId="33432"/>
    <cellStyle name="20% - Accent5 27 3" xfId="25079"/>
    <cellStyle name="20% - Accent5 28" xfId="8381"/>
    <cellStyle name="20% - Accent5 28 2" xfId="16735"/>
    <cellStyle name="20% - Accent5 28 2 2" xfId="33446"/>
    <cellStyle name="20% - Accent5 28 3" xfId="25093"/>
    <cellStyle name="20% - Accent5 29" xfId="8395"/>
    <cellStyle name="20% - Accent5 29 2" xfId="25107"/>
    <cellStyle name="20% - Accent5 3" xfId="67"/>
    <cellStyle name="20% - Accent5 3 2" xfId="310"/>
    <cellStyle name="20% - Accent5 3 2 2" xfId="823"/>
    <cellStyle name="20% - Accent5 3 2 2 2" xfId="1859"/>
    <cellStyle name="20% - Accent5 3 2 2 2 2" xfId="2788"/>
    <cellStyle name="20% - Accent5 3 2 2 2 2 2" xfId="6951"/>
    <cellStyle name="20% - Accent5 3 2 2 2 2 2 2" xfId="15305"/>
    <cellStyle name="20% - Accent5 3 2 2 2 2 2 2 2" xfId="32016"/>
    <cellStyle name="20% - Accent5 3 2 2 2 2 2 3" xfId="23663"/>
    <cellStyle name="20% - Accent5 3 2 2 2 2 3" xfId="11143"/>
    <cellStyle name="20% - Accent5 3 2 2 2 2 3 2" xfId="27854"/>
    <cellStyle name="20% - Accent5 3 2 2 2 2 4" xfId="19501"/>
    <cellStyle name="20% - Accent5 3 2 2 2 3" xfId="6022"/>
    <cellStyle name="20% - Accent5 3 2 2 2 3 2" xfId="14376"/>
    <cellStyle name="20% - Accent5 3 2 2 2 3 2 2" xfId="31087"/>
    <cellStyle name="20% - Accent5 3 2 2 2 3 3" xfId="22734"/>
    <cellStyle name="20% - Accent5 3 2 2 2 4" xfId="10214"/>
    <cellStyle name="20% - Accent5 3 2 2 2 4 2" xfId="26925"/>
    <cellStyle name="20% - Accent5 3 2 2 2 5" xfId="18572"/>
    <cellStyle name="20% - Accent5 3 2 2 3" xfId="2789"/>
    <cellStyle name="20% - Accent5 3 2 2 3 2" xfId="6952"/>
    <cellStyle name="20% - Accent5 3 2 2 3 2 2" xfId="15306"/>
    <cellStyle name="20% - Accent5 3 2 2 3 2 2 2" xfId="32017"/>
    <cellStyle name="20% - Accent5 3 2 2 3 2 3" xfId="23664"/>
    <cellStyle name="20% - Accent5 3 2 2 3 3" xfId="11144"/>
    <cellStyle name="20% - Accent5 3 2 2 3 3 2" xfId="27855"/>
    <cellStyle name="20% - Accent5 3 2 2 3 4" xfId="19502"/>
    <cellStyle name="20% - Accent5 3 2 2 4" xfId="4986"/>
    <cellStyle name="20% - Accent5 3 2 2 4 2" xfId="13340"/>
    <cellStyle name="20% - Accent5 3 2 2 4 2 2" xfId="30051"/>
    <cellStyle name="20% - Accent5 3 2 2 4 3" xfId="21698"/>
    <cellStyle name="20% - Accent5 3 2 2 5" xfId="9178"/>
    <cellStyle name="20% - Accent5 3 2 2 5 2" xfId="25889"/>
    <cellStyle name="20% - Accent5 3 2 2 6" xfId="17536"/>
    <cellStyle name="20% - Accent5 3 2 3" xfId="1347"/>
    <cellStyle name="20% - Accent5 3 2 3 2" xfId="2790"/>
    <cellStyle name="20% - Accent5 3 2 3 2 2" xfId="6953"/>
    <cellStyle name="20% - Accent5 3 2 3 2 2 2" xfId="15307"/>
    <cellStyle name="20% - Accent5 3 2 3 2 2 2 2" xfId="32018"/>
    <cellStyle name="20% - Accent5 3 2 3 2 2 3" xfId="23665"/>
    <cellStyle name="20% - Accent5 3 2 3 2 3" xfId="11145"/>
    <cellStyle name="20% - Accent5 3 2 3 2 3 2" xfId="27856"/>
    <cellStyle name="20% - Accent5 3 2 3 2 4" xfId="19503"/>
    <cellStyle name="20% - Accent5 3 2 3 3" xfId="5510"/>
    <cellStyle name="20% - Accent5 3 2 3 3 2" xfId="13864"/>
    <cellStyle name="20% - Accent5 3 2 3 3 2 2" xfId="30575"/>
    <cellStyle name="20% - Accent5 3 2 3 3 3" xfId="22222"/>
    <cellStyle name="20% - Accent5 3 2 3 4" xfId="9702"/>
    <cellStyle name="20% - Accent5 3 2 3 4 2" xfId="26413"/>
    <cellStyle name="20% - Accent5 3 2 3 5" xfId="18060"/>
    <cellStyle name="20% - Accent5 3 2 4" xfId="2791"/>
    <cellStyle name="20% - Accent5 3 2 4 2" xfId="6954"/>
    <cellStyle name="20% - Accent5 3 2 4 2 2" xfId="15308"/>
    <cellStyle name="20% - Accent5 3 2 4 2 2 2" xfId="32019"/>
    <cellStyle name="20% - Accent5 3 2 4 2 3" xfId="23666"/>
    <cellStyle name="20% - Accent5 3 2 4 3" xfId="11146"/>
    <cellStyle name="20% - Accent5 3 2 4 3 2" xfId="27857"/>
    <cellStyle name="20% - Accent5 3 2 4 4" xfId="19504"/>
    <cellStyle name="20% - Accent5 3 2 5" xfId="4474"/>
    <cellStyle name="20% - Accent5 3 2 5 2" xfId="12828"/>
    <cellStyle name="20% - Accent5 3 2 5 2 2" xfId="29539"/>
    <cellStyle name="20% - Accent5 3 2 5 3" xfId="21186"/>
    <cellStyle name="20% - Accent5 3 2 6" xfId="8666"/>
    <cellStyle name="20% - Accent5 3 2 6 2" xfId="25377"/>
    <cellStyle name="20% - Accent5 3 2 7" xfId="17024"/>
    <cellStyle name="20% - Accent5 3 3" xfId="583"/>
    <cellStyle name="20% - Accent5 3 3 2" xfId="1619"/>
    <cellStyle name="20% - Accent5 3 3 2 2" xfId="2792"/>
    <cellStyle name="20% - Accent5 3 3 2 2 2" xfId="6955"/>
    <cellStyle name="20% - Accent5 3 3 2 2 2 2" xfId="15309"/>
    <cellStyle name="20% - Accent5 3 3 2 2 2 2 2" xfId="32020"/>
    <cellStyle name="20% - Accent5 3 3 2 2 2 3" xfId="23667"/>
    <cellStyle name="20% - Accent5 3 3 2 2 3" xfId="11147"/>
    <cellStyle name="20% - Accent5 3 3 2 2 3 2" xfId="27858"/>
    <cellStyle name="20% - Accent5 3 3 2 2 4" xfId="19505"/>
    <cellStyle name="20% - Accent5 3 3 2 3" xfId="5782"/>
    <cellStyle name="20% - Accent5 3 3 2 3 2" xfId="14136"/>
    <cellStyle name="20% - Accent5 3 3 2 3 2 2" xfId="30847"/>
    <cellStyle name="20% - Accent5 3 3 2 3 3" xfId="22494"/>
    <cellStyle name="20% - Accent5 3 3 2 4" xfId="9974"/>
    <cellStyle name="20% - Accent5 3 3 2 4 2" xfId="26685"/>
    <cellStyle name="20% - Accent5 3 3 2 5" xfId="18332"/>
    <cellStyle name="20% - Accent5 3 3 3" xfId="2793"/>
    <cellStyle name="20% - Accent5 3 3 3 2" xfId="6956"/>
    <cellStyle name="20% - Accent5 3 3 3 2 2" xfId="15310"/>
    <cellStyle name="20% - Accent5 3 3 3 2 2 2" xfId="32021"/>
    <cellStyle name="20% - Accent5 3 3 3 2 3" xfId="23668"/>
    <cellStyle name="20% - Accent5 3 3 3 3" xfId="11148"/>
    <cellStyle name="20% - Accent5 3 3 3 3 2" xfId="27859"/>
    <cellStyle name="20% - Accent5 3 3 3 4" xfId="19506"/>
    <cellStyle name="20% - Accent5 3 3 4" xfId="4746"/>
    <cellStyle name="20% - Accent5 3 3 4 2" xfId="13100"/>
    <cellStyle name="20% - Accent5 3 3 4 2 2" xfId="29811"/>
    <cellStyle name="20% - Accent5 3 3 4 3" xfId="21458"/>
    <cellStyle name="20% - Accent5 3 3 5" xfId="8938"/>
    <cellStyle name="20% - Accent5 3 3 5 2" xfId="25649"/>
    <cellStyle name="20% - Accent5 3 3 6" xfId="17296"/>
    <cellStyle name="20% - Accent5 3 4" xfId="1107"/>
    <cellStyle name="20% - Accent5 3 4 2" xfId="2794"/>
    <cellStyle name="20% - Accent5 3 4 2 2" xfId="6957"/>
    <cellStyle name="20% - Accent5 3 4 2 2 2" xfId="15311"/>
    <cellStyle name="20% - Accent5 3 4 2 2 2 2" xfId="32022"/>
    <cellStyle name="20% - Accent5 3 4 2 2 3" xfId="23669"/>
    <cellStyle name="20% - Accent5 3 4 2 3" xfId="11149"/>
    <cellStyle name="20% - Accent5 3 4 2 3 2" xfId="27860"/>
    <cellStyle name="20% - Accent5 3 4 2 4" xfId="19507"/>
    <cellStyle name="20% - Accent5 3 4 3" xfId="5270"/>
    <cellStyle name="20% - Accent5 3 4 3 2" xfId="13624"/>
    <cellStyle name="20% - Accent5 3 4 3 2 2" xfId="30335"/>
    <cellStyle name="20% - Accent5 3 4 3 3" xfId="21982"/>
    <cellStyle name="20% - Accent5 3 4 4" xfId="9462"/>
    <cellStyle name="20% - Accent5 3 4 4 2" xfId="26173"/>
    <cellStyle name="20% - Accent5 3 4 5" xfId="17820"/>
    <cellStyle name="20% - Accent5 3 5" xfId="2795"/>
    <cellStyle name="20% - Accent5 3 5 2" xfId="6958"/>
    <cellStyle name="20% - Accent5 3 5 2 2" xfId="15312"/>
    <cellStyle name="20% - Accent5 3 5 2 2 2" xfId="32023"/>
    <cellStyle name="20% - Accent5 3 5 2 3" xfId="23670"/>
    <cellStyle name="20% - Accent5 3 5 3" xfId="11150"/>
    <cellStyle name="20% - Accent5 3 5 3 2" xfId="27861"/>
    <cellStyle name="20% - Accent5 3 5 4" xfId="19508"/>
    <cellStyle name="20% - Accent5 3 6" xfId="4234"/>
    <cellStyle name="20% - Accent5 3 6 2" xfId="12588"/>
    <cellStyle name="20% - Accent5 3 6 2 2" xfId="29299"/>
    <cellStyle name="20% - Accent5 3 6 3" xfId="20946"/>
    <cellStyle name="20% - Accent5 3 7" xfId="8426"/>
    <cellStyle name="20% - Accent5 3 7 2" xfId="25137"/>
    <cellStyle name="20% - Accent5 3 8" xfId="16784"/>
    <cellStyle name="20% - Accent5 30" xfId="33465"/>
    <cellStyle name="20% - Accent5 31" xfId="16750"/>
    <cellStyle name="20% - Accent5 32" xfId="33483"/>
    <cellStyle name="20% - Accent5 33" xfId="33497"/>
    <cellStyle name="20% - Accent5 4" xfId="81"/>
    <cellStyle name="20% - Accent5 4 2" xfId="324"/>
    <cellStyle name="20% - Accent5 4 2 2" xfId="837"/>
    <cellStyle name="20% - Accent5 4 2 2 2" xfId="1873"/>
    <cellStyle name="20% - Accent5 4 2 2 2 2" xfId="2796"/>
    <cellStyle name="20% - Accent5 4 2 2 2 2 2" xfId="6959"/>
    <cellStyle name="20% - Accent5 4 2 2 2 2 2 2" xfId="15313"/>
    <cellStyle name="20% - Accent5 4 2 2 2 2 2 2 2" xfId="32024"/>
    <cellStyle name="20% - Accent5 4 2 2 2 2 2 3" xfId="23671"/>
    <cellStyle name="20% - Accent5 4 2 2 2 2 3" xfId="11151"/>
    <cellStyle name="20% - Accent5 4 2 2 2 2 3 2" xfId="27862"/>
    <cellStyle name="20% - Accent5 4 2 2 2 2 4" xfId="19509"/>
    <cellStyle name="20% - Accent5 4 2 2 2 3" xfId="6036"/>
    <cellStyle name="20% - Accent5 4 2 2 2 3 2" xfId="14390"/>
    <cellStyle name="20% - Accent5 4 2 2 2 3 2 2" xfId="31101"/>
    <cellStyle name="20% - Accent5 4 2 2 2 3 3" xfId="22748"/>
    <cellStyle name="20% - Accent5 4 2 2 2 4" xfId="10228"/>
    <cellStyle name="20% - Accent5 4 2 2 2 4 2" xfId="26939"/>
    <cellStyle name="20% - Accent5 4 2 2 2 5" xfId="18586"/>
    <cellStyle name="20% - Accent5 4 2 2 3" xfId="2797"/>
    <cellStyle name="20% - Accent5 4 2 2 3 2" xfId="6960"/>
    <cellStyle name="20% - Accent5 4 2 2 3 2 2" xfId="15314"/>
    <cellStyle name="20% - Accent5 4 2 2 3 2 2 2" xfId="32025"/>
    <cellStyle name="20% - Accent5 4 2 2 3 2 3" xfId="23672"/>
    <cellStyle name="20% - Accent5 4 2 2 3 3" xfId="11152"/>
    <cellStyle name="20% - Accent5 4 2 2 3 3 2" xfId="27863"/>
    <cellStyle name="20% - Accent5 4 2 2 3 4" xfId="19510"/>
    <cellStyle name="20% - Accent5 4 2 2 4" xfId="5000"/>
    <cellStyle name="20% - Accent5 4 2 2 4 2" xfId="13354"/>
    <cellStyle name="20% - Accent5 4 2 2 4 2 2" xfId="30065"/>
    <cellStyle name="20% - Accent5 4 2 2 4 3" xfId="21712"/>
    <cellStyle name="20% - Accent5 4 2 2 5" xfId="9192"/>
    <cellStyle name="20% - Accent5 4 2 2 5 2" xfId="25903"/>
    <cellStyle name="20% - Accent5 4 2 2 6" xfId="17550"/>
    <cellStyle name="20% - Accent5 4 2 3" xfId="1361"/>
    <cellStyle name="20% - Accent5 4 2 3 2" xfId="2798"/>
    <cellStyle name="20% - Accent5 4 2 3 2 2" xfId="6961"/>
    <cellStyle name="20% - Accent5 4 2 3 2 2 2" xfId="15315"/>
    <cellStyle name="20% - Accent5 4 2 3 2 2 2 2" xfId="32026"/>
    <cellStyle name="20% - Accent5 4 2 3 2 2 3" xfId="23673"/>
    <cellStyle name="20% - Accent5 4 2 3 2 3" xfId="11153"/>
    <cellStyle name="20% - Accent5 4 2 3 2 3 2" xfId="27864"/>
    <cellStyle name="20% - Accent5 4 2 3 2 4" xfId="19511"/>
    <cellStyle name="20% - Accent5 4 2 3 3" xfId="5524"/>
    <cellStyle name="20% - Accent5 4 2 3 3 2" xfId="13878"/>
    <cellStyle name="20% - Accent5 4 2 3 3 2 2" xfId="30589"/>
    <cellStyle name="20% - Accent5 4 2 3 3 3" xfId="22236"/>
    <cellStyle name="20% - Accent5 4 2 3 4" xfId="9716"/>
    <cellStyle name="20% - Accent5 4 2 3 4 2" xfId="26427"/>
    <cellStyle name="20% - Accent5 4 2 3 5" xfId="18074"/>
    <cellStyle name="20% - Accent5 4 2 4" xfId="2799"/>
    <cellStyle name="20% - Accent5 4 2 4 2" xfId="6962"/>
    <cellStyle name="20% - Accent5 4 2 4 2 2" xfId="15316"/>
    <cellStyle name="20% - Accent5 4 2 4 2 2 2" xfId="32027"/>
    <cellStyle name="20% - Accent5 4 2 4 2 3" xfId="23674"/>
    <cellStyle name="20% - Accent5 4 2 4 3" xfId="11154"/>
    <cellStyle name="20% - Accent5 4 2 4 3 2" xfId="27865"/>
    <cellStyle name="20% - Accent5 4 2 4 4" xfId="19512"/>
    <cellStyle name="20% - Accent5 4 2 5" xfId="4488"/>
    <cellStyle name="20% - Accent5 4 2 5 2" xfId="12842"/>
    <cellStyle name="20% - Accent5 4 2 5 2 2" xfId="29553"/>
    <cellStyle name="20% - Accent5 4 2 5 3" xfId="21200"/>
    <cellStyle name="20% - Accent5 4 2 6" xfId="8680"/>
    <cellStyle name="20% - Accent5 4 2 6 2" xfId="25391"/>
    <cellStyle name="20% - Accent5 4 2 7" xfId="17038"/>
    <cellStyle name="20% - Accent5 4 3" xfId="597"/>
    <cellStyle name="20% - Accent5 4 3 2" xfId="1633"/>
    <cellStyle name="20% - Accent5 4 3 2 2" xfId="2800"/>
    <cellStyle name="20% - Accent5 4 3 2 2 2" xfId="6963"/>
    <cellStyle name="20% - Accent5 4 3 2 2 2 2" xfId="15317"/>
    <cellStyle name="20% - Accent5 4 3 2 2 2 2 2" xfId="32028"/>
    <cellStyle name="20% - Accent5 4 3 2 2 2 3" xfId="23675"/>
    <cellStyle name="20% - Accent5 4 3 2 2 3" xfId="11155"/>
    <cellStyle name="20% - Accent5 4 3 2 2 3 2" xfId="27866"/>
    <cellStyle name="20% - Accent5 4 3 2 2 4" xfId="19513"/>
    <cellStyle name="20% - Accent5 4 3 2 3" xfId="5796"/>
    <cellStyle name="20% - Accent5 4 3 2 3 2" xfId="14150"/>
    <cellStyle name="20% - Accent5 4 3 2 3 2 2" xfId="30861"/>
    <cellStyle name="20% - Accent5 4 3 2 3 3" xfId="22508"/>
    <cellStyle name="20% - Accent5 4 3 2 4" xfId="9988"/>
    <cellStyle name="20% - Accent5 4 3 2 4 2" xfId="26699"/>
    <cellStyle name="20% - Accent5 4 3 2 5" xfId="18346"/>
    <cellStyle name="20% - Accent5 4 3 3" xfId="2801"/>
    <cellStyle name="20% - Accent5 4 3 3 2" xfId="6964"/>
    <cellStyle name="20% - Accent5 4 3 3 2 2" xfId="15318"/>
    <cellStyle name="20% - Accent5 4 3 3 2 2 2" xfId="32029"/>
    <cellStyle name="20% - Accent5 4 3 3 2 3" xfId="23676"/>
    <cellStyle name="20% - Accent5 4 3 3 3" xfId="11156"/>
    <cellStyle name="20% - Accent5 4 3 3 3 2" xfId="27867"/>
    <cellStyle name="20% - Accent5 4 3 3 4" xfId="19514"/>
    <cellStyle name="20% - Accent5 4 3 4" xfId="4760"/>
    <cellStyle name="20% - Accent5 4 3 4 2" xfId="13114"/>
    <cellStyle name="20% - Accent5 4 3 4 2 2" xfId="29825"/>
    <cellStyle name="20% - Accent5 4 3 4 3" xfId="21472"/>
    <cellStyle name="20% - Accent5 4 3 5" xfId="8952"/>
    <cellStyle name="20% - Accent5 4 3 5 2" xfId="25663"/>
    <cellStyle name="20% - Accent5 4 3 6" xfId="17310"/>
    <cellStyle name="20% - Accent5 4 4" xfId="1121"/>
    <cellStyle name="20% - Accent5 4 4 2" xfId="2802"/>
    <cellStyle name="20% - Accent5 4 4 2 2" xfId="6965"/>
    <cellStyle name="20% - Accent5 4 4 2 2 2" xfId="15319"/>
    <cellStyle name="20% - Accent5 4 4 2 2 2 2" xfId="32030"/>
    <cellStyle name="20% - Accent5 4 4 2 2 3" xfId="23677"/>
    <cellStyle name="20% - Accent5 4 4 2 3" xfId="11157"/>
    <cellStyle name="20% - Accent5 4 4 2 3 2" xfId="27868"/>
    <cellStyle name="20% - Accent5 4 4 2 4" xfId="19515"/>
    <cellStyle name="20% - Accent5 4 4 3" xfId="5284"/>
    <cellStyle name="20% - Accent5 4 4 3 2" xfId="13638"/>
    <cellStyle name="20% - Accent5 4 4 3 2 2" xfId="30349"/>
    <cellStyle name="20% - Accent5 4 4 3 3" xfId="21996"/>
    <cellStyle name="20% - Accent5 4 4 4" xfId="9476"/>
    <cellStyle name="20% - Accent5 4 4 4 2" xfId="26187"/>
    <cellStyle name="20% - Accent5 4 4 5" xfId="17834"/>
    <cellStyle name="20% - Accent5 4 5" xfId="2803"/>
    <cellStyle name="20% - Accent5 4 5 2" xfId="6966"/>
    <cellStyle name="20% - Accent5 4 5 2 2" xfId="15320"/>
    <cellStyle name="20% - Accent5 4 5 2 2 2" xfId="32031"/>
    <cellStyle name="20% - Accent5 4 5 2 3" xfId="23678"/>
    <cellStyle name="20% - Accent5 4 5 3" xfId="11158"/>
    <cellStyle name="20% - Accent5 4 5 3 2" xfId="27869"/>
    <cellStyle name="20% - Accent5 4 5 4" xfId="19516"/>
    <cellStyle name="20% - Accent5 4 6" xfId="4248"/>
    <cellStyle name="20% - Accent5 4 6 2" xfId="12602"/>
    <cellStyle name="20% - Accent5 4 6 2 2" xfId="29313"/>
    <cellStyle name="20% - Accent5 4 6 3" xfId="20960"/>
    <cellStyle name="20% - Accent5 4 7" xfId="8440"/>
    <cellStyle name="20% - Accent5 4 7 2" xfId="25151"/>
    <cellStyle name="20% - Accent5 4 8" xfId="16798"/>
    <cellStyle name="20% - Accent5 5" xfId="95"/>
    <cellStyle name="20% - Accent5 5 2" xfId="338"/>
    <cellStyle name="20% - Accent5 5 2 2" xfId="851"/>
    <cellStyle name="20% - Accent5 5 2 2 2" xfId="1887"/>
    <cellStyle name="20% - Accent5 5 2 2 2 2" xfId="2804"/>
    <cellStyle name="20% - Accent5 5 2 2 2 2 2" xfId="6967"/>
    <cellStyle name="20% - Accent5 5 2 2 2 2 2 2" xfId="15321"/>
    <cellStyle name="20% - Accent5 5 2 2 2 2 2 2 2" xfId="32032"/>
    <cellStyle name="20% - Accent5 5 2 2 2 2 2 3" xfId="23679"/>
    <cellStyle name="20% - Accent5 5 2 2 2 2 3" xfId="11159"/>
    <cellStyle name="20% - Accent5 5 2 2 2 2 3 2" xfId="27870"/>
    <cellStyle name="20% - Accent5 5 2 2 2 2 4" xfId="19517"/>
    <cellStyle name="20% - Accent5 5 2 2 2 3" xfId="6050"/>
    <cellStyle name="20% - Accent5 5 2 2 2 3 2" xfId="14404"/>
    <cellStyle name="20% - Accent5 5 2 2 2 3 2 2" xfId="31115"/>
    <cellStyle name="20% - Accent5 5 2 2 2 3 3" xfId="22762"/>
    <cellStyle name="20% - Accent5 5 2 2 2 4" xfId="10242"/>
    <cellStyle name="20% - Accent5 5 2 2 2 4 2" xfId="26953"/>
    <cellStyle name="20% - Accent5 5 2 2 2 5" xfId="18600"/>
    <cellStyle name="20% - Accent5 5 2 2 3" xfId="2805"/>
    <cellStyle name="20% - Accent5 5 2 2 3 2" xfId="6968"/>
    <cellStyle name="20% - Accent5 5 2 2 3 2 2" xfId="15322"/>
    <cellStyle name="20% - Accent5 5 2 2 3 2 2 2" xfId="32033"/>
    <cellStyle name="20% - Accent5 5 2 2 3 2 3" xfId="23680"/>
    <cellStyle name="20% - Accent5 5 2 2 3 3" xfId="11160"/>
    <cellStyle name="20% - Accent5 5 2 2 3 3 2" xfId="27871"/>
    <cellStyle name="20% - Accent5 5 2 2 3 4" xfId="19518"/>
    <cellStyle name="20% - Accent5 5 2 2 4" xfId="5014"/>
    <cellStyle name="20% - Accent5 5 2 2 4 2" xfId="13368"/>
    <cellStyle name="20% - Accent5 5 2 2 4 2 2" xfId="30079"/>
    <cellStyle name="20% - Accent5 5 2 2 4 3" xfId="21726"/>
    <cellStyle name="20% - Accent5 5 2 2 5" xfId="9206"/>
    <cellStyle name="20% - Accent5 5 2 2 5 2" xfId="25917"/>
    <cellStyle name="20% - Accent5 5 2 2 6" xfId="17564"/>
    <cellStyle name="20% - Accent5 5 2 3" xfId="1375"/>
    <cellStyle name="20% - Accent5 5 2 3 2" xfId="2806"/>
    <cellStyle name="20% - Accent5 5 2 3 2 2" xfId="6969"/>
    <cellStyle name="20% - Accent5 5 2 3 2 2 2" xfId="15323"/>
    <cellStyle name="20% - Accent5 5 2 3 2 2 2 2" xfId="32034"/>
    <cellStyle name="20% - Accent5 5 2 3 2 2 3" xfId="23681"/>
    <cellStyle name="20% - Accent5 5 2 3 2 3" xfId="11161"/>
    <cellStyle name="20% - Accent5 5 2 3 2 3 2" xfId="27872"/>
    <cellStyle name="20% - Accent5 5 2 3 2 4" xfId="19519"/>
    <cellStyle name="20% - Accent5 5 2 3 3" xfId="5538"/>
    <cellStyle name="20% - Accent5 5 2 3 3 2" xfId="13892"/>
    <cellStyle name="20% - Accent5 5 2 3 3 2 2" xfId="30603"/>
    <cellStyle name="20% - Accent5 5 2 3 3 3" xfId="22250"/>
    <cellStyle name="20% - Accent5 5 2 3 4" xfId="9730"/>
    <cellStyle name="20% - Accent5 5 2 3 4 2" xfId="26441"/>
    <cellStyle name="20% - Accent5 5 2 3 5" xfId="18088"/>
    <cellStyle name="20% - Accent5 5 2 4" xfId="2807"/>
    <cellStyle name="20% - Accent5 5 2 4 2" xfId="6970"/>
    <cellStyle name="20% - Accent5 5 2 4 2 2" xfId="15324"/>
    <cellStyle name="20% - Accent5 5 2 4 2 2 2" xfId="32035"/>
    <cellStyle name="20% - Accent5 5 2 4 2 3" xfId="23682"/>
    <cellStyle name="20% - Accent5 5 2 4 3" xfId="11162"/>
    <cellStyle name="20% - Accent5 5 2 4 3 2" xfId="27873"/>
    <cellStyle name="20% - Accent5 5 2 4 4" xfId="19520"/>
    <cellStyle name="20% - Accent5 5 2 5" xfId="4502"/>
    <cellStyle name="20% - Accent5 5 2 5 2" xfId="12856"/>
    <cellStyle name="20% - Accent5 5 2 5 2 2" xfId="29567"/>
    <cellStyle name="20% - Accent5 5 2 5 3" xfId="21214"/>
    <cellStyle name="20% - Accent5 5 2 6" xfId="8694"/>
    <cellStyle name="20% - Accent5 5 2 6 2" xfId="25405"/>
    <cellStyle name="20% - Accent5 5 2 7" xfId="17052"/>
    <cellStyle name="20% - Accent5 5 3" xfId="611"/>
    <cellStyle name="20% - Accent5 5 3 2" xfId="1647"/>
    <cellStyle name="20% - Accent5 5 3 2 2" xfId="2808"/>
    <cellStyle name="20% - Accent5 5 3 2 2 2" xfId="6971"/>
    <cellStyle name="20% - Accent5 5 3 2 2 2 2" xfId="15325"/>
    <cellStyle name="20% - Accent5 5 3 2 2 2 2 2" xfId="32036"/>
    <cellStyle name="20% - Accent5 5 3 2 2 2 3" xfId="23683"/>
    <cellStyle name="20% - Accent5 5 3 2 2 3" xfId="11163"/>
    <cellStyle name="20% - Accent5 5 3 2 2 3 2" xfId="27874"/>
    <cellStyle name="20% - Accent5 5 3 2 2 4" xfId="19521"/>
    <cellStyle name="20% - Accent5 5 3 2 3" xfId="5810"/>
    <cellStyle name="20% - Accent5 5 3 2 3 2" xfId="14164"/>
    <cellStyle name="20% - Accent5 5 3 2 3 2 2" xfId="30875"/>
    <cellStyle name="20% - Accent5 5 3 2 3 3" xfId="22522"/>
    <cellStyle name="20% - Accent5 5 3 2 4" xfId="10002"/>
    <cellStyle name="20% - Accent5 5 3 2 4 2" xfId="26713"/>
    <cellStyle name="20% - Accent5 5 3 2 5" xfId="18360"/>
    <cellStyle name="20% - Accent5 5 3 3" xfId="2809"/>
    <cellStyle name="20% - Accent5 5 3 3 2" xfId="6972"/>
    <cellStyle name="20% - Accent5 5 3 3 2 2" xfId="15326"/>
    <cellStyle name="20% - Accent5 5 3 3 2 2 2" xfId="32037"/>
    <cellStyle name="20% - Accent5 5 3 3 2 3" xfId="23684"/>
    <cellStyle name="20% - Accent5 5 3 3 3" xfId="11164"/>
    <cellStyle name="20% - Accent5 5 3 3 3 2" xfId="27875"/>
    <cellStyle name="20% - Accent5 5 3 3 4" xfId="19522"/>
    <cellStyle name="20% - Accent5 5 3 4" xfId="4774"/>
    <cellStyle name="20% - Accent5 5 3 4 2" xfId="13128"/>
    <cellStyle name="20% - Accent5 5 3 4 2 2" xfId="29839"/>
    <cellStyle name="20% - Accent5 5 3 4 3" xfId="21486"/>
    <cellStyle name="20% - Accent5 5 3 5" xfId="8966"/>
    <cellStyle name="20% - Accent5 5 3 5 2" xfId="25677"/>
    <cellStyle name="20% - Accent5 5 3 6" xfId="17324"/>
    <cellStyle name="20% - Accent5 5 4" xfId="1135"/>
    <cellStyle name="20% - Accent5 5 4 2" xfId="2810"/>
    <cellStyle name="20% - Accent5 5 4 2 2" xfId="6973"/>
    <cellStyle name="20% - Accent5 5 4 2 2 2" xfId="15327"/>
    <cellStyle name="20% - Accent5 5 4 2 2 2 2" xfId="32038"/>
    <cellStyle name="20% - Accent5 5 4 2 2 3" xfId="23685"/>
    <cellStyle name="20% - Accent5 5 4 2 3" xfId="11165"/>
    <cellStyle name="20% - Accent5 5 4 2 3 2" xfId="27876"/>
    <cellStyle name="20% - Accent5 5 4 2 4" xfId="19523"/>
    <cellStyle name="20% - Accent5 5 4 3" xfId="5298"/>
    <cellStyle name="20% - Accent5 5 4 3 2" xfId="13652"/>
    <cellStyle name="20% - Accent5 5 4 3 2 2" xfId="30363"/>
    <cellStyle name="20% - Accent5 5 4 3 3" xfId="22010"/>
    <cellStyle name="20% - Accent5 5 4 4" xfId="9490"/>
    <cellStyle name="20% - Accent5 5 4 4 2" xfId="26201"/>
    <cellStyle name="20% - Accent5 5 4 5" xfId="17848"/>
    <cellStyle name="20% - Accent5 5 5" xfId="2811"/>
    <cellStyle name="20% - Accent5 5 5 2" xfId="6974"/>
    <cellStyle name="20% - Accent5 5 5 2 2" xfId="15328"/>
    <cellStyle name="20% - Accent5 5 5 2 2 2" xfId="32039"/>
    <cellStyle name="20% - Accent5 5 5 2 3" xfId="23686"/>
    <cellStyle name="20% - Accent5 5 5 3" xfId="11166"/>
    <cellStyle name="20% - Accent5 5 5 3 2" xfId="27877"/>
    <cellStyle name="20% - Accent5 5 5 4" xfId="19524"/>
    <cellStyle name="20% - Accent5 5 6" xfId="4262"/>
    <cellStyle name="20% - Accent5 5 6 2" xfId="12616"/>
    <cellStyle name="20% - Accent5 5 6 2 2" xfId="29327"/>
    <cellStyle name="20% - Accent5 5 6 3" xfId="20974"/>
    <cellStyle name="20% - Accent5 5 7" xfId="8454"/>
    <cellStyle name="20% - Accent5 5 7 2" xfId="25165"/>
    <cellStyle name="20% - Accent5 5 8" xfId="16812"/>
    <cellStyle name="20% - Accent5 6" xfId="109"/>
    <cellStyle name="20% - Accent5 6 2" xfId="352"/>
    <cellStyle name="20% - Accent5 6 2 2" xfId="865"/>
    <cellStyle name="20% - Accent5 6 2 2 2" xfId="1901"/>
    <cellStyle name="20% - Accent5 6 2 2 2 2" xfId="2812"/>
    <cellStyle name="20% - Accent5 6 2 2 2 2 2" xfId="6975"/>
    <cellStyle name="20% - Accent5 6 2 2 2 2 2 2" xfId="15329"/>
    <cellStyle name="20% - Accent5 6 2 2 2 2 2 2 2" xfId="32040"/>
    <cellStyle name="20% - Accent5 6 2 2 2 2 2 3" xfId="23687"/>
    <cellStyle name="20% - Accent5 6 2 2 2 2 3" xfId="11167"/>
    <cellStyle name="20% - Accent5 6 2 2 2 2 3 2" xfId="27878"/>
    <cellStyle name="20% - Accent5 6 2 2 2 2 4" xfId="19525"/>
    <cellStyle name="20% - Accent5 6 2 2 2 3" xfId="6064"/>
    <cellStyle name="20% - Accent5 6 2 2 2 3 2" xfId="14418"/>
    <cellStyle name="20% - Accent5 6 2 2 2 3 2 2" xfId="31129"/>
    <cellStyle name="20% - Accent5 6 2 2 2 3 3" xfId="22776"/>
    <cellStyle name="20% - Accent5 6 2 2 2 4" xfId="10256"/>
    <cellStyle name="20% - Accent5 6 2 2 2 4 2" xfId="26967"/>
    <cellStyle name="20% - Accent5 6 2 2 2 5" xfId="18614"/>
    <cellStyle name="20% - Accent5 6 2 2 3" xfId="2813"/>
    <cellStyle name="20% - Accent5 6 2 2 3 2" xfId="6976"/>
    <cellStyle name="20% - Accent5 6 2 2 3 2 2" xfId="15330"/>
    <cellStyle name="20% - Accent5 6 2 2 3 2 2 2" xfId="32041"/>
    <cellStyle name="20% - Accent5 6 2 2 3 2 3" xfId="23688"/>
    <cellStyle name="20% - Accent5 6 2 2 3 3" xfId="11168"/>
    <cellStyle name="20% - Accent5 6 2 2 3 3 2" xfId="27879"/>
    <cellStyle name="20% - Accent5 6 2 2 3 4" xfId="19526"/>
    <cellStyle name="20% - Accent5 6 2 2 4" xfId="5028"/>
    <cellStyle name="20% - Accent5 6 2 2 4 2" xfId="13382"/>
    <cellStyle name="20% - Accent5 6 2 2 4 2 2" xfId="30093"/>
    <cellStyle name="20% - Accent5 6 2 2 4 3" xfId="21740"/>
    <cellStyle name="20% - Accent5 6 2 2 5" xfId="9220"/>
    <cellStyle name="20% - Accent5 6 2 2 5 2" xfId="25931"/>
    <cellStyle name="20% - Accent5 6 2 2 6" xfId="17578"/>
    <cellStyle name="20% - Accent5 6 2 3" xfId="1389"/>
    <cellStyle name="20% - Accent5 6 2 3 2" xfId="2814"/>
    <cellStyle name="20% - Accent5 6 2 3 2 2" xfId="6977"/>
    <cellStyle name="20% - Accent5 6 2 3 2 2 2" xfId="15331"/>
    <cellStyle name="20% - Accent5 6 2 3 2 2 2 2" xfId="32042"/>
    <cellStyle name="20% - Accent5 6 2 3 2 2 3" xfId="23689"/>
    <cellStyle name="20% - Accent5 6 2 3 2 3" xfId="11169"/>
    <cellStyle name="20% - Accent5 6 2 3 2 3 2" xfId="27880"/>
    <cellStyle name="20% - Accent5 6 2 3 2 4" xfId="19527"/>
    <cellStyle name="20% - Accent5 6 2 3 3" xfId="5552"/>
    <cellStyle name="20% - Accent5 6 2 3 3 2" xfId="13906"/>
    <cellStyle name="20% - Accent5 6 2 3 3 2 2" xfId="30617"/>
    <cellStyle name="20% - Accent5 6 2 3 3 3" xfId="22264"/>
    <cellStyle name="20% - Accent5 6 2 3 4" xfId="9744"/>
    <cellStyle name="20% - Accent5 6 2 3 4 2" xfId="26455"/>
    <cellStyle name="20% - Accent5 6 2 3 5" xfId="18102"/>
    <cellStyle name="20% - Accent5 6 2 4" xfId="2815"/>
    <cellStyle name="20% - Accent5 6 2 4 2" xfId="6978"/>
    <cellStyle name="20% - Accent5 6 2 4 2 2" xfId="15332"/>
    <cellStyle name="20% - Accent5 6 2 4 2 2 2" xfId="32043"/>
    <cellStyle name="20% - Accent5 6 2 4 2 3" xfId="23690"/>
    <cellStyle name="20% - Accent5 6 2 4 3" xfId="11170"/>
    <cellStyle name="20% - Accent5 6 2 4 3 2" xfId="27881"/>
    <cellStyle name="20% - Accent5 6 2 4 4" xfId="19528"/>
    <cellStyle name="20% - Accent5 6 2 5" xfId="4516"/>
    <cellStyle name="20% - Accent5 6 2 5 2" xfId="12870"/>
    <cellStyle name="20% - Accent5 6 2 5 2 2" xfId="29581"/>
    <cellStyle name="20% - Accent5 6 2 5 3" xfId="21228"/>
    <cellStyle name="20% - Accent5 6 2 6" xfId="8708"/>
    <cellStyle name="20% - Accent5 6 2 6 2" xfId="25419"/>
    <cellStyle name="20% - Accent5 6 2 7" xfId="17066"/>
    <cellStyle name="20% - Accent5 6 3" xfId="625"/>
    <cellStyle name="20% - Accent5 6 3 2" xfId="1661"/>
    <cellStyle name="20% - Accent5 6 3 2 2" xfId="2816"/>
    <cellStyle name="20% - Accent5 6 3 2 2 2" xfId="6979"/>
    <cellStyle name="20% - Accent5 6 3 2 2 2 2" xfId="15333"/>
    <cellStyle name="20% - Accent5 6 3 2 2 2 2 2" xfId="32044"/>
    <cellStyle name="20% - Accent5 6 3 2 2 2 3" xfId="23691"/>
    <cellStyle name="20% - Accent5 6 3 2 2 3" xfId="11171"/>
    <cellStyle name="20% - Accent5 6 3 2 2 3 2" xfId="27882"/>
    <cellStyle name="20% - Accent5 6 3 2 2 4" xfId="19529"/>
    <cellStyle name="20% - Accent5 6 3 2 3" xfId="5824"/>
    <cellStyle name="20% - Accent5 6 3 2 3 2" xfId="14178"/>
    <cellStyle name="20% - Accent5 6 3 2 3 2 2" xfId="30889"/>
    <cellStyle name="20% - Accent5 6 3 2 3 3" xfId="22536"/>
    <cellStyle name="20% - Accent5 6 3 2 4" xfId="10016"/>
    <cellStyle name="20% - Accent5 6 3 2 4 2" xfId="26727"/>
    <cellStyle name="20% - Accent5 6 3 2 5" xfId="18374"/>
    <cellStyle name="20% - Accent5 6 3 3" xfId="2817"/>
    <cellStyle name="20% - Accent5 6 3 3 2" xfId="6980"/>
    <cellStyle name="20% - Accent5 6 3 3 2 2" xfId="15334"/>
    <cellStyle name="20% - Accent5 6 3 3 2 2 2" xfId="32045"/>
    <cellStyle name="20% - Accent5 6 3 3 2 3" xfId="23692"/>
    <cellStyle name="20% - Accent5 6 3 3 3" xfId="11172"/>
    <cellStyle name="20% - Accent5 6 3 3 3 2" xfId="27883"/>
    <cellStyle name="20% - Accent5 6 3 3 4" xfId="19530"/>
    <cellStyle name="20% - Accent5 6 3 4" xfId="4788"/>
    <cellStyle name="20% - Accent5 6 3 4 2" xfId="13142"/>
    <cellStyle name="20% - Accent5 6 3 4 2 2" xfId="29853"/>
    <cellStyle name="20% - Accent5 6 3 4 3" xfId="21500"/>
    <cellStyle name="20% - Accent5 6 3 5" xfId="8980"/>
    <cellStyle name="20% - Accent5 6 3 5 2" xfId="25691"/>
    <cellStyle name="20% - Accent5 6 3 6" xfId="17338"/>
    <cellStyle name="20% - Accent5 6 4" xfId="1149"/>
    <cellStyle name="20% - Accent5 6 4 2" xfId="2818"/>
    <cellStyle name="20% - Accent5 6 4 2 2" xfId="6981"/>
    <cellStyle name="20% - Accent5 6 4 2 2 2" xfId="15335"/>
    <cellStyle name="20% - Accent5 6 4 2 2 2 2" xfId="32046"/>
    <cellStyle name="20% - Accent5 6 4 2 2 3" xfId="23693"/>
    <cellStyle name="20% - Accent5 6 4 2 3" xfId="11173"/>
    <cellStyle name="20% - Accent5 6 4 2 3 2" xfId="27884"/>
    <cellStyle name="20% - Accent5 6 4 2 4" xfId="19531"/>
    <cellStyle name="20% - Accent5 6 4 3" xfId="5312"/>
    <cellStyle name="20% - Accent5 6 4 3 2" xfId="13666"/>
    <cellStyle name="20% - Accent5 6 4 3 2 2" xfId="30377"/>
    <cellStyle name="20% - Accent5 6 4 3 3" xfId="22024"/>
    <cellStyle name="20% - Accent5 6 4 4" xfId="9504"/>
    <cellStyle name="20% - Accent5 6 4 4 2" xfId="26215"/>
    <cellStyle name="20% - Accent5 6 4 5" xfId="17862"/>
    <cellStyle name="20% - Accent5 6 5" xfId="2819"/>
    <cellStyle name="20% - Accent5 6 5 2" xfId="6982"/>
    <cellStyle name="20% - Accent5 6 5 2 2" xfId="15336"/>
    <cellStyle name="20% - Accent5 6 5 2 2 2" xfId="32047"/>
    <cellStyle name="20% - Accent5 6 5 2 3" xfId="23694"/>
    <cellStyle name="20% - Accent5 6 5 3" xfId="11174"/>
    <cellStyle name="20% - Accent5 6 5 3 2" xfId="27885"/>
    <cellStyle name="20% - Accent5 6 5 4" xfId="19532"/>
    <cellStyle name="20% - Accent5 6 6" xfId="4276"/>
    <cellStyle name="20% - Accent5 6 6 2" xfId="12630"/>
    <cellStyle name="20% - Accent5 6 6 2 2" xfId="29341"/>
    <cellStyle name="20% - Accent5 6 6 3" xfId="20988"/>
    <cellStyle name="20% - Accent5 6 7" xfId="8468"/>
    <cellStyle name="20% - Accent5 6 7 2" xfId="25179"/>
    <cellStyle name="20% - Accent5 6 8" xfId="16826"/>
    <cellStyle name="20% - Accent5 7" xfId="123"/>
    <cellStyle name="20% - Accent5 7 2" xfId="366"/>
    <cellStyle name="20% - Accent5 7 2 2" xfId="879"/>
    <cellStyle name="20% - Accent5 7 2 2 2" xfId="1915"/>
    <cellStyle name="20% - Accent5 7 2 2 2 2" xfId="2820"/>
    <cellStyle name="20% - Accent5 7 2 2 2 2 2" xfId="6983"/>
    <cellStyle name="20% - Accent5 7 2 2 2 2 2 2" xfId="15337"/>
    <cellStyle name="20% - Accent5 7 2 2 2 2 2 2 2" xfId="32048"/>
    <cellStyle name="20% - Accent5 7 2 2 2 2 2 3" xfId="23695"/>
    <cellStyle name="20% - Accent5 7 2 2 2 2 3" xfId="11175"/>
    <cellStyle name="20% - Accent5 7 2 2 2 2 3 2" xfId="27886"/>
    <cellStyle name="20% - Accent5 7 2 2 2 2 4" xfId="19533"/>
    <cellStyle name="20% - Accent5 7 2 2 2 3" xfId="6078"/>
    <cellStyle name="20% - Accent5 7 2 2 2 3 2" xfId="14432"/>
    <cellStyle name="20% - Accent5 7 2 2 2 3 2 2" xfId="31143"/>
    <cellStyle name="20% - Accent5 7 2 2 2 3 3" xfId="22790"/>
    <cellStyle name="20% - Accent5 7 2 2 2 4" xfId="10270"/>
    <cellStyle name="20% - Accent5 7 2 2 2 4 2" xfId="26981"/>
    <cellStyle name="20% - Accent5 7 2 2 2 5" xfId="18628"/>
    <cellStyle name="20% - Accent5 7 2 2 3" xfId="2821"/>
    <cellStyle name="20% - Accent5 7 2 2 3 2" xfId="6984"/>
    <cellStyle name="20% - Accent5 7 2 2 3 2 2" xfId="15338"/>
    <cellStyle name="20% - Accent5 7 2 2 3 2 2 2" xfId="32049"/>
    <cellStyle name="20% - Accent5 7 2 2 3 2 3" xfId="23696"/>
    <cellStyle name="20% - Accent5 7 2 2 3 3" xfId="11176"/>
    <cellStyle name="20% - Accent5 7 2 2 3 3 2" xfId="27887"/>
    <cellStyle name="20% - Accent5 7 2 2 3 4" xfId="19534"/>
    <cellStyle name="20% - Accent5 7 2 2 4" xfId="5042"/>
    <cellStyle name="20% - Accent5 7 2 2 4 2" xfId="13396"/>
    <cellStyle name="20% - Accent5 7 2 2 4 2 2" xfId="30107"/>
    <cellStyle name="20% - Accent5 7 2 2 4 3" xfId="21754"/>
    <cellStyle name="20% - Accent5 7 2 2 5" xfId="9234"/>
    <cellStyle name="20% - Accent5 7 2 2 5 2" xfId="25945"/>
    <cellStyle name="20% - Accent5 7 2 2 6" xfId="17592"/>
    <cellStyle name="20% - Accent5 7 2 3" xfId="1403"/>
    <cellStyle name="20% - Accent5 7 2 3 2" xfId="2822"/>
    <cellStyle name="20% - Accent5 7 2 3 2 2" xfId="6985"/>
    <cellStyle name="20% - Accent5 7 2 3 2 2 2" xfId="15339"/>
    <cellStyle name="20% - Accent5 7 2 3 2 2 2 2" xfId="32050"/>
    <cellStyle name="20% - Accent5 7 2 3 2 2 3" xfId="23697"/>
    <cellStyle name="20% - Accent5 7 2 3 2 3" xfId="11177"/>
    <cellStyle name="20% - Accent5 7 2 3 2 3 2" xfId="27888"/>
    <cellStyle name="20% - Accent5 7 2 3 2 4" xfId="19535"/>
    <cellStyle name="20% - Accent5 7 2 3 3" xfId="5566"/>
    <cellStyle name="20% - Accent5 7 2 3 3 2" xfId="13920"/>
    <cellStyle name="20% - Accent5 7 2 3 3 2 2" xfId="30631"/>
    <cellStyle name="20% - Accent5 7 2 3 3 3" xfId="22278"/>
    <cellStyle name="20% - Accent5 7 2 3 4" xfId="9758"/>
    <cellStyle name="20% - Accent5 7 2 3 4 2" xfId="26469"/>
    <cellStyle name="20% - Accent5 7 2 3 5" xfId="18116"/>
    <cellStyle name="20% - Accent5 7 2 4" xfId="2823"/>
    <cellStyle name="20% - Accent5 7 2 4 2" xfId="6986"/>
    <cellStyle name="20% - Accent5 7 2 4 2 2" xfId="15340"/>
    <cellStyle name="20% - Accent5 7 2 4 2 2 2" xfId="32051"/>
    <cellStyle name="20% - Accent5 7 2 4 2 3" xfId="23698"/>
    <cellStyle name="20% - Accent5 7 2 4 3" xfId="11178"/>
    <cellStyle name="20% - Accent5 7 2 4 3 2" xfId="27889"/>
    <cellStyle name="20% - Accent5 7 2 4 4" xfId="19536"/>
    <cellStyle name="20% - Accent5 7 2 5" xfId="4530"/>
    <cellStyle name="20% - Accent5 7 2 5 2" xfId="12884"/>
    <cellStyle name="20% - Accent5 7 2 5 2 2" xfId="29595"/>
    <cellStyle name="20% - Accent5 7 2 5 3" xfId="21242"/>
    <cellStyle name="20% - Accent5 7 2 6" xfId="8722"/>
    <cellStyle name="20% - Accent5 7 2 6 2" xfId="25433"/>
    <cellStyle name="20% - Accent5 7 2 7" xfId="17080"/>
    <cellStyle name="20% - Accent5 7 3" xfId="639"/>
    <cellStyle name="20% - Accent5 7 3 2" xfId="1675"/>
    <cellStyle name="20% - Accent5 7 3 2 2" xfId="2824"/>
    <cellStyle name="20% - Accent5 7 3 2 2 2" xfId="6987"/>
    <cellStyle name="20% - Accent5 7 3 2 2 2 2" xfId="15341"/>
    <cellStyle name="20% - Accent5 7 3 2 2 2 2 2" xfId="32052"/>
    <cellStyle name="20% - Accent5 7 3 2 2 2 3" xfId="23699"/>
    <cellStyle name="20% - Accent5 7 3 2 2 3" xfId="11179"/>
    <cellStyle name="20% - Accent5 7 3 2 2 3 2" xfId="27890"/>
    <cellStyle name="20% - Accent5 7 3 2 2 4" xfId="19537"/>
    <cellStyle name="20% - Accent5 7 3 2 3" xfId="5838"/>
    <cellStyle name="20% - Accent5 7 3 2 3 2" xfId="14192"/>
    <cellStyle name="20% - Accent5 7 3 2 3 2 2" xfId="30903"/>
    <cellStyle name="20% - Accent5 7 3 2 3 3" xfId="22550"/>
    <cellStyle name="20% - Accent5 7 3 2 4" xfId="10030"/>
    <cellStyle name="20% - Accent5 7 3 2 4 2" xfId="26741"/>
    <cellStyle name="20% - Accent5 7 3 2 5" xfId="18388"/>
    <cellStyle name="20% - Accent5 7 3 3" xfId="2825"/>
    <cellStyle name="20% - Accent5 7 3 3 2" xfId="6988"/>
    <cellStyle name="20% - Accent5 7 3 3 2 2" xfId="15342"/>
    <cellStyle name="20% - Accent5 7 3 3 2 2 2" xfId="32053"/>
    <cellStyle name="20% - Accent5 7 3 3 2 3" xfId="23700"/>
    <cellStyle name="20% - Accent5 7 3 3 3" xfId="11180"/>
    <cellStyle name="20% - Accent5 7 3 3 3 2" xfId="27891"/>
    <cellStyle name="20% - Accent5 7 3 3 4" xfId="19538"/>
    <cellStyle name="20% - Accent5 7 3 4" xfId="4802"/>
    <cellStyle name="20% - Accent5 7 3 4 2" xfId="13156"/>
    <cellStyle name="20% - Accent5 7 3 4 2 2" xfId="29867"/>
    <cellStyle name="20% - Accent5 7 3 4 3" xfId="21514"/>
    <cellStyle name="20% - Accent5 7 3 5" xfId="8994"/>
    <cellStyle name="20% - Accent5 7 3 5 2" xfId="25705"/>
    <cellStyle name="20% - Accent5 7 3 6" xfId="17352"/>
    <cellStyle name="20% - Accent5 7 4" xfId="1163"/>
    <cellStyle name="20% - Accent5 7 4 2" xfId="2826"/>
    <cellStyle name="20% - Accent5 7 4 2 2" xfId="6989"/>
    <cellStyle name="20% - Accent5 7 4 2 2 2" xfId="15343"/>
    <cellStyle name="20% - Accent5 7 4 2 2 2 2" xfId="32054"/>
    <cellStyle name="20% - Accent5 7 4 2 2 3" xfId="23701"/>
    <cellStyle name="20% - Accent5 7 4 2 3" xfId="11181"/>
    <cellStyle name="20% - Accent5 7 4 2 3 2" xfId="27892"/>
    <cellStyle name="20% - Accent5 7 4 2 4" xfId="19539"/>
    <cellStyle name="20% - Accent5 7 4 3" xfId="5326"/>
    <cellStyle name="20% - Accent5 7 4 3 2" xfId="13680"/>
    <cellStyle name="20% - Accent5 7 4 3 2 2" xfId="30391"/>
    <cellStyle name="20% - Accent5 7 4 3 3" xfId="22038"/>
    <cellStyle name="20% - Accent5 7 4 4" xfId="9518"/>
    <cellStyle name="20% - Accent5 7 4 4 2" xfId="26229"/>
    <cellStyle name="20% - Accent5 7 4 5" xfId="17876"/>
    <cellStyle name="20% - Accent5 7 5" xfId="2827"/>
    <cellStyle name="20% - Accent5 7 5 2" xfId="6990"/>
    <cellStyle name="20% - Accent5 7 5 2 2" xfId="15344"/>
    <cellStyle name="20% - Accent5 7 5 2 2 2" xfId="32055"/>
    <cellStyle name="20% - Accent5 7 5 2 3" xfId="23702"/>
    <cellStyle name="20% - Accent5 7 5 3" xfId="11182"/>
    <cellStyle name="20% - Accent5 7 5 3 2" xfId="27893"/>
    <cellStyle name="20% - Accent5 7 5 4" xfId="19540"/>
    <cellStyle name="20% - Accent5 7 6" xfId="4290"/>
    <cellStyle name="20% - Accent5 7 6 2" xfId="12644"/>
    <cellStyle name="20% - Accent5 7 6 2 2" xfId="29355"/>
    <cellStyle name="20% - Accent5 7 6 3" xfId="21002"/>
    <cellStyle name="20% - Accent5 7 7" xfId="8482"/>
    <cellStyle name="20% - Accent5 7 7 2" xfId="25193"/>
    <cellStyle name="20% - Accent5 7 8" xfId="16840"/>
    <cellStyle name="20% - Accent5 8" xfId="137"/>
    <cellStyle name="20% - Accent5 8 2" xfId="380"/>
    <cellStyle name="20% - Accent5 8 2 2" xfId="893"/>
    <cellStyle name="20% - Accent5 8 2 2 2" xfId="1929"/>
    <cellStyle name="20% - Accent5 8 2 2 2 2" xfId="2828"/>
    <cellStyle name="20% - Accent5 8 2 2 2 2 2" xfId="6991"/>
    <cellStyle name="20% - Accent5 8 2 2 2 2 2 2" xfId="15345"/>
    <cellStyle name="20% - Accent5 8 2 2 2 2 2 2 2" xfId="32056"/>
    <cellStyle name="20% - Accent5 8 2 2 2 2 2 3" xfId="23703"/>
    <cellStyle name="20% - Accent5 8 2 2 2 2 3" xfId="11183"/>
    <cellStyle name="20% - Accent5 8 2 2 2 2 3 2" xfId="27894"/>
    <cellStyle name="20% - Accent5 8 2 2 2 2 4" xfId="19541"/>
    <cellStyle name="20% - Accent5 8 2 2 2 3" xfId="6092"/>
    <cellStyle name="20% - Accent5 8 2 2 2 3 2" xfId="14446"/>
    <cellStyle name="20% - Accent5 8 2 2 2 3 2 2" xfId="31157"/>
    <cellStyle name="20% - Accent5 8 2 2 2 3 3" xfId="22804"/>
    <cellStyle name="20% - Accent5 8 2 2 2 4" xfId="10284"/>
    <cellStyle name="20% - Accent5 8 2 2 2 4 2" xfId="26995"/>
    <cellStyle name="20% - Accent5 8 2 2 2 5" xfId="18642"/>
    <cellStyle name="20% - Accent5 8 2 2 3" xfId="2829"/>
    <cellStyle name="20% - Accent5 8 2 2 3 2" xfId="6992"/>
    <cellStyle name="20% - Accent5 8 2 2 3 2 2" xfId="15346"/>
    <cellStyle name="20% - Accent5 8 2 2 3 2 2 2" xfId="32057"/>
    <cellStyle name="20% - Accent5 8 2 2 3 2 3" xfId="23704"/>
    <cellStyle name="20% - Accent5 8 2 2 3 3" xfId="11184"/>
    <cellStyle name="20% - Accent5 8 2 2 3 3 2" xfId="27895"/>
    <cellStyle name="20% - Accent5 8 2 2 3 4" xfId="19542"/>
    <cellStyle name="20% - Accent5 8 2 2 4" xfId="5056"/>
    <cellStyle name="20% - Accent5 8 2 2 4 2" xfId="13410"/>
    <cellStyle name="20% - Accent5 8 2 2 4 2 2" xfId="30121"/>
    <cellStyle name="20% - Accent5 8 2 2 4 3" xfId="21768"/>
    <cellStyle name="20% - Accent5 8 2 2 5" xfId="9248"/>
    <cellStyle name="20% - Accent5 8 2 2 5 2" xfId="25959"/>
    <cellStyle name="20% - Accent5 8 2 2 6" xfId="17606"/>
    <cellStyle name="20% - Accent5 8 2 3" xfId="1417"/>
    <cellStyle name="20% - Accent5 8 2 3 2" xfId="2830"/>
    <cellStyle name="20% - Accent5 8 2 3 2 2" xfId="6993"/>
    <cellStyle name="20% - Accent5 8 2 3 2 2 2" xfId="15347"/>
    <cellStyle name="20% - Accent5 8 2 3 2 2 2 2" xfId="32058"/>
    <cellStyle name="20% - Accent5 8 2 3 2 2 3" xfId="23705"/>
    <cellStyle name="20% - Accent5 8 2 3 2 3" xfId="11185"/>
    <cellStyle name="20% - Accent5 8 2 3 2 3 2" xfId="27896"/>
    <cellStyle name="20% - Accent5 8 2 3 2 4" xfId="19543"/>
    <cellStyle name="20% - Accent5 8 2 3 3" xfId="5580"/>
    <cellStyle name="20% - Accent5 8 2 3 3 2" xfId="13934"/>
    <cellStyle name="20% - Accent5 8 2 3 3 2 2" xfId="30645"/>
    <cellStyle name="20% - Accent5 8 2 3 3 3" xfId="22292"/>
    <cellStyle name="20% - Accent5 8 2 3 4" xfId="9772"/>
    <cellStyle name="20% - Accent5 8 2 3 4 2" xfId="26483"/>
    <cellStyle name="20% - Accent5 8 2 3 5" xfId="18130"/>
    <cellStyle name="20% - Accent5 8 2 4" xfId="2831"/>
    <cellStyle name="20% - Accent5 8 2 4 2" xfId="6994"/>
    <cellStyle name="20% - Accent5 8 2 4 2 2" xfId="15348"/>
    <cellStyle name="20% - Accent5 8 2 4 2 2 2" xfId="32059"/>
    <cellStyle name="20% - Accent5 8 2 4 2 3" xfId="23706"/>
    <cellStyle name="20% - Accent5 8 2 4 3" xfId="11186"/>
    <cellStyle name="20% - Accent5 8 2 4 3 2" xfId="27897"/>
    <cellStyle name="20% - Accent5 8 2 4 4" xfId="19544"/>
    <cellStyle name="20% - Accent5 8 2 5" xfId="4544"/>
    <cellStyle name="20% - Accent5 8 2 5 2" xfId="12898"/>
    <cellStyle name="20% - Accent5 8 2 5 2 2" xfId="29609"/>
    <cellStyle name="20% - Accent5 8 2 5 3" xfId="21256"/>
    <cellStyle name="20% - Accent5 8 2 6" xfId="8736"/>
    <cellStyle name="20% - Accent5 8 2 6 2" xfId="25447"/>
    <cellStyle name="20% - Accent5 8 2 7" xfId="17094"/>
    <cellStyle name="20% - Accent5 8 3" xfId="653"/>
    <cellStyle name="20% - Accent5 8 3 2" xfId="1689"/>
    <cellStyle name="20% - Accent5 8 3 2 2" xfId="2832"/>
    <cellStyle name="20% - Accent5 8 3 2 2 2" xfId="6995"/>
    <cellStyle name="20% - Accent5 8 3 2 2 2 2" xfId="15349"/>
    <cellStyle name="20% - Accent5 8 3 2 2 2 2 2" xfId="32060"/>
    <cellStyle name="20% - Accent5 8 3 2 2 2 3" xfId="23707"/>
    <cellStyle name="20% - Accent5 8 3 2 2 3" xfId="11187"/>
    <cellStyle name="20% - Accent5 8 3 2 2 3 2" xfId="27898"/>
    <cellStyle name="20% - Accent5 8 3 2 2 4" xfId="19545"/>
    <cellStyle name="20% - Accent5 8 3 2 3" xfId="5852"/>
    <cellStyle name="20% - Accent5 8 3 2 3 2" xfId="14206"/>
    <cellStyle name="20% - Accent5 8 3 2 3 2 2" xfId="30917"/>
    <cellStyle name="20% - Accent5 8 3 2 3 3" xfId="22564"/>
    <cellStyle name="20% - Accent5 8 3 2 4" xfId="10044"/>
    <cellStyle name="20% - Accent5 8 3 2 4 2" xfId="26755"/>
    <cellStyle name="20% - Accent5 8 3 2 5" xfId="18402"/>
    <cellStyle name="20% - Accent5 8 3 3" xfId="2833"/>
    <cellStyle name="20% - Accent5 8 3 3 2" xfId="6996"/>
    <cellStyle name="20% - Accent5 8 3 3 2 2" xfId="15350"/>
    <cellStyle name="20% - Accent5 8 3 3 2 2 2" xfId="32061"/>
    <cellStyle name="20% - Accent5 8 3 3 2 3" xfId="23708"/>
    <cellStyle name="20% - Accent5 8 3 3 3" xfId="11188"/>
    <cellStyle name="20% - Accent5 8 3 3 3 2" xfId="27899"/>
    <cellStyle name="20% - Accent5 8 3 3 4" xfId="19546"/>
    <cellStyle name="20% - Accent5 8 3 4" xfId="4816"/>
    <cellStyle name="20% - Accent5 8 3 4 2" xfId="13170"/>
    <cellStyle name="20% - Accent5 8 3 4 2 2" xfId="29881"/>
    <cellStyle name="20% - Accent5 8 3 4 3" xfId="21528"/>
    <cellStyle name="20% - Accent5 8 3 5" xfId="9008"/>
    <cellStyle name="20% - Accent5 8 3 5 2" xfId="25719"/>
    <cellStyle name="20% - Accent5 8 3 6" xfId="17366"/>
    <cellStyle name="20% - Accent5 8 4" xfId="1177"/>
    <cellStyle name="20% - Accent5 8 4 2" xfId="2834"/>
    <cellStyle name="20% - Accent5 8 4 2 2" xfId="6997"/>
    <cellStyle name="20% - Accent5 8 4 2 2 2" xfId="15351"/>
    <cellStyle name="20% - Accent5 8 4 2 2 2 2" xfId="32062"/>
    <cellStyle name="20% - Accent5 8 4 2 2 3" xfId="23709"/>
    <cellStyle name="20% - Accent5 8 4 2 3" xfId="11189"/>
    <cellStyle name="20% - Accent5 8 4 2 3 2" xfId="27900"/>
    <cellStyle name="20% - Accent5 8 4 2 4" xfId="19547"/>
    <cellStyle name="20% - Accent5 8 4 3" xfId="5340"/>
    <cellStyle name="20% - Accent5 8 4 3 2" xfId="13694"/>
    <cellStyle name="20% - Accent5 8 4 3 2 2" xfId="30405"/>
    <cellStyle name="20% - Accent5 8 4 3 3" xfId="22052"/>
    <cellStyle name="20% - Accent5 8 4 4" xfId="9532"/>
    <cellStyle name="20% - Accent5 8 4 4 2" xfId="26243"/>
    <cellStyle name="20% - Accent5 8 4 5" xfId="17890"/>
    <cellStyle name="20% - Accent5 8 5" xfId="2835"/>
    <cellStyle name="20% - Accent5 8 5 2" xfId="6998"/>
    <cellStyle name="20% - Accent5 8 5 2 2" xfId="15352"/>
    <cellStyle name="20% - Accent5 8 5 2 2 2" xfId="32063"/>
    <cellStyle name="20% - Accent5 8 5 2 3" xfId="23710"/>
    <cellStyle name="20% - Accent5 8 5 3" xfId="11190"/>
    <cellStyle name="20% - Accent5 8 5 3 2" xfId="27901"/>
    <cellStyle name="20% - Accent5 8 5 4" xfId="19548"/>
    <cellStyle name="20% - Accent5 8 6" xfId="4304"/>
    <cellStyle name="20% - Accent5 8 6 2" xfId="12658"/>
    <cellStyle name="20% - Accent5 8 6 2 2" xfId="29369"/>
    <cellStyle name="20% - Accent5 8 6 3" xfId="21016"/>
    <cellStyle name="20% - Accent5 8 7" xfId="8496"/>
    <cellStyle name="20% - Accent5 8 7 2" xfId="25207"/>
    <cellStyle name="20% - Accent5 8 8" xfId="16854"/>
    <cellStyle name="20% - Accent5 9" xfId="151"/>
    <cellStyle name="20% - Accent5 9 2" xfId="394"/>
    <cellStyle name="20% - Accent5 9 2 2" xfId="907"/>
    <cellStyle name="20% - Accent5 9 2 2 2" xfId="1943"/>
    <cellStyle name="20% - Accent5 9 2 2 2 2" xfId="2836"/>
    <cellStyle name="20% - Accent5 9 2 2 2 2 2" xfId="6999"/>
    <cellStyle name="20% - Accent5 9 2 2 2 2 2 2" xfId="15353"/>
    <cellStyle name="20% - Accent5 9 2 2 2 2 2 2 2" xfId="32064"/>
    <cellStyle name="20% - Accent5 9 2 2 2 2 2 3" xfId="23711"/>
    <cellStyle name="20% - Accent5 9 2 2 2 2 3" xfId="11191"/>
    <cellStyle name="20% - Accent5 9 2 2 2 2 3 2" xfId="27902"/>
    <cellStyle name="20% - Accent5 9 2 2 2 2 4" xfId="19549"/>
    <cellStyle name="20% - Accent5 9 2 2 2 3" xfId="6106"/>
    <cellStyle name="20% - Accent5 9 2 2 2 3 2" xfId="14460"/>
    <cellStyle name="20% - Accent5 9 2 2 2 3 2 2" xfId="31171"/>
    <cellStyle name="20% - Accent5 9 2 2 2 3 3" xfId="22818"/>
    <cellStyle name="20% - Accent5 9 2 2 2 4" xfId="10298"/>
    <cellStyle name="20% - Accent5 9 2 2 2 4 2" xfId="27009"/>
    <cellStyle name="20% - Accent5 9 2 2 2 5" xfId="18656"/>
    <cellStyle name="20% - Accent5 9 2 2 3" xfId="2837"/>
    <cellStyle name="20% - Accent5 9 2 2 3 2" xfId="7000"/>
    <cellStyle name="20% - Accent5 9 2 2 3 2 2" xfId="15354"/>
    <cellStyle name="20% - Accent5 9 2 2 3 2 2 2" xfId="32065"/>
    <cellStyle name="20% - Accent5 9 2 2 3 2 3" xfId="23712"/>
    <cellStyle name="20% - Accent5 9 2 2 3 3" xfId="11192"/>
    <cellStyle name="20% - Accent5 9 2 2 3 3 2" xfId="27903"/>
    <cellStyle name="20% - Accent5 9 2 2 3 4" xfId="19550"/>
    <cellStyle name="20% - Accent5 9 2 2 4" xfId="5070"/>
    <cellStyle name="20% - Accent5 9 2 2 4 2" xfId="13424"/>
    <cellStyle name="20% - Accent5 9 2 2 4 2 2" xfId="30135"/>
    <cellStyle name="20% - Accent5 9 2 2 4 3" xfId="21782"/>
    <cellStyle name="20% - Accent5 9 2 2 5" xfId="9262"/>
    <cellStyle name="20% - Accent5 9 2 2 5 2" xfId="25973"/>
    <cellStyle name="20% - Accent5 9 2 2 6" xfId="17620"/>
    <cellStyle name="20% - Accent5 9 2 3" xfId="1431"/>
    <cellStyle name="20% - Accent5 9 2 3 2" xfId="2838"/>
    <cellStyle name="20% - Accent5 9 2 3 2 2" xfId="7001"/>
    <cellStyle name="20% - Accent5 9 2 3 2 2 2" xfId="15355"/>
    <cellStyle name="20% - Accent5 9 2 3 2 2 2 2" xfId="32066"/>
    <cellStyle name="20% - Accent5 9 2 3 2 2 3" xfId="23713"/>
    <cellStyle name="20% - Accent5 9 2 3 2 3" xfId="11193"/>
    <cellStyle name="20% - Accent5 9 2 3 2 3 2" xfId="27904"/>
    <cellStyle name="20% - Accent5 9 2 3 2 4" xfId="19551"/>
    <cellStyle name="20% - Accent5 9 2 3 3" xfId="5594"/>
    <cellStyle name="20% - Accent5 9 2 3 3 2" xfId="13948"/>
    <cellStyle name="20% - Accent5 9 2 3 3 2 2" xfId="30659"/>
    <cellStyle name="20% - Accent5 9 2 3 3 3" xfId="22306"/>
    <cellStyle name="20% - Accent5 9 2 3 4" xfId="9786"/>
    <cellStyle name="20% - Accent5 9 2 3 4 2" xfId="26497"/>
    <cellStyle name="20% - Accent5 9 2 3 5" xfId="18144"/>
    <cellStyle name="20% - Accent5 9 2 4" xfId="2839"/>
    <cellStyle name="20% - Accent5 9 2 4 2" xfId="7002"/>
    <cellStyle name="20% - Accent5 9 2 4 2 2" xfId="15356"/>
    <cellStyle name="20% - Accent5 9 2 4 2 2 2" xfId="32067"/>
    <cellStyle name="20% - Accent5 9 2 4 2 3" xfId="23714"/>
    <cellStyle name="20% - Accent5 9 2 4 3" xfId="11194"/>
    <cellStyle name="20% - Accent5 9 2 4 3 2" xfId="27905"/>
    <cellStyle name="20% - Accent5 9 2 4 4" xfId="19552"/>
    <cellStyle name="20% - Accent5 9 2 5" xfId="4558"/>
    <cellStyle name="20% - Accent5 9 2 5 2" xfId="12912"/>
    <cellStyle name="20% - Accent5 9 2 5 2 2" xfId="29623"/>
    <cellStyle name="20% - Accent5 9 2 5 3" xfId="21270"/>
    <cellStyle name="20% - Accent5 9 2 6" xfId="8750"/>
    <cellStyle name="20% - Accent5 9 2 6 2" xfId="25461"/>
    <cellStyle name="20% - Accent5 9 2 7" xfId="17108"/>
    <cellStyle name="20% - Accent5 9 3" xfId="667"/>
    <cellStyle name="20% - Accent5 9 3 2" xfId="1703"/>
    <cellStyle name="20% - Accent5 9 3 2 2" xfId="2840"/>
    <cellStyle name="20% - Accent5 9 3 2 2 2" xfId="7003"/>
    <cellStyle name="20% - Accent5 9 3 2 2 2 2" xfId="15357"/>
    <cellStyle name="20% - Accent5 9 3 2 2 2 2 2" xfId="32068"/>
    <cellStyle name="20% - Accent5 9 3 2 2 2 3" xfId="23715"/>
    <cellStyle name="20% - Accent5 9 3 2 2 3" xfId="11195"/>
    <cellStyle name="20% - Accent5 9 3 2 2 3 2" xfId="27906"/>
    <cellStyle name="20% - Accent5 9 3 2 2 4" xfId="19553"/>
    <cellStyle name="20% - Accent5 9 3 2 3" xfId="5866"/>
    <cellStyle name="20% - Accent5 9 3 2 3 2" xfId="14220"/>
    <cellStyle name="20% - Accent5 9 3 2 3 2 2" xfId="30931"/>
    <cellStyle name="20% - Accent5 9 3 2 3 3" xfId="22578"/>
    <cellStyle name="20% - Accent5 9 3 2 4" xfId="10058"/>
    <cellStyle name="20% - Accent5 9 3 2 4 2" xfId="26769"/>
    <cellStyle name="20% - Accent5 9 3 2 5" xfId="18416"/>
    <cellStyle name="20% - Accent5 9 3 3" xfId="2841"/>
    <cellStyle name="20% - Accent5 9 3 3 2" xfId="7004"/>
    <cellStyle name="20% - Accent5 9 3 3 2 2" xfId="15358"/>
    <cellStyle name="20% - Accent5 9 3 3 2 2 2" xfId="32069"/>
    <cellStyle name="20% - Accent5 9 3 3 2 3" xfId="23716"/>
    <cellStyle name="20% - Accent5 9 3 3 3" xfId="11196"/>
    <cellStyle name="20% - Accent5 9 3 3 3 2" xfId="27907"/>
    <cellStyle name="20% - Accent5 9 3 3 4" xfId="19554"/>
    <cellStyle name="20% - Accent5 9 3 4" xfId="4830"/>
    <cellStyle name="20% - Accent5 9 3 4 2" xfId="13184"/>
    <cellStyle name="20% - Accent5 9 3 4 2 2" xfId="29895"/>
    <cellStyle name="20% - Accent5 9 3 4 3" xfId="21542"/>
    <cellStyle name="20% - Accent5 9 3 5" xfId="9022"/>
    <cellStyle name="20% - Accent5 9 3 5 2" xfId="25733"/>
    <cellStyle name="20% - Accent5 9 3 6" xfId="17380"/>
    <cellStyle name="20% - Accent5 9 4" xfId="1191"/>
    <cellStyle name="20% - Accent5 9 4 2" xfId="2842"/>
    <cellStyle name="20% - Accent5 9 4 2 2" xfId="7005"/>
    <cellStyle name="20% - Accent5 9 4 2 2 2" xfId="15359"/>
    <cellStyle name="20% - Accent5 9 4 2 2 2 2" xfId="32070"/>
    <cellStyle name="20% - Accent5 9 4 2 2 3" xfId="23717"/>
    <cellStyle name="20% - Accent5 9 4 2 3" xfId="11197"/>
    <cellStyle name="20% - Accent5 9 4 2 3 2" xfId="27908"/>
    <cellStyle name="20% - Accent5 9 4 2 4" xfId="19555"/>
    <cellStyle name="20% - Accent5 9 4 3" xfId="5354"/>
    <cellStyle name="20% - Accent5 9 4 3 2" xfId="13708"/>
    <cellStyle name="20% - Accent5 9 4 3 2 2" xfId="30419"/>
    <cellStyle name="20% - Accent5 9 4 3 3" xfId="22066"/>
    <cellStyle name="20% - Accent5 9 4 4" xfId="9546"/>
    <cellStyle name="20% - Accent5 9 4 4 2" xfId="26257"/>
    <cellStyle name="20% - Accent5 9 4 5" xfId="17904"/>
    <cellStyle name="20% - Accent5 9 5" xfId="2843"/>
    <cellStyle name="20% - Accent5 9 5 2" xfId="7006"/>
    <cellStyle name="20% - Accent5 9 5 2 2" xfId="15360"/>
    <cellStyle name="20% - Accent5 9 5 2 2 2" xfId="32071"/>
    <cellStyle name="20% - Accent5 9 5 2 3" xfId="23718"/>
    <cellStyle name="20% - Accent5 9 5 3" xfId="11198"/>
    <cellStyle name="20% - Accent5 9 5 3 2" xfId="27909"/>
    <cellStyle name="20% - Accent5 9 5 4" xfId="19556"/>
    <cellStyle name="20% - Accent5 9 6" xfId="4318"/>
    <cellStyle name="20% - Accent5 9 6 2" xfId="12672"/>
    <cellStyle name="20% - Accent5 9 6 2 2" xfId="29383"/>
    <cellStyle name="20% - Accent5 9 6 3" xfId="21030"/>
    <cellStyle name="20% - Accent5 9 7" xfId="8510"/>
    <cellStyle name="20% - Accent5 9 7 2" xfId="25221"/>
    <cellStyle name="20% - Accent5 9 8" xfId="16868"/>
    <cellStyle name="20% - Accent6" xfId="6" builtinId="50" customBuiltin="1"/>
    <cellStyle name="20% - Accent6 10" xfId="167"/>
    <cellStyle name="20% - Accent6 10 2" xfId="410"/>
    <cellStyle name="20% - Accent6 10 2 2" xfId="923"/>
    <cellStyle name="20% - Accent6 10 2 2 2" xfId="1959"/>
    <cellStyle name="20% - Accent6 10 2 2 2 2" xfId="2844"/>
    <cellStyle name="20% - Accent6 10 2 2 2 2 2" xfId="7007"/>
    <cellStyle name="20% - Accent6 10 2 2 2 2 2 2" xfId="15361"/>
    <cellStyle name="20% - Accent6 10 2 2 2 2 2 2 2" xfId="32072"/>
    <cellStyle name="20% - Accent6 10 2 2 2 2 2 3" xfId="23719"/>
    <cellStyle name="20% - Accent6 10 2 2 2 2 3" xfId="11199"/>
    <cellStyle name="20% - Accent6 10 2 2 2 2 3 2" xfId="27910"/>
    <cellStyle name="20% - Accent6 10 2 2 2 2 4" xfId="19557"/>
    <cellStyle name="20% - Accent6 10 2 2 2 3" xfId="6122"/>
    <cellStyle name="20% - Accent6 10 2 2 2 3 2" xfId="14476"/>
    <cellStyle name="20% - Accent6 10 2 2 2 3 2 2" xfId="31187"/>
    <cellStyle name="20% - Accent6 10 2 2 2 3 3" xfId="22834"/>
    <cellStyle name="20% - Accent6 10 2 2 2 4" xfId="10314"/>
    <cellStyle name="20% - Accent6 10 2 2 2 4 2" xfId="27025"/>
    <cellStyle name="20% - Accent6 10 2 2 2 5" xfId="18672"/>
    <cellStyle name="20% - Accent6 10 2 2 3" xfId="2845"/>
    <cellStyle name="20% - Accent6 10 2 2 3 2" xfId="7008"/>
    <cellStyle name="20% - Accent6 10 2 2 3 2 2" xfId="15362"/>
    <cellStyle name="20% - Accent6 10 2 2 3 2 2 2" xfId="32073"/>
    <cellStyle name="20% - Accent6 10 2 2 3 2 3" xfId="23720"/>
    <cellStyle name="20% - Accent6 10 2 2 3 3" xfId="11200"/>
    <cellStyle name="20% - Accent6 10 2 2 3 3 2" xfId="27911"/>
    <cellStyle name="20% - Accent6 10 2 2 3 4" xfId="19558"/>
    <cellStyle name="20% - Accent6 10 2 2 4" xfId="5086"/>
    <cellStyle name="20% - Accent6 10 2 2 4 2" xfId="13440"/>
    <cellStyle name="20% - Accent6 10 2 2 4 2 2" xfId="30151"/>
    <cellStyle name="20% - Accent6 10 2 2 4 3" xfId="21798"/>
    <cellStyle name="20% - Accent6 10 2 2 5" xfId="9278"/>
    <cellStyle name="20% - Accent6 10 2 2 5 2" xfId="25989"/>
    <cellStyle name="20% - Accent6 10 2 2 6" xfId="17636"/>
    <cellStyle name="20% - Accent6 10 2 3" xfId="1447"/>
    <cellStyle name="20% - Accent6 10 2 3 2" xfId="2846"/>
    <cellStyle name="20% - Accent6 10 2 3 2 2" xfId="7009"/>
    <cellStyle name="20% - Accent6 10 2 3 2 2 2" xfId="15363"/>
    <cellStyle name="20% - Accent6 10 2 3 2 2 2 2" xfId="32074"/>
    <cellStyle name="20% - Accent6 10 2 3 2 2 3" xfId="23721"/>
    <cellStyle name="20% - Accent6 10 2 3 2 3" xfId="11201"/>
    <cellStyle name="20% - Accent6 10 2 3 2 3 2" xfId="27912"/>
    <cellStyle name="20% - Accent6 10 2 3 2 4" xfId="19559"/>
    <cellStyle name="20% - Accent6 10 2 3 3" xfId="5610"/>
    <cellStyle name="20% - Accent6 10 2 3 3 2" xfId="13964"/>
    <cellStyle name="20% - Accent6 10 2 3 3 2 2" xfId="30675"/>
    <cellStyle name="20% - Accent6 10 2 3 3 3" xfId="22322"/>
    <cellStyle name="20% - Accent6 10 2 3 4" xfId="9802"/>
    <cellStyle name="20% - Accent6 10 2 3 4 2" xfId="26513"/>
    <cellStyle name="20% - Accent6 10 2 3 5" xfId="18160"/>
    <cellStyle name="20% - Accent6 10 2 4" xfId="2847"/>
    <cellStyle name="20% - Accent6 10 2 4 2" xfId="7010"/>
    <cellStyle name="20% - Accent6 10 2 4 2 2" xfId="15364"/>
    <cellStyle name="20% - Accent6 10 2 4 2 2 2" xfId="32075"/>
    <cellStyle name="20% - Accent6 10 2 4 2 3" xfId="23722"/>
    <cellStyle name="20% - Accent6 10 2 4 3" xfId="11202"/>
    <cellStyle name="20% - Accent6 10 2 4 3 2" xfId="27913"/>
    <cellStyle name="20% - Accent6 10 2 4 4" xfId="19560"/>
    <cellStyle name="20% - Accent6 10 2 5" xfId="4574"/>
    <cellStyle name="20% - Accent6 10 2 5 2" xfId="12928"/>
    <cellStyle name="20% - Accent6 10 2 5 2 2" xfId="29639"/>
    <cellStyle name="20% - Accent6 10 2 5 3" xfId="21286"/>
    <cellStyle name="20% - Accent6 10 2 6" xfId="8766"/>
    <cellStyle name="20% - Accent6 10 2 6 2" xfId="25477"/>
    <cellStyle name="20% - Accent6 10 2 7" xfId="17124"/>
    <cellStyle name="20% - Accent6 10 3" xfId="683"/>
    <cellStyle name="20% - Accent6 10 3 2" xfId="1719"/>
    <cellStyle name="20% - Accent6 10 3 2 2" xfId="2848"/>
    <cellStyle name="20% - Accent6 10 3 2 2 2" xfId="7011"/>
    <cellStyle name="20% - Accent6 10 3 2 2 2 2" xfId="15365"/>
    <cellStyle name="20% - Accent6 10 3 2 2 2 2 2" xfId="32076"/>
    <cellStyle name="20% - Accent6 10 3 2 2 2 3" xfId="23723"/>
    <cellStyle name="20% - Accent6 10 3 2 2 3" xfId="11203"/>
    <cellStyle name="20% - Accent6 10 3 2 2 3 2" xfId="27914"/>
    <cellStyle name="20% - Accent6 10 3 2 2 4" xfId="19561"/>
    <cellStyle name="20% - Accent6 10 3 2 3" xfId="5882"/>
    <cellStyle name="20% - Accent6 10 3 2 3 2" xfId="14236"/>
    <cellStyle name="20% - Accent6 10 3 2 3 2 2" xfId="30947"/>
    <cellStyle name="20% - Accent6 10 3 2 3 3" xfId="22594"/>
    <cellStyle name="20% - Accent6 10 3 2 4" xfId="10074"/>
    <cellStyle name="20% - Accent6 10 3 2 4 2" xfId="26785"/>
    <cellStyle name="20% - Accent6 10 3 2 5" xfId="18432"/>
    <cellStyle name="20% - Accent6 10 3 3" xfId="2849"/>
    <cellStyle name="20% - Accent6 10 3 3 2" xfId="7012"/>
    <cellStyle name="20% - Accent6 10 3 3 2 2" xfId="15366"/>
    <cellStyle name="20% - Accent6 10 3 3 2 2 2" xfId="32077"/>
    <cellStyle name="20% - Accent6 10 3 3 2 3" xfId="23724"/>
    <cellStyle name="20% - Accent6 10 3 3 3" xfId="11204"/>
    <cellStyle name="20% - Accent6 10 3 3 3 2" xfId="27915"/>
    <cellStyle name="20% - Accent6 10 3 3 4" xfId="19562"/>
    <cellStyle name="20% - Accent6 10 3 4" xfId="4846"/>
    <cellStyle name="20% - Accent6 10 3 4 2" xfId="13200"/>
    <cellStyle name="20% - Accent6 10 3 4 2 2" xfId="29911"/>
    <cellStyle name="20% - Accent6 10 3 4 3" xfId="21558"/>
    <cellStyle name="20% - Accent6 10 3 5" xfId="9038"/>
    <cellStyle name="20% - Accent6 10 3 5 2" xfId="25749"/>
    <cellStyle name="20% - Accent6 10 3 6" xfId="17396"/>
    <cellStyle name="20% - Accent6 10 4" xfId="1207"/>
    <cellStyle name="20% - Accent6 10 4 2" xfId="2850"/>
    <cellStyle name="20% - Accent6 10 4 2 2" xfId="7013"/>
    <cellStyle name="20% - Accent6 10 4 2 2 2" xfId="15367"/>
    <cellStyle name="20% - Accent6 10 4 2 2 2 2" xfId="32078"/>
    <cellStyle name="20% - Accent6 10 4 2 2 3" xfId="23725"/>
    <cellStyle name="20% - Accent6 10 4 2 3" xfId="11205"/>
    <cellStyle name="20% - Accent6 10 4 2 3 2" xfId="27916"/>
    <cellStyle name="20% - Accent6 10 4 2 4" xfId="19563"/>
    <cellStyle name="20% - Accent6 10 4 3" xfId="5370"/>
    <cellStyle name="20% - Accent6 10 4 3 2" xfId="13724"/>
    <cellStyle name="20% - Accent6 10 4 3 2 2" xfId="30435"/>
    <cellStyle name="20% - Accent6 10 4 3 3" xfId="22082"/>
    <cellStyle name="20% - Accent6 10 4 4" xfId="9562"/>
    <cellStyle name="20% - Accent6 10 4 4 2" xfId="26273"/>
    <cellStyle name="20% - Accent6 10 4 5" xfId="17920"/>
    <cellStyle name="20% - Accent6 10 5" xfId="2851"/>
    <cellStyle name="20% - Accent6 10 5 2" xfId="7014"/>
    <cellStyle name="20% - Accent6 10 5 2 2" xfId="15368"/>
    <cellStyle name="20% - Accent6 10 5 2 2 2" xfId="32079"/>
    <cellStyle name="20% - Accent6 10 5 2 3" xfId="23726"/>
    <cellStyle name="20% - Accent6 10 5 3" xfId="11206"/>
    <cellStyle name="20% - Accent6 10 5 3 2" xfId="27917"/>
    <cellStyle name="20% - Accent6 10 5 4" xfId="19564"/>
    <cellStyle name="20% - Accent6 10 6" xfId="4334"/>
    <cellStyle name="20% - Accent6 10 6 2" xfId="12688"/>
    <cellStyle name="20% - Accent6 10 6 2 2" xfId="29399"/>
    <cellStyle name="20% - Accent6 10 6 3" xfId="21046"/>
    <cellStyle name="20% - Accent6 10 7" xfId="8526"/>
    <cellStyle name="20% - Accent6 10 7 2" xfId="25237"/>
    <cellStyle name="20% - Accent6 10 8" xfId="16884"/>
    <cellStyle name="20% - Accent6 11" xfId="181"/>
    <cellStyle name="20% - Accent6 11 2" xfId="424"/>
    <cellStyle name="20% - Accent6 11 2 2" xfId="937"/>
    <cellStyle name="20% - Accent6 11 2 2 2" xfId="1973"/>
    <cellStyle name="20% - Accent6 11 2 2 2 2" xfId="2852"/>
    <cellStyle name="20% - Accent6 11 2 2 2 2 2" xfId="7015"/>
    <cellStyle name="20% - Accent6 11 2 2 2 2 2 2" xfId="15369"/>
    <cellStyle name="20% - Accent6 11 2 2 2 2 2 2 2" xfId="32080"/>
    <cellStyle name="20% - Accent6 11 2 2 2 2 2 3" xfId="23727"/>
    <cellStyle name="20% - Accent6 11 2 2 2 2 3" xfId="11207"/>
    <cellStyle name="20% - Accent6 11 2 2 2 2 3 2" xfId="27918"/>
    <cellStyle name="20% - Accent6 11 2 2 2 2 4" xfId="19565"/>
    <cellStyle name="20% - Accent6 11 2 2 2 3" xfId="6136"/>
    <cellStyle name="20% - Accent6 11 2 2 2 3 2" xfId="14490"/>
    <cellStyle name="20% - Accent6 11 2 2 2 3 2 2" xfId="31201"/>
    <cellStyle name="20% - Accent6 11 2 2 2 3 3" xfId="22848"/>
    <cellStyle name="20% - Accent6 11 2 2 2 4" xfId="10328"/>
    <cellStyle name="20% - Accent6 11 2 2 2 4 2" xfId="27039"/>
    <cellStyle name="20% - Accent6 11 2 2 2 5" xfId="18686"/>
    <cellStyle name="20% - Accent6 11 2 2 3" xfId="2853"/>
    <cellStyle name="20% - Accent6 11 2 2 3 2" xfId="7016"/>
    <cellStyle name="20% - Accent6 11 2 2 3 2 2" xfId="15370"/>
    <cellStyle name="20% - Accent6 11 2 2 3 2 2 2" xfId="32081"/>
    <cellStyle name="20% - Accent6 11 2 2 3 2 3" xfId="23728"/>
    <cellStyle name="20% - Accent6 11 2 2 3 3" xfId="11208"/>
    <cellStyle name="20% - Accent6 11 2 2 3 3 2" xfId="27919"/>
    <cellStyle name="20% - Accent6 11 2 2 3 4" xfId="19566"/>
    <cellStyle name="20% - Accent6 11 2 2 4" xfId="5100"/>
    <cellStyle name="20% - Accent6 11 2 2 4 2" xfId="13454"/>
    <cellStyle name="20% - Accent6 11 2 2 4 2 2" xfId="30165"/>
    <cellStyle name="20% - Accent6 11 2 2 4 3" xfId="21812"/>
    <cellStyle name="20% - Accent6 11 2 2 5" xfId="9292"/>
    <cellStyle name="20% - Accent6 11 2 2 5 2" xfId="26003"/>
    <cellStyle name="20% - Accent6 11 2 2 6" xfId="17650"/>
    <cellStyle name="20% - Accent6 11 2 3" xfId="1461"/>
    <cellStyle name="20% - Accent6 11 2 3 2" xfId="2854"/>
    <cellStyle name="20% - Accent6 11 2 3 2 2" xfId="7017"/>
    <cellStyle name="20% - Accent6 11 2 3 2 2 2" xfId="15371"/>
    <cellStyle name="20% - Accent6 11 2 3 2 2 2 2" xfId="32082"/>
    <cellStyle name="20% - Accent6 11 2 3 2 2 3" xfId="23729"/>
    <cellStyle name="20% - Accent6 11 2 3 2 3" xfId="11209"/>
    <cellStyle name="20% - Accent6 11 2 3 2 3 2" xfId="27920"/>
    <cellStyle name="20% - Accent6 11 2 3 2 4" xfId="19567"/>
    <cellStyle name="20% - Accent6 11 2 3 3" xfId="5624"/>
    <cellStyle name="20% - Accent6 11 2 3 3 2" xfId="13978"/>
    <cellStyle name="20% - Accent6 11 2 3 3 2 2" xfId="30689"/>
    <cellStyle name="20% - Accent6 11 2 3 3 3" xfId="22336"/>
    <cellStyle name="20% - Accent6 11 2 3 4" xfId="9816"/>
    <cellStyle name="20% - Accent6 11 2 3 4 2" xfId="26527"/>
    <cellStyle name="20% - Accent6 11 2 3 5" xfId="18174"/>
    <cellStyle name="20% - Accent6 11 2 4" xfId="2855"/>
    <cellStyle name="20% - Accent6 11 2 4 2" xfId="7018"/>
    <cellStyle name="20% - Accent6 11 2 4 2 2" xfId="15372"/>
    <cellStyle name="20% - Accent6 11 2 4 2 2 2" xfId="32083"/>
    <cellStyle name="20% - Accent6 11 2 4 2 3" xfId="23730"/>
    <cellStyle name="20% - Accent6 11 2 4 3" xfId="11210"/>
    <cellStyle name="20% - Accent6 11 2 4 3 2" xfId="27921"/>
    <cellStyle name="20% - Accent6 11 2 4 4" xfId="19568"/>
    <cellStyle name="20% - Accent6 11 2 5" xfId="4588"/>
    <cellStyle name="20% - Accent6 11 2 5 2" xfId="12942"/>
    <cellStyle name="20% - Accent6 11 2 5 2 2" xfId="29653"/>
    <cellStyle name="20% - Accent6 11 2 5 3" xfId="21300"/>
    <cellStyle name="20% - Accent6 11 2 6" xfId="8780"/>
    <cellStyle name="20% - Accent6 11 2 6 2" xfId="25491"/>
    <cellStyle name="20% - Accent6 11 2 7" xfId="17138"/>
    <cellStyle name="20% - Accent6 11 3" xfId="697"/>
    <cellStyle name="20% - Accent6 11 3 2" xfId="1733"/>
    <cellStyle name="20% - Accent6 11 3 2 2" xfId="2856"/>
    <cellStyle name="20% - Accent6 11 3 2 2 2" xfId="7019"/>
    <cellStyle name="20% - Accent6 11 3 2 2 2 2" xfId="15373"/>
    <cellStyle name="20% - Accent6 11 3 2 2 2 2 2" xfId="32084"/>
    <cellStyle name="20% - Accent6 11 3 2 2 2 3" xfId="23731"/>
    <cellStyle name="20% - Accent6 11 3 2 2 3" xfId="11211"/>
    <cellStyle name="20% - Accent6 11 3 2 2 3 2" xfId="27922"/>
    <cellStyle name="20% - Accent6 11 3 2 2 4" xfId="19569"/>
    <cellStyle name="20% - Accent6 11 3 2 3" xfId="5896"/>
    <cellStyle name="20% - Accent6 11 3 2 3 2" xfId="14250"/>
    <cellStyle name="20% - Accent6 11 3 2 3 2 2" xfId="30961"/>
    <cellStyle name="20% - Accent6 11 3 2 3 3" xfId="22608"/>
    <cellStyle name="20% - Accent6 11 3 2 4" xfId="10088"/>
    <cellStyle name="20% - Accent6 11 3 2 4 2" xfId="26799"/>
    <cellStyle name="20% - Accent6 11 3 2 5" xfId="18446"/>
    <cellStyle name="20% - Accent6 11 3 3" xfId="2857"/>
    <cellStyle name="20% - Accent6 11 3 3 2" xfId="7020"/>
    <cellStyle name="20% - Accent6 11 3 3 2 2" xfId="15374"/>
    <cellStyle name="20% - Accent6 11 3 3 2 2 2" xfId="32085"/>
    <cellStyle name="20% - Accent6 11 3 3 2 3" xfId="23732"/>
    <cellStyle name="20% - Accent6 11 3 3 3" xfId="11212"/>
    <cellStyle name="20% - Accent6 11 3 3 3 2" xfId="27923"/>
    <cellStyle name="20% - Accent6 11 3 3 4" xfId="19570"/>
    <cellStyle name="20% - Accent6 11 3 4" xfId="4860"/>
    <cellStyle name="20% - Accent6 11 3 4 2" xfId="13214"/>
    <cellStyle name="20% - Accent6 11 3 4 2 2" xfId="29925"/>
    <cellStyle name="20% - Accent6 11 3 4 3" xfId="21572"/>
    <cellStyle name="20% - Accent6 11 3 5" xfId="9052"/>
    <cellStyle name="20% - Accent6 11 3 5 2" xfId="25763"/>
    <cellStyle name="20% - Accent6 11 3 6" xfId="17410"/>
    <cellStyle name="20% - Accent6 11 4" xfId="1221"/>
    <cellStyle name="20% - Accent6 11 4 2" xfId="2858"/>
    <cellStyle name="20% - Accent6 11 4 2 2" xfId="7021"/>
    <cellStyle name="20% - Accent6 11 4 2 2 2" xfId="15375"/>
    <cellStyle name="20% - Accent6 11 4 2 2 2 2" xfId="32086"/>
    <cellStyle name="20% - Accent6 11 4 2 2 3" xfId="23733"/>
    <cellStyle name="20% - Accent6 11 4 2 3" xfId="11213"/>
    <cellStyle name="20% - Accent6 11 4 2 3 2" xfId="27924"/>
    <cellStyle name="20% - Accent6 11 4 2 4" xfId="19571"/>
    <cellStyle name="20% - Accent6 11 4 3" xfId="5384"/>
    <cellStyle name="20% - Accent6 11 4 3 2" xfId="13738"/>
    <cellStyle name="20% - Accent6 11 4 3 2 2" xfId="30449"/>
    <cellStyle name="20% - Accent6 11 4 3 3" xfId="22096"/>
    <cellStyle name="20% - Accent6 11 4 4" xfId="9576"/>
    <cellStyle name="20% - Accent6 11 4 4 2" xfId="26287"/>
    <cellStyle name="20% - Accent6 11 4 5" xfId="17934"/>
    <cellStyle name="20% - Accent6 11 5" xfId="2859"/>
    <cellStyle name="20% - Accent6 11 5 2" xfId="7022"/>
    <cellStyle name="20% - Accent6 11 5 2 2" xfId="15376"/>
    <cellStyle name="20% - Accent6 11 5 2 2 2" xfId="32087"/>
    <cellStyle name="20% - Accent6 11 5 2 3" xfId="23734"/>
    <cellStyle name="20% - Accent6 11 5 3" xfId="11214"/>
    <cellStyle name="20% - Accent6 11 5 3 2" xfId="27925"/>
    <cellStyle name="20% - Accent6 11 5 4" xfId="19572"/>
    <cellStyle name="20% - Accent6 11 6" xfId="4348"/>
    <cellStyle name="20% - Accent6 11 6 2" xfId="12702"/>
    <cellStyle name="20% - Accent6 11 6 2 2" xfId="29413"/>
    <cellStyle name="20% - Accent6 11 6 3" xfId="21060"/>
    <cellStyle name="20% - Accent6 11 7" xfId="8540"/>
    <cellStyle name="20% - Accent6 11 7 2" xfId="25251"/>
    <cellStyle name="20% - Accent6 11 8" xfId="16898"/>
    <cellStyle name="20% - Accent6 12" xfId="196"/>
    <cellStyle name="20% - Accent6 12 2" xfId="439"/>
    <cellStyle name="20% - Accent6 12 2 2" xfId="952"/>
    <cellStyle name="20% - Accent6 12 2 2 2" xfId="1988"/>
    <cellStyle name="20% - Accent6 12 2 2 2 2" xfId="2860"/>
    <cellStyle name="20% - Accent6 12 2 2 2 2 2" xfId="7023"/>
    <cellStyle name="20% - Accent6 12 2 2 2 2 2 2" xfId="15377"/>
    <cellStyle name="20% - Accent6 12 2 2 2 2 2 2 2" xfId="32088"/>
    <cellStyle name="20% - Accent6 12 2 2 2 2 2 3" xfId="23735"/>
    <cellStyle name="20% - Accent6 12 2 2 2 2 3" xfId="11215"/>
    <cellStyle name="20% - Accent6 12 2 2 2 2 3 2" xfId="27926"/>
    <cellStyle name="20% - Accent6 12 2 2 2 2 4" xfId="19573"/>
    <cellStyle name="20% - Accent6 12 2 2 2 3" xfId="6151"/>
    <cellStyle name="20% - Accent6 12 2 2 2 3 2" xfId="14505"/>
    <cellStyle name="20% - Accent6 12 2 2 2 3 2 2" xfId="31216"/>
    <cellStyle name="20% - Accent6 12 2 2 2 3 3" xfId="22863"/>
    <cellStyle name="20% - Accent6 12 2 2 2 4" xfId="10343"/>
    <cellStyle name="20% - Accent6 12 2 2 2 4 2" xfId="27054"/>
    <cellStyle name="20% - Accent6 12 2 2 2 5" xfId="18701"/>
    <cellStyle name="20% - Accent6 12 2 2 3" xfId="2861"/>
    <cellStyle name="20% - Accent6 12 2 2 3 2" xfId="7024"/>
    <cellStyle name="20% - Accent6 12 2 2 3 2 2" xfId="15378"/>
    <cellStyle name="20% - Accent6 12 2 2 3 2 2 2" xfId="32089"/>
    <cellStyle name="20% - Accent6 12 2 2 3 2 3" xfId="23736"/>
    <cellStyle name="20% - Accent6 12 2 2 3 3" xfId="11216"/>
    <cellStyle name="20% - Accent6 12 2 2 3 3 2" xfId="27927"/>
    <cellStyle name="20% - Accent6 12 2 2 3 4" xfId="19574"/>
    <cellStyle name="20% - Accent6 12 2 2 4" xfId="5115"/>
    <cellStyle name="20% - Accent6 12 2 2 4 2" xfId="13469"/>
    <cellStyle name="20% - Accent6 12 2 2 4 2 2" xfId="30180"/>
    <cellStyle name="20% - Accent6 12 2 2 4 3" xfId="21827"/>
    <cellStyle name="20% - Accent6 12 2 2 5" xfId="9307"/>
    <cellStyle name="20% - Accent6 12 2 2 5 2" xfId="26018"/>
    <cellStyle name="20% - Accent6 12 2 2 6" xfId="17665"/>
    <cellStyle name="20% - Accent6 12 2 3" xfId="1476"/>
    <cellStyle name="20% - Accent6 12 2 3 2" xfId="2862"/>
    <cellStyle name="20% - Accent6 12 2 3 2 2" xfId="7025"/>
    <cellStyle name="20% - Accent6 12 2 3 2 2 2" xfId="15379"/>
    <cellStyle name="20% - Accent6 12 2 3 2 2 2 2" xfId="32090"/>
    <cellStyle name="20% - Accent6 12 2 3 2 2 3" xfId="23737"/>
    <cellStyle name="20% - Accent6 12 2 3 2 3" xfId="11217"/>
    <cellStyle name="20% - Accent6 12 2 3 2 3 2" xfId="27928"/>
    <cellStyle name="20% - Accent6 12 2 3 2 4" xfId="19575"/>
    <cellStyle name="20% - Accent6 12 2 3 3" xfId="5639"/>
    <cellStyle name="20% - Accent6 12 2 3 3 2" xfId="13993"/>
    <cellStyle name="20% - Accent6 12 2 3 3 2 2" xfId="30704"/>
    <cellStyle name="20% - Accent6 12 2 3 3 3" xfId="22351"/>
    <cellStyle name="20% - Accent6 12 2 3 4" xfId="9831"/>
    <cellStyle name="20% - Accent6 12 2 3 4 2" xfId="26542"/>
    <cellStyle name="20% - Accent6 12 2 3 5" xfId="18189"/>
    <cellStyle name="20% - Accent6 12 2 4" xfId="2863"/>
    <cellStyle name="20% - Accent6 12 2 4 2" xfId="7026"/>
    <cellStyle name="20% - Accent6 12 2 4 2 2" xfId="15380"/>
    <cellStyle name="20% - Accent6 12 2 4 2 2 2" xfId="32091"/>
    <cellStyle name="20% - Accent6 12 2 4 2 3" xfId="23738"/>
    <cellStyle name="20% - Accent6 12 2 4 3" xfId="11218"/>
    <cellStyle name="20% - Accent6 12 2 4 3 2" xfId="27929"/>
    <cellStyle name="20% - Accent6 12 2 4 4" xfId="19576"/>
    <cellStyle name="20% - Accent6 12 2 5" xfId="4603"/>
    <cellStyle name="20% - Accent6 12 2 5 2" xfId="12957"/>
    <cellStyle name="20% - Accent6 12 2 5 2 2" xfId="29668"/>
    <cellStyle name="20% - Accent6 12 2 5 3" xfId="21315"/>
    <cellStyle name="20% - Accent6 12 2 6" xfId="8795"/>
    <cellStyle name="20% - Accent6 12 2 6 2" xfId="25506"/>
    <cellStyle name="20% - Accent6 12 2 7" xfId="17153"/>
    <cellStyle name="20% - Accent6 12 3" xfId="712"/>
    <cellStyle name="20% - Accent6 12 3 2" xfId="1748"/>
    <cellStyle name="20% - Accent6 12 3 2 2" xfId="2864"/>
    <cellStyle name="20% - Accent6 12 3 2 2 2" xfId="7027"/>
    <cellStyle name="20% - Accent6 12 3 2 2 2 2" xfId="15381"/>
    <cellStyle name="20% - Accent6 12 3 2 2 2 2 2" xfId="32092"/>
    <cellStyle name="20% - Accent6 12 3 2 2 2 3" xfId="23739"/>
    <cellStyle name="20% - Accent6 12 3 2 2 3" xfId="11219"/>
    <cellStyle name="20% - Accent6 12 3 2 2 3 2" xfId="27930"/>
    <cellStyle name="20% - Accent6 12 3 2 2 4" xfId="19577"/>
    <cellStyle name="20% - Accent6 12 3 2 3" xfId="5911"/>
    <cellStyle name="20% - Accent6 12 3 2 3 2" xfId="14265"/>
    <cellStyle name="20% - Accent6 12 3 2 3 2 2" xfId="30976"/>
    <cellStyle name="20% - Accent6 12 3 2 3 3" xfId="22623"/>
    <cellStyle name="20% - Accent6 12 3 2 4" xfId="10103"/>
    <cellStyle name="20% - Accent6 12 3 2 4 2" xfId="26814"/>
    <cellStyle name="20% - Accent6 12 3 2 5" xfId="18461"/>
    <cellStyle name="20% - Accent6 12 3 3" xfId="2865"/>
    <cellStyle name="20% - Accent6 12 3 3 2" xfId="7028"/>
    <cellStyle name="20% - Accent6 12 3 3 2 2" xfId="15382"/>
    <cellStyle name="20% - Accent6 12 3 3 2 2 2" xfId="32093"/>
    <cellStyle name="20% - Accent6 12 3 3 2 3" xfId="23740"/>
    <cellStyle name="20% - Accent6 12 3 3 3" xfId="11220"/>
    <cellStyle name="20% - Accent6 12 3 3 3 2" xfId="27931"/>
    <cellStyle name="20% - Accent6 12 3 3 4" xfId="19578"/>
    <cellStyle name="20% - Accent6 12 3 4" xfId="4875"/>
    <cellStyle name="20% - Accent6 12 3 4 2" xfId="13229"/>
    <cellStyle name="20% - Accent6 12 3 4 2 2" xfId="29940"/>
    <cellStyle name="20% - Accent6 12 3 4 3" xfId="21587"/>
    <cellStyle name="20% - Accent6 12 3 5" xfId="9067"/>
    <cellStyle name="20% - Accent6 12 3 5 2" xfId="25778"/>
    <cellStyle name="20% - Accent6 12 3 6" xfId="17425"/>
    <cellStyle name="20% - Accent6 12 4" xfId="1236"/>
    <cellStyle name="20% - Accent6 12 4 2" xfId="2866"/>
    <cellStyle name="20% - Accent6 12 4 2 2" xfId="7029"/>
    <cellStyle name="20% - Accent6 12 4 2 2 2" xfId="15383"/>
    <cellStyle name="20% - Accent6 12 4 2 2 2 2" xfId="32094"/>
    <cellStyle name="20% - Accent6 12 4 2 2 3" xfId="23741"/>
    <cellStyle name="20% - Accent6 12 4 2 3" xfId="11221"/>
    <cellStyle name="20% - Accent6 12 4 2 3 2" xfId="27932"/>
    <cellStyle name="20% - Accent6 12 4 2 4" xfId="19579"/>
    <cellStyle name="20% - Accent6 12 4 3" xfId="5399"/>
    <cellStyle name="20% - Accent6 12 4 3 2" xfId="13753"/>
    <cellStyle name="20% - Accent6 12 4 3 2 2" xfId="30464"/>
    <cellStyle name="20% - Accent6 12 4 3 3" xfId="22111"/>
    <cellStyle name="20% - Accent6 12 4 4" xfId="9591"/>
    <cellStyle name="20% - Accent6 12 4 4 2" xfId="26302"/>
    <cellStyle name="20% - Accent6 12 4 5" xfId="17949"/>
    <cellStyle name="20% - Accent6 12 5" xfId="2867"/>
    <cellStyle name="20% - Accent6 12 5 2" xfId="7030"/>
    <cellStyle name="20% - Accent6 12 5 2 2" xfId="15384"/>
    <cellStyle name="20% - Accent6 12 5 2 2 2" xfId="32095"/>
    <cellStyle name="20% - Accent6 12 5 2 3" xfId="23742"/>
    <cellStyle name="20% - Accent6 12 5 3" xfId="11222"/>
    <cellStyle name="20% - Accent6 12 5 3 2" xfId="27933"/>
    <cellStyle name="20% - Accent6 12 5 4" xfId="19580"/>
    <cellStyle name="20% - Accent6 12 6" xfId="4363"/>
    <cellStyle name="20% - Accent6 12 6 2" xfId="12717"/>
    <cellStyle name="20% - Accent6 12 6 2 2" xfId="29428"/>
    <cellStyle name="20% - Accent6 12 6 3" xfId="21075"/>
    <cellStyle name="20% - Accent6 12 7" xfId="8555"/>
    <cellStyle name="20% - Accent6 12 7 2" xfId="25266"/>
    <cellStyle name="20% - Accent6 12 8" xfId="16913"/>
    <cellStyle name="20% - Accent6 13" xfId="212"/>
    <cellStyle name="20% - Accent6 13 2" xfId="454"/>
    <cellStyle name="20% - Accent6 13 2 2" xfId="967"/>
    <cellStyle name="20% - Accent6 13 2 2 2" xfId="2003"/>
    <cellStyle name="20% - Accent6 13 2 2 2 2" xfId="2868"/>
    <cellStyle name="20% - Accent6 13 2 2 2 2 2" xfId="7031"/>
    <cellStyle name="20% - Accent6 13 2 2 2 2 2 2" xfId="15385"/>
    <cellStyle name="20% - Accent6 13 2 2 2 2 2 2 2" xfId="32096"/>
    <cellStyle name="20% - Accent6 13 2 2 2 2 2 3" xfId="23743"/>
    <cellStyle name="20% - Accent6 13 2 2 2 2 3" xfId="11223"/>
    <cellStyle name="20% - Accent6 13 2 2 2 2 3 2" xfId="27934"/>
    <cellStyle name="20% - Accent6 13 2 2 2 2 4" xfId="19581"/>
    <cellStyle name="20% - Accent6 13 2 2 2 3" xfId="6166"/>
    <cellStyle name="20% - Accent6 13 2 2 2 3 2" xfId="14520"/>
    <cellStyle name="20% - Accent6 13 2 2 2 3 2 2" xfId="31231"/>
    <cellStyle name="20% - Accent6 13 2 2 2 3 3" xfId="22878"/>
    <cellStyle name="20% - Accent6 13 2 2 2 4" xfId="10358"/>
    <cellStyle name="20% - Accent6 13 2 2 2 4 2" xfId="27069"/>
    <cellStyle name="20% - Accent6 13 2 2 2 5" xfId="18716"/>
    <cellStyle name="20% - Accent6 13 2 2 3" xfId="2869"/>
    <cellStyle name="20% - Accent6 13 2 2 3 2" xfId="7032"/>
    <cellStyle name="20% - Accent6 13 2 2 3 2 2" xfId="15386"/>
    <cellStyle name="20% - Accent6 13 2 2 3 2 2 2" xfId="32097"/>
    <cellStyle name="20% - Accent6 13 2 2 3 2 3" xfId="23744"/>
    <cellStyle name="20% - Accent6 13 2 2 3 3" xfId="11224"/>
    <cellStyle name="20% - Accent6 13 2 2 3 3 2" xfId="27935"/>
    <cellStyle name="20% - Accent6 13 2 2 3 4" xfId="19582"/>
    <cellStyle name="20% - Accent6 13 2 2 4" xfId="5130"/>
    <cellStyle name="20% - Accent6 13 2 2 4 2" xfId="13484"/>
    <cellStyle name="20% - Accent6 13 2 2 4 2 2" xfId="30195"/>
    <cellStyle name="20% - Accent6 13 2 2 4 3" xfId="21842"/>
    <cellStyle name="20% - Accent6 13 2 2 5" xfId="9322"/>
    <cellStyle name="20% - Accent6 13 2 2 5 2" xfId="26033"/>
    <cellStyle name="20% - Accent6 13 2 2 6" xfId="17680"/>
    <cellStyle name="20% - Accent6 13 2 3" xfId="1491"/>
    <cellStyle name="20% - Accent6 13 2 3 2" xfId="2870"/>
    <cellStyle name="20% - Accent6 13 2 3 2 2" xfId="7033"/>
    <cellStyle name="20% - Accent6 13 2 3 2 2 2" xfId="15387"/>
    <cellStyle name="20% - Accent6 13 2 3 2 2 2 2" xfId="32098"/>
    <cellStyle name="20% - Accent6 13 2 3 2 2 3" xfId="23745"/>
    <cellStyle name="20% - Accent6 13 2 3 2 3" xfId="11225"/>
    <cellStyle name="20% - Accent6 13 2 3 2 3 2" xfId="27936"/>
    <cellStyle name="20% - Accent6 13 2 3 2 4" xfId="19583"/>
    <cellStyle name="20% - Accent6 13 2 3 3" xfId="5654"/>
    <cellStyle name="20% - Accent6 13 2 3 3 2" xfId="14008"/>
    <cellStyle name="20% - Accent6 13 2 3 3 2 2" xfId="30719"/>
    <cellStyle name="20% - Accent6 13 2 3 3 3" xfId="22366"/>
    <cellStyle name="20% - Accent6 13 2 3 4" xfId="9846"/>
    <cellStyle name="20% - Accent6 13 2 3 4 2" xfId="26557"/>
    <cellStyle name="20% - Accent6 13 2 3 5" xfId="18204"/>
    <cellStyle name="20% - Accent6 13 2 4" xfId="2871"/>
    <cellStyle name="20% - Accent6 13 2 4 2" xfId="7034"/>
    <cellStyle name="20% - Accent6 13 2 4 2 2" xfId="15388"/>
    <cellStyle name="20% - Accent6 13 2 4 2 2 2" xfId="32099"/>
    <cellStyle name="20% - Accent6 13 2 4 2 3" xfId="23746"/>
    <cellStyle name="20% - Accent6 13 2 4 3" xfId="11226"/>
    <cellStyle name="20% - Accent6 13 2 4 3 2" xfId="27937"/>
    <cellStyle name="20% - Accent6 13 2 4 4" xfId="19584"/>
    <cellStyle name="20% - Accent6 13 2 5" xfId="4618"/>
    <cellStyle name="20% - Accent6 13 2 5 2" xfId="12972"/>
    <cellStyle name="20% - Accent6 13 2 5 2 2" xfId="29683"/>
    <cellStyle name="20% - Accent6 13 2 5 3" xfId="21330"/>
    <cellStyle name="20% - Accent6 13 2 6" xfId="8810"/>
    <cellStyle name="20% - Accent6 13 2 6 2" xfId="25521"/>
    <cellStyle name="20% - Accent6 13 2 7" xfId="17168"/>
    <cellStyle name="20% - Accent6 13 3" xfId="727"/>
    <cellStyle name="20% - Accent6 13 3 2" xfId="1763"/>
    <cellStyle name="20% - Accent6 13 3 2 2" xfId="2872"/>
    <cellStyle name="20% - Accent6 13 3 2 2 2" xfId="7035"/>
    <cellStyle name="20% - Accent6 13 3 2 2 2 2" xfId="15389"/>
    <cellStyle name="20% - Accent6 13 3 2 2 2 2 2" xfId="32100"/>
    <cellStyle name="20% - Accent6 13 3 2 2 2 3" xfId="23747"/>
    <cellStyle name="20% - Accent6 13 3 2 2 3" xfId="11227"/>
    <cellStyle name="20% - Accent6 13 3 2 2 3 2" xfId="27938"/>
    <cellStyle name="20% - Accent6 13 3 2 2 4" xfId="19585"/>
    <cellStyle name="20% - Accent6 13 3 2 3" xfId="5926"/>
    <cellStyle name="20% - Accent6 13 3 2 3 2" xfId="14280"/>
    <cellStyle name="20% - Accent6 13 3 2 3 2 2" xfId="30991"/>
    <cellStyle name="20% - Accent6 13 3 2 3 3" xfId="22638"/>
    <cellStyle name="20% - Accent6 13 3 2 4" xfId="10118"/>
    <cellStyle name="20% - Accent6 13 3 2 4 2" xfId="26829"/>
    <cellStyle name="20% - Accent6 13 3 2 5" xfId="18476"/>
    <cellStyle name="20% - Accent6 13 3 3" xfId="2873"/>
    <cellStyle name="20% - Accent6 13 3 3 2" xfId="7036"/>
    <cellStyle name="20% - Accent6 13 3 3 2 2" xfId="15390"/>
    <cellStyle name="20% - Accent6 13 3 3 2 2 2" xfId="32101"/>
    <cellStyle name="20% - Accent6 13 3 3 2 3" xfId="23748"/>
    <cellStyle name="20% - Accent6 13 3 3 3" xfId="11228"/>
    <cellStyle name="20% - Accent6 13 3 3 3 2" xfId="27939"/>
    <cellStyle name="20% - Accent6 13 3 3 4" xfId="19586"/>
    <cellStyle name="20% - Accent6 13 3 4" xfId="4890"/>
    <cellStyle name="20% - Accent6 13 3 4 2" xfId="13244"/>
    <cellStyle name="20% - Accent6 13 3 4 2 2" xfId="29955"/>
    <cellStyle name="20% - Accent6 13 3 4 3" xfId="21602"/>
    <cellStyle name="20% - Accent6 13 3 5" xfId="9082"/>
    <cellStyle name="20% - Accent6 13 3 5 2" xfId="25793"/>
    <cellStyle name="20% - Accent6 13 3 6" xfId="17440"/>
    <cellStyle name="20% - Accent6 13 4" xfId="1251"/>
    <cellStyle name="20% - Accent6 13 4 2" xfId="2874"/>
    <cellStyle name="20% - Accent6 13 4 2 2" xfId="7037"/>
    <cellStyle name="20% - Accent6 13 4 2 2 2" xfId="15391"/>
    <cellStyle name="20% - Accent6 13 4 2 2 2 2" xfId="32102"/>
    <cellStyle name="20% - Accent6 13 4 2 2 3" xfId="23749"/>
    <cellStyle name="20% - Accent6 13 4 2 3" xfId="11229"/>
    <cellStyle name="20% - Accent6 13 4 2 3 2" xfId="27940"/>
    <cellStyle name="20% - Accent6 13 4 2 4" xfId="19587"/>
    <cellStyle name="20% - Accent6 13 4 3" xfId="5414"/>
    <cellStyle name="20% - Accent6 13 4 3 2" xfId="13768"/>
    <cellStyle name="20% - Accent6 13 4 3 2 2" xfId="30479"/>
    <cellStyle name="20% - Accent6 13 4 3 3" xfId="22126"/>
    <cellStyle name="20% - Accent6 13 4 4" xfId="9606"/>
    <cellStyle name="20% - Accent6 13 4 4 2" xfId="26317"/>
    <cellStyle name="20% - Accent6 13 4 5" xfId="17964"/>
    <cellStyle name="20% - Accent6 13 5" xfId="2875"/>
    <cellStyle name="20% - Accent6 13 5 2" xfId="7038"/>
    <cellStyle name="20% - Accent6 13 5 2 2" xfId="15392"/>
    <cellStyle name="20% - Accent6 13 5 2 2 2" xfId="32103"/>
    <cellStyle name="20% - Accent6 13 5 2 3" xfId="23750"/>
    <cellStyle name="20% - Accent6 13 5 3" xfId="11230"/>
    <cellStyle name="20% - Accent6 13 5 3 2" xfId="27941"/>
    <cellStyle name="20% - Accent6 13 5 4" xfId="19588"/>
    <cellStyle name="20% - Accent6 13 6" xfId="4378"/>
    <cellStyle name="20% - Accent6 13 6 2" xfId="12732"/>
    <cellStyle name="20% - Accent6 13 6 2 2" xfId="29443"/>
    <cellStyle name="20% - Accent6 13 6 3" xfId="21090"/>
    <cellStyle name="20% - Accent6 13 7" xfId="8570"/>
    <cellStyle name="20% - Accent6 13 7 2" xfId="25281"/>
    <cellStyle name="20% - Accent6 13 8" xfId="16928"/>
    <cellStyle name="20% - Accent6 14" xfId="226"/>
    <cellStyle name="20% - Accent6 14 2" xfId="468"/>
    <cellStyle name="20% - Accent6 14 2 2" xfId="981"/>
    <cellStyle name="20% - Accent6 14 2 2 2" xfId="2017"/>
    <cellStyle name="20% - Accent6 14 2 2 2 2" xfId="2876"/>
    <cellStyle name="20% - Accent6 14 2 2 2 2 2" xfId="7039"/>
    <cellStyle name="20% - Accent6 14 2 2 2 2 2 2" xfId="15393"/>
    <cellStyle name="20% - Accent6 14 2 2 2 2 2 2 2" xfId="32104"/>
    <cellStyle name="20% - Accent6 14 2 2 2 2 2 3" xfId="23751"/>
    <cellStyle name="20% - Accent6 14 2 2 2 2 3" xfId="11231"/>
    <cellStyle name="20% - Accent6 14 2 2 2 2 3 2" xfId="27942"/>
    <cellStyle name="20% - Accent6 14 2 2 2 2 4" xfId="19589"/>
    <cellStyle name="20% - Accent6 14 2 2 2 3" xfId="6180"/>
    <cellStyle name="20% - Accent6 14 2 2 2 3 2" xfId="14534"/>
    <cellStyle name="20% - Accent6 14 2 2 2 3 2 2" xfId="31245"/>
    <cellStyle name="20% - Accent6 14 2 2 2 3 3" xfId="22892"/>
    <cellStyle name="20% - Accent6 14 2 2 2 4" xfId="10372"/>
    <cellStyle name="20% - Accent6 14 2 2 2 4 2" xfId="27083"/>
    <cellStyle name="20% - Accent6 14 2 2 2 5" xfId="18730"/>
    <cellStyle name="20% - Accent6 14 2 2 3" xfId="2877"/>
    <cellStyle name="20% - Accent6 14 2 2 3 2" xfId="7040"/>
    <cellStyle name="20% - Accent6 14 2 2 3 2 2" xfId="15394"/>
    <cellStyle name="20% - Accent6 14 2 2 3 2 2 2" xfId="32105"/>
    <cellStyle name="20% - Accent6 14 2 2 3 2 3" xfId="23752"/>
    <cellStyle name="20% - Accent6 14 2 2 3 3" xfId="11232"/>
    <cellStyle name="20% - Accent6 14 2 2 3 3 2" xfId="27943"/>
    <cellStyle name="20% - Accent6 14 2 2 3 4" xfId="19590"/>
    <cellStyle name="20% - Accent6 14 2 2 4" xfId="5144"/>
    <cellStyle name="20% - Accent6 14 2 2 4 2" xfId="13498"/>
    <cellStyle name="20% - Accent6 14 2 2 4 2 2" xfId="30209"/>
    <cellStyle name="20% - Accent6 14 2 2 4 3" xfId="21856"/>
    <cellStyle name="20% - Accent6 14 2 2 5" xfId="9336"/>
    <cellStyle name="20% - Accent6 14 2 2 5 2" xfId="26047"/>
    <cellStyle name="20% - Accent6 14 2 2 6" xfId="17694"/>
    <cellStyle name="20% - Accent6 14 2 3" xfId="1505"/>
    <cellStyle name="20% - Accent6 14 2 3 2" xfId="2878"/>
    <cellStyle name="20% - Accent6 14 2 3 2 2" xfId="7041"/>
    <cellStyle name="20% - Accent6 14 2 3 2 2 2" xfId="15395"/>
    <cellStyle name="20% - Accent6 14 2 3 2 2 2 2" xfId="32106"/>
    <cellStyle name="20% - Accent6 14 2 3 2 2 3" xfId="23753"/>
    <cellStyle name="20% - Accent6 14 2 3 2 3" xfId="11233"/>
    <cellStyle name="20% - Accent6 14 2 3 2 3 2" xfId="27944"/>
    <cellStyle name="20% - Accent6 14 2 3 2 4" xfId="19591"/>
    <cellStyle name="20% - Accent6 14 2 3 3" xfId="5668"/>
    <cellStyle name="20% - Accent6 14 2 3 3 2" xfId="14022"/>
    <cellStyle name="20% - Accent6 14 2 3 3 2 2" xfId="30733"/>
    <cellStyle name="20% - Accent6 14 2 3 3 3" xfId="22380"/>
    <cellStyle name="20% - Accent6 14 2 3 4" xfId="9860"/>
    <cellStyle name="20% - Accent6 14 2 3 4 2" xfId="26571"/>
    <cellStyle name="20% - Accent6 14 2 3 5" xfId="18218"/>
    <cellStyle name="20% - Accent6 14 2 4" xfId="2879"/>
    <cellStyle name="20% - Accent6 14 2 4 2" xfId="7042"/>
    <cellStyle name="20% - Accent6 14 2 4 2 2" xfId="15396"/>
    <cellStyle name="20% - Accent6 14 2 4 2 2 2" xfId="32107"/>
    <cellStyle name="20% - Accent6 14 2 4 2 3" xfId="23754"/>
    <cellStyle name="20% - Accent6 14 2 4 3" xfId="11234"/>
    <cellStyle name="20% - Accent6 14 2 4 3 2" xfId="27945"/>
    <cellStyle name="20% - Accent6 14 2 4 4" xfId="19592"/>
    <cellStyle name="20% - Accent6 14 2 5" xfId="4632"/>
    <cellStyle name="20% - Accent6 14 2 5 2" xfId="12986"/>
    <cellStyle name="20% - Accent6 14 2 5 2 2" xfId="29697"/>
    <cellStyle name="20% - Accent6 14 2 5 3" xfId="21344"/>
    <cellStyle name="20% - Accent6 14 2 6" xfId="8824"/>
    <cellStyle name="20% - Accent6 14 2 6 2" xfId="25535"/>
    <cellStyle name="20% - Accent6 14 2 7" xfId="17182"/>
    <cellStyle name="20% - Accent6 14 3" xfId="741"/>
    <cellStyle name="20% - Accent6 14 3 2" xfId="1777"/>
    <cellStyle name="20% - Accent6 14 3 2 2" xfId="2880"/>
    <cellStyle name="20% - Accent6 14 3 2 2 2" xfId="7043"/>
    <cellStyle name="20% - Accent6 14 3 2 2 2 2" xfId="15397"/>
    <cellStyle name="20% - Accent6 14 3 2 2 2 2 2" xfId="32108"/>
    <cellStyle name="20% - Accent6 14 3 2 2 2 3" xfId="23755"/>
    <cellStyle name="20% - Accent6 14 3 2 2 3" xfId="11235"/>
    <cellStyle name="20% - Accent6 14 3 2 2 3 2" xfId="27946"/>
    <cellStyle name="20% - Accent6 14 3 2 2 4" xfId="19593"/>
    <cellStyle name="20% - Accent6 14 3 2 3" xfId="5940"/>
    <cellStyle name="20% - Accent6 14 3 2 3 2" xfId="14294"/>
    <cellStyle name="20% - Accent6 14 3 2 3 2 2" xfId="31005"/>
    <cellStyle name="20% - Accent6 14 3 2 3 3" xfId="22652"/>
    <cellStyle name="20% - Accent6 14 3 2 4" xfId="10132"/>
    <cellStyle name="20% - Accent6 14 3 2 4 2" xfId="26843"/>
    <cellStyle name="20% - Accent6 14 3 2 5" xfId="18490"/>
    <cellStyle name="20% - Accent6 14 3 3" xfId="2881"/>
    <cellStyle name="20% - Accent6 14 3 3 2" xfId="7044"/>
    <cellStyle name="20% - Accent6 14 3 3 2 2" xfId="15398"/>
    <cellStyle name="20% - Accent6 14 3 3 2 2 2" xfId="32109"/>
    <cellStyle name="20% - Accent6 14 3 3 2 3" xfId="23756"/>
    <cellStyle name="20% - Accent6 14 3 3 3" xfId="11236"/>
    <cellStyle name="20% - Accent6 14 3 3 3 2" xfId="27947"/>
    <cellStyle name="20% - Accent6 14 3 3 4" xfId="19594"/>
    <cellStyle name="20% - Accent6 14 3 4" xfId="4904"/>
    <cellStyle name="20% - Accent6 14 3 4 2" xfId="13258"/>
    <cellStyle name="20% - Accent6 14 3 4 2 2" xfId="29969"/>
    <cellStyle name="20% - Accent6 14 3 4 3" xfId="21616"/>
    <cellStyle name="20% - Accent6 14 3 5" xfId="9096"/>
    <cellStyle name="20% - Accent6 14 3 5 2" xfId="25807"/>
    <cellStyle name="20% - Accent6 14 3 6" xfId="17454"/>
    <cellStyle name="20% - Accent6 14 4" xfId="1265"/>
    <cellStyle name="20% - Accent6 14 4 2" xfId="2882"/>
    <cellStyle name="20% - Accent6 14 4 2 2" xfId="7045"/>
    <cellStyle name="20% - Accent6 14 4 2 2 2" xfId="15399"/>
    <cellStyle name="20% - Accent6 14 4 2 2 2 2" xfId="32110"/>
    <cellStyle name="20% - Accent6 14 4 2 2 3" xfId="23757"/>
    <cellStyle name="20% - Accent6 14 4 2 3" xfId="11237"/>
    <cellStyle name="20% - Accent6 14 4 2 3 2" xfId="27948"/>
    <cellStyle name="20% - Accent6 14 4 2 4" xfId="19595"/>
    <cellStyle name="20% - Accent6 14 4 3" xfId="5428"/>
    <cellStyle name="20% - Accent6 14 4 3 2" xfId="13782"/>
    <cellStyle name="20% - Accent6 14 4 3 2 2" xfId="30493"/>
    <cellStyle name="20% - Accent6 14 4 3 3" xfId="22140"/>
    <cellStyle name="20% - Accent6 14 4 4" xfId="9620"/>
    <cellStyle name="20% - Accent6 14 4 4 2" xfId="26331"/>
    <cellStyle name="20% - Accent6 14 4 5" xfId="17978"/>
    <cellStyle name="20% - Accent6 14 5" xfId="2883"/>
    <cellStyle name="20% - Accent6 14 5 2" xfId="7046"/>
    <cellStyle name="20% - Accent6 14 5 2 2" xfId="15400"/>
    <cellStyle name="20% - Accent6 14 5 2 2 2" xfId="32111"/>
    <cellStyle name="20% - Accent6 14 5 2 3" xfId="23758"/>
    <cellStyle name="20% - Accent6 14 5 3" xfId="11238"/>
    <cellStyle name="20% - Accent6 14 5 3 2" xfId="27949"/>
    <cellStyle name="20% - Accent6 14 5 4" xfId="19596"/>
    <cellStyle name="20% - Accent6 14 6" xfId="4392"/>
    <cellStyle name="20% - Accent6 14 6 2" xfId="12746"/>
    <cellStyle name="20% - Accent6 14 6 2 2" xfId="29457"/>
    <cellStyle name="20% - Accent6 14 6 3" xfId="21104"/>
    <cellStyle name="20% - Accent6 14 7" xfId="8584"/>
    <cellStyle name="20% - Accent6 14 7 2" xfId="25295"/>
    <cellStyle name="20% - Accent6 14 8" xfId="16942"/>
    <cellStyle name="20% - Accent6 15" xfId="240"/>
    <cellStyle name="20% - Accent6 15 2" xfId="482"/>
    <cellStyle name="20% - Accent6 15 2 2" xfId="995"/>
    <cellStyle name="20% - Accent6 15 2 2 2" xfId="2031"/>
    <cellStyle name="20% - Accent6 15 2 2 2 2" xfId="2884"/>
    <cellStyle name="20% - Accent6 15 2 2 2 2 2" xfId="7047"/>
    <cellStyle name="20% - Accent6 15 2 2 2 2 2 2" xfId="15401"/>
    <cellStyle name="20% - Accent6 15 2 2 2 2 2 2 2" xfId="32112"/>
    <cellStyle name="20% - Accent6 15 2 2 2 2 2 3" xfId="23759"/>
    <cellStyle name="20% - Accent6 15 2 2 2 2 3" xfId="11239"/>
    <cellStyle name="20% - Accent6 15 2 2 2 2 3 2" xfId="27950"/>
    <cellStyle name="20% - Accent6 15 2 2 2 2 4" xfId="19597"/>
    <cellStyle name="20% - Accent6 15 2 2 2 3" xfId="6194"/>
    <cellStyle name="20% - Accent6 15 2 2 2 3 2" xfId="14548"/>
    <cellStyle name="20% - Accent6 15 2 2 2 3 2 2" xfId="31259"/>
    <cellStyle name="20% - Accent6 15 2 2 2 3 3" xfId="22906"/>
    <cellStyle name="20% - Accent6 15 2 2 2 4" xfId="10386"/>
    <cellStyle name="20% - Accent6 15 2 2 2 4 2" xfId="27097"/>
    <cellStyle name="20% - Accent6 15 2 2 2 5" xfId="18744"/>
    <cellStyle name="20% - Accent6 15 2 2 3" xfId="2885"/>
    <cellStyle name="20% - Accent6 15 2 2 3 2" xfId="7048"/>
    <cellStyle name="20% - Accent6 15 2 2 3 2 2" xfId="15402"/>
    <cellStyle name="20% - Accent6 15 2 2 3 2 2 2" xfId="32113"/>
    <cellStyle name="20% - Accent6 15 2 2 3 2 3" xfId="23760"/>
    <cellStyle name="20% - Accent6 15 2 2 3 3" xfId="11240"/>
    <cellStyle name="20% - Accent6 15 2 2 3 3 2" xfId="27951"/>
    <cellStyle name="20% - Accent6 15 2 2 3 4" xfId="19598"/>
    <cellStyle name="20% - Accent6 15 2 2 4" xfId="5158"/>
    <cellStyle name="20% - Accent6 15 2 2 4 2" xfId="13512"/>
    <cellStyle name="20% - Accent6 15 2 2 4 2 2" xfId="30223"/>
    <cellStyle name="20% - Accent6 15 2 2 4 3" xfId="21870"/>
    <cellStyle name="20% - Accent6 15 2 2 5" xfId="9350"/>
    <cellStyle name="20% - Accent6 15 2 2 5 2" xfId="26061"/>
    <cellStyle name="20% - Accent6 15 2 2 6" xfId="17708"/>
    <cellStyle name="20% - Accent6 15 2 3" xfId="1519"/>
    <cellStyle name="20% - Accent6 15 2 3 2" xfId="2886"/>
    <cellStyle name="20% - Accent6 15 2 3 2 2" xfId="7049"/>
    <cellStyle name="20% - Accent6 15 2 3 2 2 2" xfId="15403"/>
    <cellStyle name="20% - Accent6 15 2 3 2 2 2 2" xfId="32114"/>
    <cellStyle name="20% - Accent6 15 2 3 2 2 3" xfId="23761"/>
    <cellStyle name="20% - Accent6 15 2 3 2 3" xfId="11241"/>
    <cellStyle name="20% - Accent6 15 2 3 2 3 2" xfId="27952"/>
    <cellStyle name="20% - Accent6 15 2 3 2 4" xfId="19599"/>
    <cellStyle name="20% - Accent6 15 2 3 3" xfId="5682"/>
    <cellStyle name="20% - Accent6 15 2 3 3 2" xfId="14036"/>
    <cellStyle name="20% - Accent6 15 2 3 3 2 2" xfId="30747"/>
    <cellStyle name="20% - Accent6 15 2 3 3 3" xfId="22394"/>
    <cellStyle name="20% - Accent6 15 2 3 4" xfId="9874"/>
    <cellStyle name="20% - Accent6 15 2 3 4 2" xfId="26585"/>
    <cellStyle name="20% - Accent6 15 2 3 5" xfId="18232"/>
    <cellStyle name="20% - Accent6 15 2 4" xfId="2887"/>
    <cellStyle name="20% - Accent6 15 2 4 2" xfId="7050"/>
    <cellStyle name="20% - Accent6 15 2 4 2 2" xfId="15404"/>
    <cellStyle name="20% - Accent6 15 2 4 2 2 2" xfId="32115"/>
    <cellStyle name="20% - Accent6 15 2 4 2 3" xfId="23762"/>
    <cellStyle name="20% - Accent6 15 2 4 3" xfId="11242"/>
    <cellStyle name="20% - Accent6 15 2 4 3 2" xfId="27953"/>
    <cellStyle name="20% - Accent6 15 2 4 4" xfId="19600"/>
    <cellStyle name="20% - Accent6 15 2 5" xfId="4646"/>
    <cellStyle name="20% - Accent6 15 2 5 2" xfId="13000"/>
    <cellStyle name="20% - Accent6 15 2 5 2 2" xfId="29711"/>
    <cellStyle name="20% - Accent6 15 2 5 3" xfId="21358"/>
    <cellStyle name="20% - Accent6 15 2 6" xfId="8838"/>
    <cellStyle name="20% - Accent6 15 2 6 2" xfId="25549"/>
    <cellStyle name="20% - Accent6 15 2 7" xfId="17196"/>
    <cellStyle name="20% - Accent6 15 3" xfId="755"/>
    <cellStyle name="20% - Accent6 15 3 2" xfId="1791"/>
    <cellStyle name="20% - Accent6 15 3 2 2" xfId="2888"/>
    <cellStyle name="20% - Accent6 15 3 2 2 2" xfId="7051"/>
    <cellStyle name="20% - Accent6 15 3 2 2 2 2" xfId="15405"/>
    <cellStyle name="20% - Accent6 15 3 2 2 2 2 2" xfId="32116"/>
    <cellStyle name="20% - Accent6 15 3 2 2 2 3" xfId="23763"/>
    <cellStyle name="20% - Accent6 15 3 2 2 3" xfId="11243"/>
    <cellStyle name="20% - Accent6 15 3 2 2 3 2" xfId="27954"/>
    <cellStyle name="20% - Accent6 15 3 2 2 4" xfId="19601"/>
    <cellStyle name="20% - Accent6 15 3 2 3" xfId="5954"/>
    <cellStyle name="20% - Accent6 15 3 2 3 2" xfId="14308"/>
    <cellStyle name="20% - Accent6 15 3 2 3 2 2" xfId="31019"/>
    <cellStyle name="20% - Accent6 15 3 2 3 3" xfId="22666"/>
    <cellStyle name="20% - Accent6 15 3 2 4" xfId="10146"/>
    <cellStyle name="20% - Accent6 15 3 2 4 2" xfId="26857"/>
    <cellStyle name="20% - Accent6 15 3 2 5" xfId="18504"/>
    <cellStyle name="20% - Accent6 15 3 3" xfId="2889"/>
    <cellStyle name="20% - Accent6 15 3 3 2" xfId="7052"/>
    <cellStyle name="20% - Accent6 15 3 3 2 2" xfId="15406"/>
    <cellStyle name="20% - Accent6 15 3 3 2 2 2" xfId="32117"/>
    <cellStyle name="20% - Accent6 15 3 3 2 3" xfId="23764"/>
    <cellStyle name="20% - Accent6 15 3 3 3" xfId="11244"/>
    <cellStyle name="20% - Accent6 15 3 3 3 2" xfId="27955"/>
    <cellStyle name="20% - Accent6 15 3 3 4" xfId="19602"/>
    <cellStyle name="20% - Accent6 15 3 4" xfId="4918"/>
    <cellStyle name="20% - Accent6 15 3 4 2" xfId="13272"/>
    <cellStyle name="20% - Accent6 15 3 4 2 2" xfId="29983"/>
    <cellStyle name="20% - Accent6 15 3 4 3" xfId="21630"/>
    <cellStyle name="20% - Accent6 15 3 5" xfId="9110"/>
    <cellStyle name="20% - Accent6 15 3 5 2" xfId="25821"/>
    <cellStyle name="20% - Accent6 15 3 6" xfId="17468"/>
    <cellStyle name="20% - Accent6 15 4" xfId="1279"/>
    <cellStyle name="20% - Accent6 15 4 2" xfId="2890"/>
    <cellStyle name="20% - Accent6 15 4 2 2" xfId="7053"/>
    <cellStyle name="20% - Accent6 15 4 2 2 2" xfId="15407"/>
    <cellStyle name="20% - Accent6 15 4 2 2 2 2" xfId="32118"/>
    <cellStyle name="20% - Accent6 15 4 2 2 3" xfId="23765"/>
    <cellStyle name="20% - Accent6 15 4 2 3" xfId="11245"/>
    <cellStyle name="20% - Accent6 15 4 2 3 2" xfId="27956"/>
    <cellStyle name="20% - Accent6 15 4 2 4" xfId="19603"/>
    <cellStyle name="20% - Accent6 15 4 3" xfId="5442"/>
    <cellStyle name="20% - Accent6 15 4 3 2" xfId="13796"/>
    <cellStyle name="20% - Accent6 15 4 3 2 2" xfId="30507"/>
    <cellStyle name="20% - Accent6 15 4 3 3" xfId="22154"/>
    <cellStyle name="20% - Accent6 15 4 4" xfId="9634"/>
    <cellStyle name="20% - Accent6 15 4 4 2" xfId="26345"/>
    <cellStyle name="20% - Accent6 15 4 5" xfId="17992"/>
    <cellStyle name="20% - Accent6 15 5" xfId="2891"/>
    <cellStyle name="20% - Accent6 15 5 2" xfId="7054"/>
    <cellStyle name="20% - Accent6 15 5 2 2" xfId="15408"/>
    <cellStyle name="20% - Accent6 15 5 2 2 2" xfId="32119"/>
    <cellStyle name="20% - Accent6 15 5 2 3" xfId="23766"/>
    <cellStyle name="20% - Accent6 15 5 3" xfId="11246"/>
    <cellStyle name="20% - Accent6 15 5 3 2" xfId="27957"/>
    <cellStyle name="20% - Accent6 15 5 4" xfId="19604"/>
    <cellStyle name="20% - Accent6 15 6" xfId="4406"/>
    <cellStyle name="20% - Accent6 15 6 2" xfId="12760"/>
    <cellStyle name="20% - Accent6 15 6 2 2" xfId="29471"/>
    <cellStyle name="20% - Accent6 15 6 3" xfId="21118"/>
    <cellStyle name="20% - Accent6 15 7" xfId="8598"/>
    <cellStyle name="20% - Accent6 15 7 2" xfId="25309"/>
    <cellStyle name="20% - Accent6 15 8" xfId="16956"/>
    <cellStyle name="20% - Accent6 16" xfId="254"/>
    <cellStyle name="20% - Accent6 16 2" xfId="496"/>
    <cellStyle name="20% - Accent6 16 2 2" xfId="1009"/>
    <cellStyle name="20% - Accent6 16 2 2 2" xfId="2045"/>
    <cellStyle name="20% - Accent6 16 2 2 2 2" xfId="2892"/>
    <cellStyle name="20% - Accent6 16 2 2 2 2 2" xfId="7055"/>
    <cellStyle name="20% - Accent6 16 2 2 2 2 2 2" xfId="15409"/>
    <cellStyle name="20% - Accent6 16 2 2 2 2 2 2 2" xfId="32120"/>
    <cellStyle name="20% - Accent6 16 2 2 2 2 2 3" xfId="23767"/>
    <cellStyle name="20% - Accent6 16 2 2 2 2 3" xfId="11247"/>
    <cellStyle name="20% - Accent6 16 2 2 2 2 3 2" xfId="27958"/>
    <cellStyle name="20% - Accent6 16 2 2 2 2 4" xfId="19605"/>
    <cellStyle name="20% - Accent6 16 2 2 2 3" xfId="6208"/>
    <cellStyle name="20% - Accent6 16 2 2 2 3 2" xfId="14562"/>
    <cellStyle name="20% - Accent6 16 2 2 2 3 2 2" xfId="31273"/>
    <cellStyle name="20% - Accent6 16 2 2 2 3 3" xfId="22920"/>
    <cellStyle name="20% - Accent6 16 2 2 2 4" xfId="10400"/>
    <cellStyle name="20% - Accent6 16 2 2 2 4 2" xfId="27111"/>
    <cellStyle name="20% - Accent6 16 2 2 2 5" xfId="18758"/>
    <cellStyle name="20% - Accent6 16 2 2 3" xfId="2893"/>
    <cellStyle name="20% - Accent6 16 2 2 3 2" xfId="7056"/>
    <cellStyle name="20% - Accent6 16 2 2 3 2 2" xfId="15410"/>
    <cellStyle name="20% - Accent6 16 2 2 3 2 2 2" xfId="32121"/>
    <cellStyle name="20% - Accent6 16 2 2 3 2 3" xfId="23768"/>
    <cellStyle name="20% - Accent6 16 2 2 3 3" xfId="11248"/>
    <cellStyle name="20% - Accent6 16 2 2 3 3 2" xfId="27959"/>
    <cellStyle name="20% - Accent6 16 2 2 3 4" xfId="19606"/>
    <cellStyle name="20% - Accent6 16 2 2 4" xfId="5172"/>
    <cellStyle name="20% - Accent6 16 2 2 4 2" xfId="13526"/>
    <cellStyle name="20% - Accent6 16 2 2 4 2 2" xfId="30237"/>
    <cellStyle name="20% - Accent6 16 2 2 4 3" xfId="21884"/>
    <cellStyle name="20% - Accent6 16 2 2 5" xfId="9364"/>
    <cellStyle name="20% - Accent6 16 2 2 5 2" xfId="26075"/>
    <cellStyle name="20% - Accent6 16 2 2 6" xfId="17722"/>
    <cellStyle name="20% - Accent6 16 2 3" xfId="1533"/>
    <cellStyle name="20% - Accent6 16 2 3 2" xfId="2894"/>
    <cellStyle name="20% - Accent6 16 2 3 2 2" xfId="7057"/>
    <cellStyle name="20% - Accent6 16 2 3 2 2 2" xfId="15411"/>
    <cellStyle name="20% - Accent6 16 2 3 2 2 2 2" xfId="32122"/>
    <cellStyle name="20% - Accent6 16 2 3 2 2 3" xfId="23769"/>
    <cellStyle name="20% - Accent6 16 2 3 2 3" xfId="11249"/>
    <cellStyle name="20% - Accent6 16 2 3 2 3 2" xfId="27960"/>
    <cellStyle name="20% - Accent6 16 2 3 2 4" xfId="19607"/>
    <cellStyle name="20% - Accent6 16 2 3 3" xfId="5696"/>
    <cellStyle name="20% - Accent6 16 2 3 3 2" xfId="14050"/>
    <cellStyle name="20% - Accent6 16 2 3 3 2 2" xfId="30761"/>
    <cellStyle name="20% - Accent6 16 2 3 3 3" xfId="22408"/>
    <cellStyle name="20% - Accent6 16 2 3 4" xfId="9888"/>
    <cellStyle name="20% - Accent6 16 2 3 4 2" xfId="26599"/>
    <cellStyle name="20% - Accent6 16 2 3 5" xfId="18246"/>
    <cellStyle name="20% - Accent6 16 2 4" xfId="2895"/>
    <cellStyle name="20% - Accent6 16 2 4 2" xfId="7058"/>
    <cellStyle name="20% - Accent6 16 2 4 2 2" xfId="15412"/>
    <cellStyle name="20% - Accent6 16 2 4 2 2 2" xfId="32123"/>
    <cellStyle name="20% - Accent6 16 2 4 2 3" xfId="23770"/>
    <cellStyle name="20% - Accent6 16 2 4 3" xfId="11250"/>
    <cellStyle name="20% - Accent6 16 2 4 3 2" xfId="27961"/>
    <cellStyle name="20% - Accent6 16 2 4 4" xfId="19608"/>
    <cellStyle name="20% - Accent6 16 2 5" xfId="4660"/>
    <cellStyle name="20% - Accent6 16 2 5 2" xfId="13014"/>
    <cellStyle name="20% - Accent6 16 2 5 2 2" xfId="29725"/>
    <cellStyle name="20% - Accent6 16 2 5 3" xfId="21372"/>
    <cellStyle name="20% - Accent6 16 2 6" xfId="8852"/>
    <cellStyle name="20% - Accent6 16 2 6 2" xfId="25563"/>
    <cellStyle name="20% - Accent6 16 2 7" xfId="17210"/>
    <cellStyle name="20% - Accent6 16 3" xfId="769"/>
    <cellStyle name="20% - Accent6 16 3 2" xfId="1805"/>
    <cellStyle name="20% - Accent6 16 3 2 2" xfId="2896"/>
    <cellStyle name="20% - Accent6 16 3 2 2 2" xfId="7059"/>
    <cellStyle name="20% - Accent6 16 3 2 2 2 2" xfId="15413"/>
    <cellStyle name="20% - Accent6 16 3 2 2 2 2 2" xfId="32124"/>
    <cellStyle name="20% - Accent6 16 3 2 2 2 3" xfId="23771"/>
    <cellStyle name="20% - Accent6 16 3 2 2 3" xfId="11251"/>
    <cellStyle name="20% - Accent6 16 3 2 2 3 2" xfId="27962"/>
    <cellStyle name="20% - Accent6 16 3 2 2 4" xfId="19609"/>
    <cellStyle name="20% - Accent6 16 3 2 3" xfId="5968"/>
    <cellStyle name="20% - Accent6 16 3 2 3 2" xfId="14322"/>
    <cellStyle name="20% - Accent6 16 3 2 3 2 2" xfId="31033"/>
    <cellStyle name="20% - Accent6 16 3 2 3 3" xfId="22680"/>
    <cellStyle name="20% - Accent6 16 3 2 4" xfId="10160"/>
    <cellStyle name="20% - Accent6 16 3 2 4 2" xfId="26871"/>
    <cellStyle name="20% - Accent6 16 3 2 5" xfId="18518"/>
    <cellStyle name="20% - Accent6 16 3 3" xfId="2897"/>
    <cellStyle name="20% - Accent6 16 3 3 2" xfId="7060"/>
    <cellStyle name="20% - Accent6 16 3 3 2 2" xfId="15414"/>
    <cellStyle name="20% - Accent6 16 3 3 2 2 2" xfId="32125"/>
    <cellStyle name="20% - Accent6 16 3 3 2 3" xfId="23772"/>
    <cellStyle name="20% - Accent6 16 3 3 3" xfId="11252"/>
    <cellStyle name="20% - Accent6 16 3 3 3 2" xfId="27963"/>
    <cellStyle name="20% - Accent6 16 3 3 4" xfId="19610"/>
    <cellStyle name="20% - Accent6 16 3 4" xfId="4932"/>
    <cellStyle name="20% - Accent6 16 3 4 2" xfId="13286"/>
    <cellStyle name="20% - Accent6 16 3 4 2 2" xfId="29997"/>
    <cellStyle name="20% - Accent6 16 3 4 3" xfId="21644"/>
    <cellStyle name="20% - Accent6 16 3 5" xfId="9124"/>
    <cellStyle name="20% - Accent6 16 3 5 2" xfId="25835"/>
    <cellStyle name="20% - Accent6 16 3 6" xfId="17482"/>
    <cellStyle name="20% - Accent6 16 4" xfId="1293"/>
    <cellStyle name="20% - Accent6 16 4 2" xfId="2898"/>
    <cellStyle name="20% - Accent6 16 4 2 2" xfId="7061"/>
    <cellStyle name="20% - Accent6 16 4 2 2 2" xfId="15415"/>
    <cellStyle name="20% - Accent6 16 4 2 2 2 2" xfId="32126"/>
    <cellStyle name="20% - Accent6 16 4 2 2 3" xfId="23773"/>
    <cellStyle name="20% - Accent6 16 4 2 3" xfId="11253"/>
    <cellStyle name="20% - Accent6 16 4 2 3 2" xfId="27964"/>
    <cellStyle name="20% - Accent6 16 4 2 4" xfId="19611"/>
    <cellStyle name="20% - Accent6 16 4 3" xfId="5456"/>
    <cellStyle name="20% - Accent6 16 4 3 2" xfId="13810"/>
    <cellStyle name="20% - Accent6 16 4 3 2 2" xfId="30521"/>
    <cellStyle name="20% - Accent6 16 4 3 3" xfId="22168"/>
    <cellStyle name="20% - Accent6 16 4 4" xfId="9648"/>
    <cellStyle name="20% - Accent6 16 4 4 2" xfId="26359"/>
    <cellStyle name="20% - Accent6 16 4 5" xfId="18006"/>
    <cellStyle name="20% - Accent6 16 5" xfId="2899"/>
    <cellStyle name="20% - Accent6 16 5 2" xfId="7062"/>
    <cellStyle name="20% - Accent6 16 5 2 2" xfId="15416"/>
    <cellStyle name="20% - Accent6 16 5 2 2 2" xfId="32127"/>
    <cellStyle name="20% - Accent6 16 5 2 3" xfId="23774"/>
    <cellStyle name="20% - Accent6 16 5 3" xfId="11254"/>
    <cellStyle name="20% - Accent6 16 5 3 2" xfId="27965"/>
    <cellStyle name="20% - Accent6 16 5 4" xfId="19612"/>
    <cellStyle name="20% - Accent6 16 6" xfId="4420"/>
    <cellStyle name="20% - Accent6 16 6 2" xfId="12774"/>
    <cellStyle name="20% - Accent6 16 6 2 2" xfId="29485"/>
    <cellStyle name="20% - Accent6 16 6 3" xfId="21132"/>
    <cellStyle name="20% - Accent6 16 7" xfId="8612"/>
    <cellStyle name="20% - Accent6 16 7 2" xfId="25323"/>
    <cellStyle name="20% - Accent6 16 8" xfId="16970"/>
    <cellStyle name="20% - Accent6 17" xfId="270"/>
    <cellStyle name="20% - Accent6 17 2" xfId="510"/>
    <cellStyle name="20% - Accent6 17 2 2" xfId="1023"/>
    <cellStyle name="20% - Accent6 17 2 2 2" xfId="2059"/>
    <cellStyle name="20% - Accent6 17 2 2 2 2" xfId="2900"/>
    <cellStyle name="20% - Accent6 17 2 2 2 2 2" xfId="7063"/>
    <cellStyle name="20% - Accent6 17 2 2 2 2 2 2" xfId="15417"/>
    <cellStyle name="20% - Accent6 17 2 2 2 2 2 2 2" xfId="32128"/>
    <cellStyle name="20% - Accent6 17 2 2 2 2 2 3" xfId="23775"/>
    <cellStyle name="20% - Accent6 17 2 2 2 2 3" xfId="11255"/>
    <cellStyle name="20% - Accent6 17 2 2 2 2 3 2" xfId="27966"/>
    <cellStyle name="20% - Accent6 17 2 2 2 2 4" xfId="19613"/>
    <cellStyle name="20% - Accent6 17 2 2 2 3" xfId="6222"/>
    <cellStyle name="20% - Accent6 17 2 2 2 3 2" xfId="14576"/>
    <cellStyle name="20% - Accent6 17 2 2 2 3 2 2" xfId="31287"/>
    <cellStyle name="20% - Accent6 17 2 2 2 3 3" xfId="22934"/>
    <cellStyle name="20% - Accent6 17 2 2 2 4" xfId="10414"/>
    <cellStyle name="20% - Accent6 17 2 2 2 4 2" xfId="27125"/>
    <cellStyle name="20% - Accent6 17 2 2 2 5" xfId="18772"/>
    <cellStyle name="20% - Accent6 17 2 2 3" xfId="2901"/>
    <cellStyle name="20% - Accent6 17 2 2 3 2" xfId="7064"/>
    <cellStyle name="20% - Accent6 17 2 2 3 2 2" xfId="15418"/>
    <cellStyle name="20% - Accent6 17 2 2 3 2 2 2" xfId="32129"/>
    <cellStyle name="20% - Accent6 17 2 2 3 2 3" xfId="23776"/>
    <cellStyle name="20% - Accent6 17 2 2 3 3" xfId="11256"/>
    <cellStyle name="20% - Accent6 17 2 2 3 3 2" xfId="27967"/>
    <cellStyle name="20% - Accent6 17 2 2 3 4" xfId="19614"/>
    <cellStyle name="20% - Accent6 17 2 2 4" xfId="5186"/>
    <cellStyle name="20% - Accent6 17 2 2 4 2" xfId="13540"/>
    <cellStyle name="20% - Accent6 17 2 2 4 2 2" xfId="30251"/>
    <cellStyle name="20% - Accent6 17 2 2 4 3" xfId="21898"/>
    <cellStyle name="20% - Accent6 17 2 2 5" xfId="9378"/>
    <cellStyle name="20% - Accent6 17 2 2 5 2" xfId="26089"/>
    <cellStyle name="20% - Accent6 17 2 2 6" xfId="17736"/>
    <cellStyle name="20% - Accent6 17 2 3" xfId="1547"/>
    <cellStyle name="20% - Accent6 17 2 3 2" xfId="2902"/>
    <cellStyle name="20% - Accent6 17 2 3 2 2" xfId="7065"/>
    <cellStyle name="20% - Accent6 17 2 3 2 2 2" xfId="15419"/>
    <cellStyle name="20% - Accent6 17 2 3 2 2 2 2" xfId="32130"/>
    <cellStyle name="20% - Accent6 17 2 3 2 2 3" xfId="23777"/>
    <cellStyle name="20% - Accent6 17 2 3 2 3" xfId="11257"/>
    <cellStyle name="20% - Accent6 17 2 3 2 3 2" xfId="27968"/>
    <cellStyle name="20% - Accent6 17 2 3 2 4" xfId="19615"/>
    <cellStyle name="20% - Accent6 17 2 3 3" xfId="5710"/>
    <cellStyle name="20% - Accent6 17 2 3 3 2" xfId="14064"/>
    <cellStyle name="20% - Accent6 17 2 3 3 2 2" xfId="30775"/>
    <cellStyle name="20% - Accent6 17 2 3 3 3" xfId="22422"/>
    <cellStyle name="20% - Accent6 17 2 3 4" xfId="9902"/>
    <cellStyle name="20% - Accent6 17 2 3 4 2" xfId="26613"/>
    <cellStyle name="20% - Accent6 17 2 3 5" xfId="18260"/>
    <cellStyle name="20% - Accent6 17 2 4" xfId="2903"/>
    <cellStyle name="20% - Accent6 17 2 4 2" xfId="7066"/>
    <cellStyle name="20% - Accent6 17 2 4 2 2" xfId="15420"/>
    <cellStyle name="20% - Accent6 17 2 4 2 2 2" xfId="32131"/>
    <cellStyle name="20% - Accent6 17 2 4 2 3" xfId="23778"/>
    <cellStyle name="20% - Accent6 17 2 4 3" xfId="11258"/>
    <cellStyle name="20% - Accent6 17 2 4 3 2" xfId="27969"/>
    <cellStyle name="20% - Accent6 17 2 4 4" xfId="19616"/>
    <cellStyle name="20% - Accent6 17 2 5" xfId="4674"/>
    <cellStyle name="20% - Accent6 17 2 5 2" xfId="13028"/>
    <cellStyle name="20% - Accent6 17 2 5 2 2" xfId="29739"/>
    <cellStyle name="20% - Accent6 17 2 5 3" xfId="21386"/>
    <cellStyle name="20% - Accent6 17 2 6" xfId="8866"/>
    <cellStyle name="20% - Accent6 17 2 6 2" xfId="25577"/>
    <cellStyle name="20% - Accent6 17 2 7" xfId="17224"/>
    <cellStyle name="20% - Accent6 17 3" xfId="783"/>
    <cellStyle name="20% - Accent6 17 3 2" xfId="1819"/>
    <cellStyle name="20% - Accent6 17 3 2 2" xfId="2904"/>
    <cellStyle name="20% - Accent6 17 3 2 2 2" xfId="7067"/>
    <cellStyle name="20% - Accent6 17 3 2 2 2 2" xfId="15421"/>
    <cellStyle name="20% - Accent6 17 3 2 2 2 2 2" xfId="32132"/>
    <cellStyle name="20% - Accent6 17 3 2 2 2 3" xfId="23779"/>
    <cellStyle name="20% - Accent6 17 3 2 2 3" xfId="11259"/>
    <cellStyle name="20% - Accent6 17 3 2 2 3 2" xfId="27970"/>
    <cellStyle name="20% - Accent6 17 3 2 2 4" xfId="19617"/>
    <cellStyle name="20% - Accent6 17 3 2 3" xfId="5982"/>
    <cellStyle name="20% - Accent6 17 3 2 3 2" xfId="14336"/>
    <cellStyle name="20% - Accent6 17 3 2 3 2 2" xfId="31047"/>
    <cellStyle name="20% - Accent6 17 3 2 3 3" xfId="22694"/>
    <cellStyle name="20% - Accent6 17 3 2 4" xfId="10174"/>
    <cellStyle name="20% - Accent6 17 3 2 4 2" xfId="26885"/>
    <cellStyle name="20% - Accent6 17 3 2 5" xfId="18532"/>
    <cellStyle name="20% - Accent6 17 3 3" xfId="2905"/>
    <cellStyle name="20% - Accent6 17 3 3 2" xfId="7068"/>
    <cellStyle name="20% - Accent6 17 3 3 2 2" xfId="15422"/>
    <cellStyle name="20% - Accent6 17 3 3 2 2 2" xfId="32133"/>
    <cellStyle name="20% - Accent6 17 3 3 2 3" xfId="23780"/>
    <cellStyle name="20% - Accent6 17 3 3 3" xfId="11260"/>
    <cellStyle name="20% - Accent6 17 3 3 3 2" xfId="27971"/>
    <cellStyle name="20% - Accent6 17 3 3 4" xfId="19618"/>
    <cellStyle name="20% - Accent6 17 3 4" xfId="4946"/>
    <cellStyle name="20% - Accent6 17 3 4 2" xfId="13300"/>
    <cellStyle name="20% - Accent6 17 3 4 2 2" xfId="30011"/>
    <cellStyle name="20% - Accent6 17 3 4 3" xfId="21658"/>
    <cellStyle name="20% - Accent6 17 3 5" xfId="9138"/>
    <cellStyle name="20% - Accent6 17 3 5 2" xfId="25849"/>
    <cellStyle name="20% - Accent6 17 3 6" xfId="17496"/>
    <cellStyle name="20% - Accent6 17 4" xfId="1307"/>
    <cellStyle name="20% - Accent6 17 4 2" xfId="2906"/>
    <cellStyle name="20% - Accent6 17 4 2 2" xfId="7069"/>
    <cellStyle name="20% - Accent6 17 4 2 2 2" xfId="15423"/>
    <cellStyle name="20% - Accent6 17 4 2 2 2 2" xfId="32134"/>
    <cellStyle name="20% - Accent6 17 4 2 2 3" xfId="23781"/>
    <cellStyle name="20% - Accent6 17 4 2 3" xfId="11261"/>
    <cellStyle name="20% - Accent6 17 4 2 3 2" xfId="27972"/>
    <cellStyle name="20% - Accent6 17 4 2 4" xfId="19619"/>
    <cellStyle name="20% - Accent6 17 4 3" xfId="5470"/>
    <cellStyle name="20% - Accent6 17 4 3 2" xfId="13824"/>
    <cellStyle name="20% - Accent6 17 4 3 2 2" xfId="30535"/>
    <cellStyle name="20% - Accent6 17 4 3 3" xfId="22182"/>
    <cellStyle name="20% - Accent6 17 4 4" xfId="9662"/>
    <cellStyle name="20% - Accent6 17 4 4 2" xfId="26373"/>
    <cellStyle name="20% - Accent6 17 4 5" xfId="18020"/>
    <cellStyle name="20% - Accent6 17 5" xfId="2907"/>
    <cellStyle name="20% - Accent6 17 5 2" xfId="7070"/>
    <cellStyle name="20% - Accent6 17 5 2 2" xfId="15424"/>
    <cellStyle name="20% - Accent6 17 5 2 2 2" xfId="32135"/>
    <cellStyle name="20% - Accent6 17 5 2 3" xfId="23782"/>
    <cellStyle name="20% - Accent6 17 5 3" xfId="11262"/>
    <cellStyle name="20% - Accent6 17 5 3 2" xfId="27973"/>
    <cellStyle name="20% - Accent6 17 5 4" xfId="19620"/>
    <cellStyle name="20% - Accent6 17 6" xfId="4434"/>
    <cellStyle name="20% - Accent6 17 6 2" xfId="12788"/>
    <cellStyle name="20% - Accent6 17 6 2 2" xfId="29499"/>
    <cellStyle name="20% - Accent6 17 6 3" xfId="21146"/>
    <cellStyle name="20% - Accent6 17 7" xfId="8626"/>
    <cellStyle name="20% - Accent6 17 7 2" xfId="25337"/>
    <cellStyle name="20% - Accent6 17 8" xfId="16984"/>
    <cellStyle name="20% - Accent6 18" xfId="277"/>
    <cellStyle name="20% - Accent6 18 2" xfId="790"/>
    <cellStyle name="20% - Accent6 18 2 2" xfId="1826"/>
    <cellStyle name="20% - Accent6 18 2 2 2" xfId="2908"/>
    <cellStyle name="20% - Accent6 18 2 2 2 2" xfId="7071"/>
    <cellStyle name="20% - Accent6 18 2 2 2 2 2" xfId="15425"/>
    <cellStyle name="20% - Accent6 18 2 2 2 2 2 2" xfId="32136"/>
    <cellStyle name="20% - Accent6 18 2 2 2 2 3" xfId="23783"/>
    <cellStyle name="20% - Accent6 18 2 2 2 3" xfId="11263"/>
    <cellStyle name="20% - Accent6 18 2 2 2 3 2" xfId="27974"/>
    <cellStyle name="20% - Accent6 18 2 2 2 4" xfId="19621"/>
    <cellStyle name="20% - Accent6 18 2 2 3" xfId="5989"/>
    <cellStyle name="20% - Accent6 18 2 2 3 2" xfId="14343"/>
    <cellStyle name="20% - Accent6 18 2 2 3 2 2" xfId="31054"/>
    <cellStyle name="20% - Accent6 18 2 2 3 3" xfId="22701"/>
    <cellStyle name="20% - Accent6 18 2 2 4" xfId="10181"/>
    <cellStyle name="20% - Accent6 18 2 2 4 2" xfId="26892"/>
    <cellStyle name="20% - Accent6 18 2 2 5" xfId="18539"/>
    <cellStyle name="20% - Accent6 18 2 3" xfId="2909"/>
    <cellStyle name="20% - Accent6 18 2 3 2" xfId="7072"/>
    <cellStyle name="20% - Accent6 18 2 3 2 2" xfId="15426"/>
    <cellStyle name="20% - Accent6 18 2 3 2 2 2" xfId="32137"/>
    <cellStyle name="20% - Accent6 18 2 3 2 3" xfId="23784"/>
    <cellStyle name="20% - Accent6 18 2 3 3" xfId="11264"/>
    <cellStyle name="20% - Accent6 18 2 3 3 2" xfId="27975"/>
    <cellStyle name="20% - Accent6 18 2 3 4" xfId="19622"/>
    <cellStyle name="20% - Accent6 18 2 4" xfId="4953"/>
    <cellStyle name="20% - Accent6 18 2 4 2" xfId="13307"/>
    <cellStyle name="20% - Accent6 18 2 4 2 2" xfId="30018"/>
    <cellStyle name="20% - Accent6 18 2 4 3" xfId="21665"/>
    <cellStyle name="20% - Accent6 18 2 5" xfId="9145"/>
    <cellStyle name="20% - Accent6 18 2 5 2" xfId="25856"/>
    <cellStyle name="20% - Accent6 18 2 6" xfId="17503"/>
    <cellStyle name="20% - Accent6 18 3" xfId="1314"/>
    <cellStyle name="20% - Accent6 18 3 2" xfId="2910"/>
    <cellStyle name="20% - Accent6 18 3 2 2" xfId="7073"/>
    <cellStyle name="20% - Accent6 18 3 2 2 2" xfId="15427"/>
    <cellStyle name="20% - Accent6 18 3 2 2 2 2" xfId="32138"/>
    <cellStyle name="20% - Accent6 18 3 2 2 3" xfId="23785"/>
    <cellStyle name="20% - Accent6 18 3 2 3" xfId="11265"/>
    <cellStyle name="20% - Accent6 18 3 2 3 2" xfId="27976"/>
    <cellStyle name="20% - Accent6 18 3 2 4" xfId="19623"/>
    <cellStyle name="20% - Accent6 18 3 3" xfId="5477"/>
    <cellStyle name="20% - Accent6 18 3 3 2" xfId="13831"/>
    <cellStyle name="20% - Accent6 18 3 3 2 2" xfId="30542"/>
    <cellStyle name="20% - Accent6 18 3 3 3" xfId="22189"/>
    <cellStyle name="20% - Accent6 18 3 4" xfId="9669"/>
    <cellStyle name="20% - Accent6 18 3 4 2" xfId="26380"/>
    <cellStyle name="20% - Accent6 18 3 5" xfId="18027"/>
    <cellStyle name="20% - Accent6 18 4" xfId="2911"/>
    <cellStyle name="20% - Accent6 18 4 2" xfId="7074"/>
    <cellStyle name="20% - Accent6 18 4 2 2" xfId="15428"/>
    <cellStyle name="20% - Accent6 18 4 2 2 2" xfId="32139"/>
    <cellStyle name="20% - Accent6 18 4 2 3" xfId="23786"/>
    <cellStyle name="20% - Accent6 18 4 3" xfId="11266"/>
    <cellStyle name="20% - Accent6 18 4 3 2" xfId="27977"/>
    <cellStyle name="20% - Accent6 18 4 4" xfId="19624"/>
    <cellStyle name="20% - Accent6 18 5" xfId="4441"/>
    <cellStyle name="20% - Accent6 18 5 2" xfId="12795"/>
    <cellStyle name="20% - Accent6 18 5 2 2" xfId="29506"/>
    <cellStyle name="20% - Accent6 18 5 3" xfId="21153"/>
    <cellStyle name="20% - Accent6 18 6" xfId="8633"/>
    <cellStyle name="20% - Accent6 18 6 2" xfId="25344"/>
    <cellStyle name="20% - Accent6 18 7" xfId="16991"/>
    <cellStyle name="20% - Accent6 19" xfId="526"/>
    <cellStyle name="20% - Accent6 19 2" xfId="1039"/>
    <cellStyle name="20% - Accent6 19 2 2" xfId="2075"/>
    <cellStyle name="20% - Accent6 19 2 2 2" xfId="2912"/>
    <cellStyle name="20% - Accent6 19 2 2 2 2" xfId="7075"/>
    <cellStyle name="20% - Accent6 19 2 2 2 2 2" xfId="15429"/>
    <cellStyle name="20% - Accent6 19 2 2 2 2 2 2" xfId="32140"/>
    <cellStyle name="20% - Accent6 19 2 2 2 2 3" xfId="23787"/>
    <cellStyle name="20% - Accent6 19 2 2 2 3" xfId="11267"/>
    <cellStyle name="20% - Accent6 19 2 2 2 3 2" xfId="27978"/>
    <cellStyle name="20% - Accent6 19 2 2 2 4" xfId="19625"/>
    <cellStyle name="20% - Accent6 19 2 2 3" xfId="6238"/>
    <cellStyle name="20% - Accent6 19 2 2 3 2" xfId="14592"/>
    <cellStyle name="20% - Accent6 19 2 2 3 2 2" xfId="31303"/>
    <cellStyle name="20% - Accent6 19 2 2 3 3" xfId="22950"/>
    <cellStyle name="20% - Accent6 19 2 2 4" xfId="10430"/>
    <cellStyle name="20% - Accent6 19 2 2 4 2" xfId="27141"/>
    <cellStyle name="20% - Accent6 19 2 2 5" xfId="18788"/>
    <cellStyle name="20% - Accent6 19 2 3" xfId="2913"/>
    <cellStyle name="20% - Accent6 19 2 3 2" xfId="7076"/>
    <cellStyle name="20% - Accent6 19 2 3 2 2" xfId="15430"/>
    <cellStyle name="20% - Accent6 19 2 3 2 2 2" xfId="32141"/>
    <cellStyle name="20% - Accent6 19 2 3 2 3" xfId="23788"/>
    <cellStyle name="20% - Accent6 19 2 3 3" xfId="11268"/>
    <cellStyle name="20% - Accent6 19 2 3 3 2" xfId="27979"/>
    <cellStyle name="20% - Accent6 19 2 3 4" xfId="19626"/>
    <cellStyle name="20% - Accent6 19 2 4" xfId="5202"/>
    <cellStyle name="20% - Accent6 19 2 4 2" xfId="13556"/>
    <cellStyle name="20% - Accent6 19 2 4 2 2" xfId="30267"/>
    <cellStyle name="20% - Accent6 19 2 4 3" xfId="21914"/>
    <cellStyle name="20% - Accent6 19 2 5" xfId="9394"/>
    <cellStyle name="20% - Accent6 19 2 5 2" xfId="26105"/>
    <cellStyle name="20% - Accent6 19 2 6" xfId="17752"/>
    <cellStyle name="20% - Accent6 19 3" xfId="1563"/>
    <cellStyle name="20% - Accent6 19 3 2" xfId="2914"/>
    <cellStyle name="20% - Accent6 19 3 2 2" xfId="7077"/>
    <cellStyle name="20% - Accent6 19 3 2 2 2" xfId="15431"/>
    <cellStyle name="20% - Accent6 19 3 2 2 2 2" xfId="32142"/>
    <cellStyle name="20% - Accent6 19 3 2 2 3" xfId="23789"/>
    <cellStyle name="20% - Accent6 19 3 2 3" xfId="11269"/>
    <cellStyle name="20% - Accent6 19 3 2 3 2" xfId="27980"/>
    <cellStyle name="20% - Accent6 19 3 2 4" xfId="19627"/>
    <cellStyle name="20% - Accent6 19 3 3" xfId="5726"/>
    <cellStyle name="20% - Accent6 19 3 3 2" xfId="14080"/>
    <cellStyle name="20% - Accent6 19 3 3 2 2" xfId="30791"/>
    <cellStyle name="20% - Accent6 19 3 3 3" xfId="22438"/>
    <cellStyle name="20% - Accent6 19 3 4" xfId="9918"/>
    <cellStyle name="20% - Accent6 19 3 4 2" xfId="26629"/>
    <cellStyle name="20% - Accent6 19 3 5" xfId="18276"/>
    <cellStyle name="20% - Accent6 19 4" xfId="2915"/>
    <cellStyle name="20% - Accent6 19 4 2" xfId="7078"/>
    <cellStyle name="20% - Accent6 19 4 2 2" xfId="15432"/>
    <cellStyle name="20% - Accent6 19 4 2 2 2" xfId="32143"/>
    <cellStyle name="20% - Accent6 19 4 2 3" xfId="23790"/>
    <cellStyle name="20% - Accent6 19 4 3" xfId="11270"/>
    <cellStyle name="20% - Accent6 19 4 3 2" xfId="27981"/>
    <cellStyle name="20% - Accent6 19 4 4" xfId="19628"/>
    <cellStyle name="20% - Accent6 19 5" xfId="4690"/>
    <cellStyle name="20% - Accent6 19 5 2" xfId="13044"/>
    <cellStyle name="20% - Accent6 19 5 2 2" xfId="29755"/>
    <cellStyle name="20% - Accent6 19 5 3" xfId="21402"/>
    <cellStyle name="20% - Accent6 19 6" xfId="8882"/>
    <cellStyle name="20% - Accent6 19 6 2" xfId="25593"/>
    <cellStyle name="20% - Accent6 19 7" xfId="17240"/>
    <cellStyle name="20% - Accent6 2" xfId="55"/>
    <cellStyle name="20% - Accent6 2 2" xfId="298"/>
    <cellStyle name="20% - Accent6 2 2 2" xfId="811"/>
    <cellStyle name="20% - Accent6 2 2 2 2" xfId="1847"/>
    <cellStyle name="20% - Accent6 2 2 2 2 2" xfId="2916"/>
    <cellStyle name="20% - Accent6 2 2 2 2 2 2" xfId="7079"/>
    <cellStyle name="20% - Accent6 2 2 2 2 2 2 2" xfId="15433"/>
    <cellStyle name="20% - Accent6 2 2 2 2 2 2 2 2" xfId="32144"/>
    <cellStyle name="20% - Accent6 2 2 2 2 2 2 3" xfId="23791"/>
    <cellStyle name="20% - Accent6 2 2 2 2 2 3" xfId="11271"/>
    <cellStyle name="20% - Accent6 2 2 2 2 2 3 2" xfId="27982"/>
    <cellStyle name="20% - Accent6 2 2 2 2 2 4" xfId="19629"/>
    <cellStyle name="20% - Accent6 2 2 2 2 3" xfId="6010"/>
    <cellStyle name="20% - Accent6 2 2 2 2 3 2" xfId="14364"/>
    <cellStyle name="20% - Accent6 2 2 2 2 3 2 2" xfId="31075"/>
    <cellStyle name="20% - Accent6 2 2 2 2 3 3" xfId="22722"/>
    <cellStyle name="20% - Accent6 2 2 2 2 4" xfId="10202"/>
    <cellStyle name="20% - Accent6 2 2 2 2 4 2" xfId="26913"/>
    <cellStyle name="20% - Accent6 2 2 2 2 5" xfId="18560"/>
    <cellStyle name="20% - Accent6 2 2 2 3" xfId="2917"/>
    <cellStyle name="20% - Accent6 2 2 2 3 2" xfId="7080"/>
    <cellStyle name="20% - Accent6 2 2 2 3 2 2" xfId="15434"/>
    <cellStyle name="20% - Accent6 2 2 2 3 2 2 2" xfId="32145"/>
    <cellStyle name="20% - Accent6 2 2 2 3 2 3" xfId="23792"/>
    <cellStyle name="20% - Accent6 2 2 2 3 3" xfId="11272"/>
    <cellStyle name="20% - Accent6 2 2 2 3 3 2" xfId="27983"/>
    <cellStyle name="20% - Accent6 2 2 2 3 4" xfId="19630"/>
    <cellStyle name="20% - Accent6 2 2 2 4" xfId="4974"/>
    <cellStyle name="20% - Accent6 2 2 2 4 2" xfId="13328"/>
    <cellStyle name="20% - Accent6 2 2 2 4 2 2" xfId="30039"/>
    <cellStyle name="20% - Accent6 2 2 2 4 3" xfId="21686"/>
    <cellStyle name="20% - Accent6 2 2 2 5" xfId="9166"/>
    <cellStyle name="20% - Accent6 2 2 2 5 2" xfId="25877"/>
    <cellStyle name="20% - Accent6 2 2 2 6" xfId="17524"/>
    <cellStyle name="20% - Accent6 2 2 3" xfId="1335"/>
    <cellStyle name="20% - Accent6 2 2 3 2" xfId="2918"/>
    <cellStyle name="20% - Accent6 2 2 3 2 2" xfId="7081"/>
    <cellStyle name="20% - Accent6 2 2 3 2 2 2" xfId="15435"/>
    <cellStyle name="20% - Accent6 2 2 3 2 2 2 2" xfId="32146"/>
    <cellStyle name="20% - Accent6 2 2 3 2 2 3" xfId="23793"/>
    <cellStyle name="20% - Accent6 2 2 3 2 3" xfId="11273"/>
    <cellStyle name="20% - Accent6 2 2 3 2 3 2" xfId="27984"/>
    <cellStyle name="20% - Accent6 2 2 3 2 4" xfId="19631"/>
    <cellStyle name="20% - Accent6 2 2 3 3" xfId="5498"/>
    <cellStyle name="20% - Accent6 2 2 3 3 2" xfId="13852"/>
    <cellStyle name="20% - Accent6 2 2 3 3 2 2" xfId="30563"/>
    <cellStyle name="20% - Accent6 2 2 3 3 3" xfId="22210"/>
    <cellStyle name="20% - Accent6 2 2 3 4" xfId="9690"/>
    <cellStyle name="20% - Accent6 2 2 3 4 2" xfId="26401"/>
    <cellStyle name="20% - Accent6 2 2 3 5" xfId="18048"/>
    <cellStyle name="20% - Accent6 2 2 4" xfId="2919"/>
    <cellStyle name="20% - Accent6 2 2 4 2" xfId="7082"/>
    <cellStyle name="20% - Accent6 2 2 4 2 2" xfId="15436"/>
    <cellStyle name="20% - Accent6 2 2 4 2 2 2" xfId="32147"/>
    <cellStyle name="20% - Accent6 2 2 4 2 3" xfId="23794"/>
    <cellStyle name="20% - Accent6 2 2 4 3" xfId="11274"/>
    <cellStyle name="20% - Accent6 2 2 4 3 2" xfId="27985"/>
    <cellStyle name="20% - Accent6 2 2 4 4" xfId="19632"/>
    <cellStyle name="20% - Accent6 2 2 5" xfId="4462"/>
    <cellStyle name="20% - Accent6 2 2 5 2" xfId="12816"/>
    <cellStyle name="20% - Accent6 2 2 5 2 2" xfId="29527"/>
    <cellStyle name="20% - Accent6 2 2 5 3" xfId="21174"/>
    <cellStyle name="20% - Accent6 2 2 6" xfId="8654"/>
    <cellStyle name="20% - Accent6 2 2 6 2" xfId="25365"/>
    <cellStyle name="20% - Accent6 2 2 7" xfId="17012"/>
    <cellStyle name="20% - Accent6 2 3" xfId="571"/>
    <cellStyle name="20% - Accent6 2 3 2" xfId="1607"/>
    <cellStyle name="20% - Accent6 2 3 2 2" xfId="2920"/>
    <cellStyle name="20% - Accent6 2 3 2 2 2" xfId="7083"/>
    <cellStyle name="20% - Accent6 2 3 2 2 2 2" xfId="15437"/>
    <cellStyle name="20% - Accent6 2 3 2 2 2 2 2" xfId="32148"/>
    <cellStyle name="20% - Accent6 2 3 2 2 2 3" xfId="23795"/>
    <cellStyle name="20% - Accent6 2 3 2 2 3" xfId="11275"/>
    <cellStyle name="20% - Accent6 2 3 2 2 3 2" xfId="27986"/>
    <cellStyle name="20% - Accent6 2 3 2 2 4" xfId="19633"/>
    <cellStyle name="20% - Accent6 2 3 2 3" xfId="5770"/>
    <cellStyle name="20% - Accent6 2 3 2 3 2" xfId="14124"/>
    <cellStyle name="20% - Accent6 2 3 2 3 2 2" xfId="30835"/>
    <cellStyle name="20% - Accent6 2 3 2 3 3" xfId="22482"/>
    <cellStyle name="20% - Accent6 2 3 2 4" xfId="9962"/>
    <cellStyle name="20% - Accent6 2 3 2 4 2" xfId="26673"/>
    <cellStyle name="20% - Accent6 2 3 2 5" xfId="18320"/>
    <cellStyle name="20% - Accent6 2 3 3" xfId="2921"/>
    <cellStyle name="20% - Accent6 2 3 3 2" xfId="7084"/>
    <cellStyle name="20% - Accent6 2 3 3 2 2" xfId="15438"/>
    <cellStyle name="20% - Accent6 2 3 3 2 2 2" xfId="32149"/>
    <cellStyle name="20% - Accent6 2 3 3 2 3" xfId="23796"/>
    <cellStyle name="20% - Accent6 2 3 3 3" xfId="11276"/>
    <cellStyle name="20% - Accent6 2 3 3 3 2" xfId="27987"/>
    <cellStyle name="20% - Accent6 2 3 3 4" xfId="19634"/>
    <cellStyle name="20% - Accent6 2 3 4" xfId="4734"/>
    <cellStyle name="20% - Accent6 2 3 4 2" xfId="13088"/>
    <cellStyle name="20% - Accent6 2 3 4 2 2" xfId="29799"/>
    <cellStyle name="20% - Accent6 2 3 4 3" xfId="21446"/>
    <cellStyle name="20% - Accent6 2 3 5" xfId="8926"/>
    <cellStyle name="20% - Accent6 2 3 5 2" xfId="25637"/>
    <cellStyle name="20% - Accent6 2 3 6" xfId="17284"/>
    <cellStyle name="20% - Accent6 2 4" xfId="1095"/>
    <cellStyle name="20% - Accent6 2 4 2" xfId="2922"/>
    <cellStyle name="20% - Accent6 2 4 2 2" xfId="7085"/>
    <cellStyle name="20% - Accent6 2 4 2 2 2" xfId="15439"/>
    <cellStyle name="20% - Accent6 2 4 2 2 2 2" xfId="32150"/>
    <cellStyle name="20% - Accent6 2 4 2 2 3" xfId="23797"/>
    <cellStyle name="20% - Accent6 2 4 2 3" xfId="11277"/>
    <cellStyle name="20% - Accent6 2 4 2 3 2" xfId="27988"/>
    <cellStyle name="20% - Accent6 2 4 2 4" xfId="19635"/>
    <cellStyle name="20% - Accent6 2 4 3" xfId="5258"/>
    <cellStyle name="20% - Accent6 2 4 3 2" xfId="13612"/>
    <cellStyle name="20% - Accent6 2 4 3 2 2" xfId="30323"/>
    <cellStyle name="20% - Accent6 2 4 3 3" xfId="21970"/>
    <cellStyle name="20% - Accent6 2 4 4" xfId="9450"/>
    <cellStyle name="20% - Accent6 2 4 4 2" xfId="26161"/>
    <cellStyle name="20% - Accent6 2 4 5" xfId="17808"/>
    <cellStyle name="20% - Accent6 2 5" xfId="2923"/>
    <cellStyle name="20% - Accent6 2 5 2" xfId="7086"/>
    <cellStyle name="20% - Accent6 2 5 2 2" xfId="15440"/>
    <cellStyle name="20% - Accent6 2 5 2 2 2" xfId="32151"/>
    <cellStyle name="20% - Accent6 2 5 2 3" xfId="23798"/>
    <cellStyle name="20% - Accent6 2 5 3" xfId="11278"/>
    <cellStyle name="20% - Accent6 2 5 3 2" xfId="27989"/>
    <cellStyle name="20% - Accent6 2 5 4" xfId="19636"/>
    <cellStyle name="20% - Accent6 2 6" xfId="4222"/>
    <cellStyle name="20% - Accent6 2 6 2" xfId="12576"/>
    <cellStyle name="20% - Accent6 2 6 2 2" xfId="29287"/>
    <cellStyle name="20% - Accent6 2 6 3" xfId="20934"/>
    <cellStyle name="20% - Accent6 2 7" xfId="8414"/>
    <cellStyle name="20% - Accent6 2 7 2" xfId="25125"/>
    <cellStyle name="20% - Accent6 2 8" xfId="16772"/>
    <cellStyle name="20% - Accent6 20" xfId="540"/>
    <cellStyle name="20% - Accent6 20 2" xfId="1053"/>
    <cellStyle name="20% - Accent6 20 2 2" xfId="2089"/>
    <cellStyle name="20% - Accent6 20 2 2 2" xfId="2924"/>
    <cellStyle name="20% - Accent6 20 2 2 2 2" xfId="7087"/>
    <cellStyle name="20% - Accent6 20 2 2 2 2 2" xfId="15441"/>
    <cellStyle name="20% - Accent6 20 2 2 2 2 2 2" xfId="32152"/>
    <cellStyle name="20% - Accent6 20 2 2 2 2 3" xfId="23799"/>
    <cellStyle name="20% - Accent6 20 2 2 2 3" xfId="11279"/>
    <cellStyle name="20% - Accent6 20 2 2 2 3 2" xfId="27990"/>
    <cellStyle name="20% - Accent6 20 2 2 2 4" xfId="19637"/>
    <cellStyle name="20% - Accent6 20 2 2 3" xfId="6252"/>
    <cellStyle name="20% - Accent6 20 2 2 3 2" xfId="14606"/>
    <cellStyle name="20% - Accent6 20 2 2 3 2 2" xfId="31317"/>
    <cellStyle name="20% - Accent6 20 2 2 3 3" xfId="22964"/>
    <cellStyle name="20% - Accent6 20 2 2 4" xfId="10444"/>
    <cellStyle name="20% - Accent6 20 2 2 4 2" xfId="27155"/>
    <cellStyle name="20% - Accent6 20 2 2 5" xfId="18802"/>
    <cellStyle name="20% - Accent6 20 2 3" xfId="2925"/>
    <cellStyle name="20% - Accent6 20 2 3 2" xfId="7088"/>
    <cellStyle name="20% - Accent6 20 2 3 2 2" xfId="15442"/>
    <cellStyle name="20% - Accent6 20 2 3 2 2 2" xfId="32153"/>
    <cellStyle name="20% - Accent6 20 2 3 2 3" xfId="23800"/>
    <cellStyle name="20% - Accent6 20 2 3 3" xfId="11280"/>
    <cellStyle name="20% - Accent6 20 2 3 3 2" xfId="27991"/>
    <cellStyle name="20% - Accent6 20 2 3 4" xfId="19638"/>
    <cellStyle name="20% - Accent6 20 2 4" xfId="5216"/>
    <cellStyle name="20% - Accent6 20 2 4 2" xfId="13570"/>
    <cellStyle name="20% - Accent6 20 2 4 2 2" xfId="30281"/>
    <cellStyle name="20% - Accent6 20 2 4 3" xfId="21928"/>
    <cellStyle name="20% - Accent6 20 2 5" xfId="9408"/>
    <cellStyle name="20% - Accent6 20 2 5 2" xfId="26119"/>
    <cellStyle name="20% - Accent6 20 2 6" xfId="17766"/>
    <cellStyle name="20% - Accent6 20 3" xfId="1577"/>
    <cellStyle name="20% - Accent6 20 3 2" xfId="2926"/>
    <cellStyle name="20% - Accent6 20 3 2 2" xfId="7089"/>
    <cellStyle name="20% - Accent6 20 3 2 2 2" xfId="15443"/>
    <cellStyle name="20% - Accent6 20 3 2 2 2 2" xfId="32154"/>
    <cellStyle name="20% - Accent6 20 3 2 2 3" xfId="23801"/>
    <cellStyle name="20% - Accent6 20 3 2 3" xfId="11281"/>
    <cellStyle name="20% - Accent6 20 3 2 3 2" xfId="27992"/>
    <cellStyle name="20% - Accent6 20 3 2 4" xfId="19639"/>
    <cellStyle name="20% - Accent6 20 3 3" xfId="5740"/>
    <cellStyle name="20% - Accent6 20 3 3 2" xfId="14094"/>
    <cellStyle name="20% - Accent6 20 3 3 2 2" xfId="30805"/>
    <cellStyle name="20% - Accent6 20 3 3 3" xfId="22452"/>
    <cellStyle name="20% - Accent6 20 3 4" xfId="9932"/>
    <cellStyle name="20% - Accent6 20 3 4 2" xfId="26643"/>
    <cellStyle name="20% - Accent6 20 3 5" xfId="18290"/>
    <cellStyle name="20% - Accent6 20 4" xfId="2927"/>
    <cellStyle name="20% - Accent6 20 4 2" xfId="7090"/>
    <cellStyle name="20% - Accent6 20 4 2 2" xfId="15444"/>
    <cellStyle name="20% - Accent6 20 4 2 2 2" xfId="32155"/>
    <cellStyle name="20% - Accent6 20 4 2 3" xfId="23802"/>
    <cellStyle name="20% - Accent6 20 4 3" xfId="11282"/>
    <cellStyle name="20% - Accent6 20 4 3 2" xfId="27993"/>
    <cellStyle name="20% - Accent6 20 4 4" xfId="19640"/>
    <cellStyle name="20% - Accent6 20 5" xfId="4704"/>
    <cellStyle name="20% - Accent6 20 5 2" xfId="13058"/>
    <cellStyle name="20% - Accent6 20 5 2 2" xfId="29769"/>
    <cellStyle name="20% - Accent6 20 5 3" xfId="21416"/>
    <cellStyle name="20% - Accent6 20 6" xfId="8896"/>
    <cellStyle name="20% - Accent6 20 6 2" xfId="25607"/>
    <cellStyle name="20% - Accent6 20 7" xfId="17254"/>
    <cellStyle name="20% - Accent6 21" xfId="1067"/>
    <cellStyle name="20% - Accent6 21 2" xfId="2103"/>
    <cellStyle name="20% - Accent6 21 2 2" xfId="2928"/>
    <cellStyle name="20% - Accent6 21 2 2 2" xfId="7091"/>
    <cellStyle name="20% - Accent6 21 2 2 2 2" xfId="15445"/>
    <cellStyle name="20% - Accent6 21 2 2 2 2 2" xfId="32156"/>
    <cellStyle name="20% - Accent6 21 2 2 2 3" xfId="23803"/>
    <cellStyle name="20% - Accent6 21 2 2 3" xfId="11283"/>
    <cellStyle name="20% - Accent6 21 2 2 3 2" xfId="27994"/>
    <cellStyle name="20% - Accent6 21 2 2 4" xfId="19641"/>
    <cellStyle name="20% - Accent6 21 2 3" xfId="6266"/>
    <cellStyle name="20% - Accent6 21 2 3 2" xfId="14620"/>
    <cellStyle name="20% - Accent6 21 2 3 2 2" xfId="31331"/>
    <cellStyle name="20% - Accent6 21 2 3 3" xfId="22978"/>
    <cellStyle name="20% - Accent6 21 2 4" xfId="10458"/>
    <cellStyle name="20% - Accent6 21 2 4 2" xfId="27169"/>
    <cellStyle name="20% - Accent6 21 2 5" xfId="18816"/>
    <cellStyle name="20% - Accent6 21 3" xfId="2929"/>
    <cellStyle name="20% - Accent6 21 3 2" xfId="7092"/>
    <cellStyle name="20% - Accent6 21 3 2 2" xfId="15446"/>
    <cellStyle name="20% - Accent6 21 3 2 2 2" xfId="32157"/>
    <cellStyle name="20% - Accent6 21 3 2 3" xfId="23804"/>
    <cellStyle name="20% - Accent6 21 3 3" xfId="11284"/>
    <cellStyle name="20% - Accent6 21 3 3 2" xfId="27995"/>
    <cellStyle name="20% - Accent6 21 3 4" xfId="19642"/>
    <cellStyle name="20% - Accent6 21 4" xfId="5230"/>
    <cellStyle name="20% - Accent6 21 4 2" xfId="13584"/>
    <cellStyle name="20% - Accent6 21 4 2 2" xfId="30295"/>
    <cellStyle name="20% - Accent6 21 4 3" xfId="21942"/>
    <cellStyle name="20% - Accent6 21 5" xfId="9422"/>
    <cellStyle name="20% - Accent6 21 5 2" xfId="26133"/>
    <cellStyle name="20% - Accent6 21 6" xfId="17780"/>
    <cellStyle name="20% - Accent6 22" xfId="554"/>
    <cellStyle name="20% - Accent6 22 2" xfId="1591"/>
    <cellStyle name="20% - Accent6 22 2 2" xfId="2930"/>
    <cellStyle name="20% - Accent6 22 2 2 2" xfId="7093"/>
    <cellStyle name="20% - Accent6 22 2 2 2 2" xfId="15447"/>
    <cellStyle name="20% - Accent6 22 2 2 2 2 2" xfId="32158"/>
    <cellStyle name="20% - Accent6 22 2 2 2 3" xfId="23805"/>
    <cellStyle name="20% - Accent6 22 2 2 3" xfId="11285"/>
    <cellStyle name="20% - Accent6 22 2 2 3 2" xfId="27996"/>
    <cellStyle name="20% - Accent6 22 2 2 4" xfId="19643"/>
    <cellStyle name="20% - Accent6 22 2 3" xfId="5754"/>
    <cellStyle name="20% - Accent6 22 2 3 2" xfId="14108"/>
    <cellStyle name="20% - Accent6 22 2 3 2 2" xfId="30819"/>
    <cellStyle name="20% - Accent6 22 2 3 3" xfId="22466"/>
    <cellStyle name="20% - Accent6 22 2 4" xfId="9946"/>
    <cellStyle name="20% - Accent6 22 2 4 2" xfId="26657"/>
    <cellStyle name="20% - Accent6 22 2 5" xfId="18304"/>
    <cellStyle name="20% - Accent6 22 3" xfId="2931"/>
    <cellStyle name="20% - Accent6 22 3 2" xfId="7094"/>
    <cellStyle name="20% - Accent6 22 3 2 2" xfId="15448"/>
    <cellStyle name="20% - Accent6 22 3 2 2 2" xfId="32159"/>
    <cellStyle name="20% - Accent6 22 3 2 3" xfId="23806"/>
    <cellStyle name="20% - Accent6 22 3 3" xfId="11286"/>
    <cellStyle name="20% - Accent6 22 3 3 2" xfId="27997"/>
    <cellStyle name="20% - Accent6 22 3 4" xfId="19644"/>
    <cellStyle name="20% - Accent6 22 4" xfId="4718"/>
    <cellStyle name="20% - Accent6 22 4 2" xfId="13072"/>
    <cellStyle name="20% - Accent6 22 4 2 2" xfId="29783"/>
    <cellStyle name="20% - Accent6 22 4 3" xfId="21430"/>
    <cellStyle name="20% - Accent6 22 5" xfId="8910"/>
    <cellStyle name="20% - Accent6 22 5 2" xfId="25621"/>
    <cellStyle name="20% - Accent6 22 6" xfId="17268"/>
    <cellStyle name="20% - Accent6 23" xfId="1074"/>
    <cellStyle name="20% - Accent6 23 2" xfId="2932"/>
    <cellStyle name="20% - Accent6 23 2 2" xfId="7095"/>
    <cellStyle name="20% - Accent6 23 2 2 2" xfId="15449"/>
    <cellStyle name="20% - Accent6 23 2 2 2 2" xfId="32160"/>
    <cellStyle name="20% - Accent6 23 2 2 3" xfId="23807"/>
    <cellStyle name="20% - Accent6 23 2 3" xfId="11287"/>
    <cellStyle name="20% - Accent6 23 2 3 2" xfId="27998"/>
    <cellStyle name="20% - Accent6 23 2 4" xfId="19645"/>
    <cellStyle name="20% - Accent6 23 3" xfId="5237"/>
    <cellStyle name="20% - Accent6 23 3 2" xfId="13591"/>
    <cellStyle name="20% - Accent6 23 3 2 2" xfId="30302"/>
    <cellStyle name="20% - Accent6 23 3 3" xfId="21949"/>
    <cellStyle name="20% - Accent6 23 4" xfId="9429"/>
    <cellStyle name="20% - Accent6 23 4 2" xfId="26140"/>
    <cellStyle name="20% - Accent6 23 5" xfId="17787"/>
    <cellStyle name="20% - Accent6 24" xfId="2117"/>
    <cellStyle name="20% - Accent6 24 2" xfId="6280"/>
    <cellStyle name="20% - Accent6 24 2 2" xfId="14634"/>
    <cellStyle name="20% - Accent6 24 2 2 2" xfId="31345"/>
    <cellStyle name="20% - Accent6 24 2 3" xfId="22992"/>
    <cellStyle name="20% - Accent6 24 3" xfId="10472"/>
    <cellStyle name="20% - Accent6 24 3 2" xfId="27183"/>
    <cellStyle name="20% - Accent6 24 4" xfId="18830"/>
    <cellStyle name="20% - Accent6 25" xfId="4192"/>
    <cellStyle name="20% - Accent6 25 2" xfId="8355"/>
    <cellStyle name="20% - Accent6 25 2 2" xfId="16709"/>
    <cellStyle name="20% - Accent6 25 2 2 2" xfId="33420"/>
    <cellStyle name="20% - Accent6 25 2 3" xfId="25067"/>
    <cellStyle name="20% - Accent6 25 3" xfId="12547"/>
    <cellStyle name="20% - Accent6 25 3 2" xfId="29258"/>
    <cellStyle name="20% - Accent6 25 4" xfId="20905"/>
    <cellStyle name="20% - Accent6 26" xfId="4205"/>
    <cellStyle name="20% - Accent6 26 2" xfId="12560"/>
    <cellStyle name="20% - Accent6 26 2 2" xfId="29271"/>
    <cellStyle name="20% - Accent6 26 3" xfId="20918"/>
    <cellStyle name="20% - Accent6 27" xfId="8369"/>
    <cellStyle name="20% - Accent6 27 2" xfId="16723"/>
    <cellStyle name="20% - Accent6 27 2 2" xfId="33434"/>
    <cellStyle name="20% - Accent6 27 3" xfId="25081"/>
    <cellStyle name="20% - Accent6 28" xfId="8383"/>
    <cellStyle name="20% - Accent6 28 2" xfId="16737"/>
    <cellStyle name="20% - Accent6 28 2 2" xfId="33448"/>
    <cellStyle name="20% - Accent6 28 3" xfId="25095"/>
    <cellStyle name="20% - Accent6 29" xfId="8397"/>
    <cellStyle name="20% - Accent6 29 2" xfId="25109"/>
    <cellStyle name="20% - Accent6 3" xfId="69"/>
    <cellStyle name="20% - Accent6 3 2" xfId="312"/>
    <cellStyle name="20% - Accent6 3 2 2" xfId="825"/>
    <cellStyle name="20% - Accent6 3 2 2 2" xfId="1861"/>
    <cellStyle name="20% - Accent6 3 2 2 2 2" xfId="2933"/>
    <cellStyle name="20% - Accent6 3 2 2 2 2 2" xfId="7096"/>
    <cellStyle name="20% - Accent6 3 2 2 2 2 2 2" xfId="15450"/>
    <cellStyle name="20% - Accent6 3 2 2 2 2 2 2 2" xfId="32161"/>
    <cellStyle name="20% - Accent6 3 2 2 2 2 2 3" xfId="23808"/>
    <cellStyle name="20% - Accent6 3 2 2 2 2 3" xfId="11288"/>
    <cellStyle name="20% - Accent6 3 2 2 2 2 3 2" xfId="27999"/>
    <cellStyle name="20% - Accent6 3 2 2 2 2 4" xfId="19646"/>
    <cellStyle name="20% - Accent6 3 2 2 2 3" xfId="6024"/>
    <cellStyle name="20% - Accent6 3 2 2 2 3 2" xfId="14378"/>
    <cellStyle name="20% - Accent6 3 2 2 2 3 2 2" xfId="31089"/>
    <cellStyle name="20% - Accent6 3 2 2 2 3 3" xfId="22736"/>
    <cellStyle name="20% - Accent6 3 2 2 2 4" xfId="10216"/>
    <cellStyle name="20% - Accent6 3 2 2 2 4 2" xfId="26927"/>
    <cellStyle name="20% - Accent6 3 2 2 2 5" xfId="18574"/>
    <cellStyle name="20% - Accent6 3 2 2 3" xfId="2934"/>
    <cellStyle name="20% - Accent6 3 2 2 3 2" xfId="7097"/>
    <cellStyle name="20% - Accent6 3 2 2 3 2 2" xfId="15451"/>
    <cellStyle name="20% - Accent6 3 2 2 3 2 2 2" xfId="32162"/>
    <cellStyle name="20% - Accent6 3 2 2 3 2 3" xfId="23809"/>
    <cellStyle name="20% - Accent6 3 2 2 3 3" xfId="11289"/>
    <cellStyle name="20% - Accent6 3 2 2 3 3 2" xfId="28000"/>
    <cellStyle name="20% - Accent6 3 2 2 3 4" xfId="19647"/>
    <cellStyle name="20% - Accent6 3 2 2 4" xfId="4988"/>
    <cellStyle name="20% - Accent6 3 2 2 4 2" xfId="13342"/>
    <cellStyle name="20% - Accent6 3 2 2 4 2 2" xfId="30053"/>
    <cellStyle name="20% - Accent6 3 2 2 4 3" xfId="21700"/>
    <cellStyle name="20% - Accent6 3 2 2 5" xfId="9180"/>
    <cellStyle name="20% - Accent6 3 2 2 5 2" xfId="25891"/>
    <cellStyle name="20% - Accent6 3 2 2 6" xfId="17538"/>
    <cellStyle name="20% - Accent6 3 2 3" xfId="1349"/>
    <cellStyle name="20% - Accent6 3 2 3 2" xfId="2935"/>
    <cellStyle name="20% - Accent6 3 2 3 2 2" xfId="7098"/>
    <cellStyle name="20% - Accent6 3 2 3 2 2 2" xfId="15452"/>
    <cellStyle name="20% - Accent6 3 2 3 2 2 2 2" xfId="32163"/>
    <cellStyle name="20% - Accent6 3 2 3 2 2 3" xfId="23810"/>
    <cellStyle name="20% - Accent6 3 2 3 2 3" xfId="11290"/>
    <cellStyle name="20% - Accent6 3 2 3 2 3 2" xfId="28001"/>
    <cellStyle name="20% - Accent6 3 2 3 2 4" xfId="19648"/>
    <cellStyle name="20% - Accent6 3 2 3 3" xfId="5512"/>
    <cellStyle name="20% - Accent6 3 2 3 3 2" xfId="13866"/>
    <cellStyle name="20% - Accent6 3 2 3 3 2 2" xfId="30577"/>
    <cellStyle name="20% - Accent6 3 2 3 3 3" xfId="22224"/>
    <cellStyle name="20% - Accent6 3 2 3 4" xfId="9704"/>
    <cellStyle name="20% - Accent6 3 2 3 4 2" xfId="26415"/>
    <cellStyle name="20% - Accent6 3 2 3 5" xfId="18062"/>
    <cellStyle name="20% - Accent6 3 2 4" xfId="2936"/>
    <cellStyle name="20% - Accent6 3 2 4 2" xfId="7099"/>
    <cellStyle name="20% - Accent6 3 2 4 2 2" xfId="15453"/>
    <cellStyle name="20% - Accent6 3 2 4 2 2 2" xfId="32164"/>
    <cellStyle name="20% - Accent6 3 2 4 2 3" xfId="23811"/>
    <cellStyle name="20% - Accent6 3 2 4 3" xfId="11291"/>
    <cellStyle name="20% - Accent6 3 2 4 3 2" xfId="28002"/>
    <cellStyle name="20% - Accent6 3 2 4 4" xfId="19649"/>
    <cellStyle name="20% - Accent6 3 2 5" xfId="4476"/>
    <cellStyle name="20% - Accent6 3 2 5 2" xfId="12830"/>
    <cellStyle name="20% - Accent6 3 2 5 2 2" xfId="29541"/>
    <cellStyle name="20% - Accent6 3 2 5 3" xfId="21188"/>
    <cellStyle name="20% - Accent6 3 2 6" xfId="8668"/>
    <cellStyle name="20% - Accent6 3 2 6 2" xfId="25379"/>
    <cellStyle name="20% - Accent6 3 2 7" xfId="17026"/>
    <cellStyle name="20% - Accent6 3 3" xfId="585"/>
    <cellStyle name="20% - Accent6 3 3 2" xfId="1621"/>
    <cellStyle name="20% - Accent6 3 3 2 2" xfId="2937"/>
    <cellStyle name="20% - Accent6 3 3 2 2 2" xfId="7100"/>
    <cellStyle name="20% - Accent6 3 3 2 2 2 2" xfId="15454"/>
    <cellStyle name="20% - Accent6 3 3 2 2 2 2 2" xfId="32165"/>
    <cellStyle name="20% - Accent6 3 3 2 2 2 3" xfId="23812"/>
    <cellStyle name="20% - Accent6 3 3 2 2 3" xfId="11292"/>
    <cellStyle name="20% - Accent6 3 3 2 2 3 2" xfId="28003"/>
    <cellStyle name="20% - Accent6 3 3 2 2 4" xfId="19650"/>
    <cellStyle name="20% - Accent6 3 3 2 3" xfId="5784"/>
    <cellStyle name="20% - Accent6 3 3 2 3 2" xfId="14138"/>
    <cellStyle name="20% - Accent6 3 3 2 3 2 2" xfId="30849"/>
    <cellStyle name="20% - Accent6 3 3 2 3 3" xfId="22496"/>
    <cellStyle name="20% - Accent6 3 3 2 4" xfId="9976"/>
    <cellStyle name="20% - Accent6 3 3 2 4 2" xfId="26687"/>
    <cellStyle name="20% - Accent6 3 3 2 5" xfId="18334"/>
    <cellStyle name="20% - Accent6 3 3 3" xfId="2938"/>
    <cellStyle name="20% - Accent6 3 3 3 2" xfId="7101"/>
    <cellStyle name="20% - Accent6 3 3 3 2 2" xfId="15455"/>
    <cellStyle name="20% - Accent6 3 3 3 2 2 2" xfId="32166"/>
    <cellStyle name="20% - Accent6 3 3 3 2 3" xfId="23813"/>
    <cellStyle name="20% - Accent6 3 3 3 3" xfId="11293"/>
    <cellStyle name="20% - Accent6 3 3 3 3 2" xfId="28004"/>
    <cellStyle name="20% - Accent6 3 3 3 4" xfId="19651"/>
    <cellStyle name="20% - Accent6 3 3 4" xfId="4748"/>
    <cellStyle name="20% - Accent6 3 3 4 2" xfId="13102"/>
    <cellStyle name="20% - Accent6 3 3 4 2 2" xfId="29813"/>
    <cellStyle name="20% - Accent6 3 3 4 3" xfId="21460"/>
    <cellStyle name="20% - Accent6 3 3 5" xfId="8940"/>
    <cellStyle name="20% - Accent6 3 3 5 2" xfId="25651"/>
    <cellStyle name="20% - Accent6 3 3 6" xfId="17298"/>
    <cellStyle name="20% - Accent6 3 4" xfId="1109"/>
    <cellStyle name="20% - Accent6 3 4 2" xfId="2939"/>
    <cellStyle name="20% - Accent6 3 4 2 2" xfId="7102"/>
    <cellStyle name="20% - Accent6 3 4 2 2 2" xfId="15456"/>
    <cellStyle name="20% - Accent6 3 4 2 2 2 2" xfId="32167"/>
    <cellStyle name="20% - Accent6 3 4 2 2 3" xfId="23814"/>
    <cellStyle name="20% - Accent6 3 4 2 3" xfId="11294"/>
    <cellStyle name="20% - Accent6 3 4 2 3 2" xfId="28005"/>
    <cellStyle name="20% - Accent6 3 4 2 4" xfId="19652"/>
    <cellStyle name="20% - Accent6 3 4 3" xfId="5272"/>
    <cellStyle name="20% - Accent6 3 4 3 2" xfId="13626"/>
    <cellStyle name="20% - Accent6 3 4 3 2 2" xfId="30337"/>
    <cellStyle name="20% - Accent6 3 4 3 3" xfId="21984"/>
    <cellStyle name="20% - Accent6 3 4 4" xfId="9464"/>
    <cellStyle name="20% - Accent6 3 4 4 2" xfId="26175"/>
    <cellStyle name="20% - Accent6 3 4 5" xfId="17822"/>
    <cellStyle name="20% - Accent6 3 5" xfId="2940"/>
    <cellStyle name="20% - Accent6 3 5 2" xfId="7103"/>
    <cellStyle name="20% - Accent6 3 5 2 2" xfId="15457"/>
    <cellStyle name="20% - Accent6 3 5 2 2 2" xfId="32168"/>
    <cellStyle name="20% - Accent6 3 5 2 3" xfId="23815"/>
    <cellStyle name="20% - Accent6 3 5 3" xfId="11295"/>
    <cellStyle name="20% - Accent6 3 5 3 2" xfId="28006"/>
    <cellStyle name="20% - Accent6 3 5 4" xfId="19653"/>
    <cellStyle name="20% - Accent6 3 6" xfId="4236"/>
    <cellStyle name="20% - Accent6 3 6 2" xfId="12590"/>
    <cellStyle name="20% - Accent6 3 6 2 2" xfId="29301"/>
    <cellStyle name="20% - Accent6 3 6 3" xfId="20948"/>
    <cellStyle name="20% - Accent6 3 7" xfId="8428"/>
    <cellStyle name="20% - Accent6 3 7 2" xfId="25139"/>
    <cellStyle name="20% - Accent6 3 8" xfId="16786"/>
    <cellStyle name="20% - Accent6 30" xfId="33467"/>
    <cellStyle name="20% - Accent6 31" xfId="16751"/>
    <cellStyle name="20% - Accent6 32" xfId="33485"/>
    <cellStyle name="20% - Accent6 33" xfId="33499"/>
    <cellStyle name="20% - Accent6 4" xfId="83"/>
    <cellStyle name="20% - Accent6 4 2" xfId="326"/>
    <cellStyle name="20% - Accent6 4 2 2" xfId="839"/>
    <cellStyle name="20% - Accent6 4 2 2 2" xfId="1875"/>
    <cellStyle name="20% - Accent6 4 2 2 2 2" xfId="2941"/>
    <cellStyle name="20% - Accent6 4 2 2 2 2 2" xfId="7104"/>
    <cellStyle name="20% - Accent6 4 2 2 2 2 2 2" xfId="15458"/>
    <cellStyle name="20% - Accent6 4 2 2 2 2 2 2 2" xfId="32169"/>
    <cellStyle name="20% - Accent6 4 2 2 2 2 2 3" xfId="23816"/>
    <cellStyle name="20% - Accent6 4 2 2 2 2 3" xfId="11296"/>
    <cellStyle name="20% - Accent6 4 2 2 2 2 3 2" xfId="28007"/>
    <cellStyle name="20% - Accent6 4 2 2 2 2 4" xfId="19654"/>
    <cellStyle name="20% - Accent6 4 2 2 2 3" xfId="6038"/>
    <cellStyle name="20% - Accent6 4 2 2 2 3 2" xfId="14392"/>
    <cellStyle name="20% - Accent6 4 2 2 2 3 2 2" xfId="31103"/>
    <cellStyle name="20% - Accent6 4 2 2 2 3 3" xfId="22750"/>
    <cellStyle name="20% - Accent6 4 2 2 2 4" xfId="10230"/>
    <cellStyle name="20% - Accent6 4 2 2 2 4 2" xfId="26941"/>
    <cellStyle name="20% - Accent6 4 2 2 2 5" xfId="18588"/>
    <cellStyle name="20% - Accent6 4 2 2 3" xfId="2942"/>
    <cellStyle name="20% - Accent6 4 2 2 3 2" xfId="7105"/>
    <cellStyle name="20% - Accent6 4 2 2 3 2 2" xfId="15459"/>
    <cellStyle name="20% - Accent6 4 2 2 3 2 2 2" xfId="32170"/>
    <cellStyle name="20% - Accent6 4 2 2 3 2 3" xfId="23817"/>
    <cellStyle name="20% - Accent6 4 2 2 3 3" xfId="11297"/>
    <cellStyle name="20% - Accent6 4 2 2 3 3 2" xfId="28008"/>
    <cellStyle name="20% - Accent6 4 2 2 3 4" xfId="19655"/>
    <cellStyle name="20% - Accent6 4 2 2 4" xfId="5002"/>
    <cellStyle name="20% - Accent6 4 2 2 4 2" xfId="13356"/>
    <cellStyle name="20% - Accent6 4 2 2 4 2 2" xfId="30067"/>
    <cellStyle name="20% - Accent6 4 2 2 4 3" xfId="21714"/>
    <cellStyle name="20% - Accent6 4 2 2 5" xfId="9194"/>
    <cellStyle name="20% - Accent6 4 2 2 5 2" xfId="25905"/>
    <cellStyle name="20% - Accent6 4 2 2 6" xfId="17552"/>
    <cellStyle name="20% - Accent6 4 2 3" xfId="1363"/>
    <cellStyle name="20% - Accent6 4 2 3 2" xfId="2943"/>
    <cellStyle name="20% - Accent6 4 2 3 2 2" xfId="7106"/>
    <cellStyle name="20% - Accent6 4 2 3 2 2 2" xfId="15460"/>
    <cellStyle name="20% - Accent6 4 2 3 2 2 2 2" xfId="32171"/>
    <cellStyle name="20% - Accent6 4 2 3 2 2 3" xfId="23818"/>
    <cellStyle name="20% - Accent6 4 2 3 2 3" xfId="11298"/>
    <cellStyle name="20% - Accent6 4 2 3 2 3 2" xfId="28009"/>
    <cellStyle name="20% - Accent6 4 2 3 2 4" xfId="19656"/>
    <cellStyle name="20% - Accent6 4 2 3 3" xfId="5526"/>
    <cellStyle name="20% - Accent6 4 2 3 3 2" xfId="13880"/>
    <cellStyle name="20% - Accent6 4 2 3 3 2 2" xfId="30591"/>
    <cellStyle name="20% - Accent6 4 2 3 3 3" xfId="22238"/>
    <cellStyle name="20% - Accent6 4 2 3 4" xfId="9718"/>
    <cellStyle name="20% - Accent6 4 2 3 4 2" xfId="26429"/>
    <cellStyle name="20% - Accent6 4 2 3 5" xfId="18076"/>
    <cellStyle name="20% - Accent6 4 2 4" xfId="2944"/>
    <cellStyle name="20% - Accent6 4 2 4 2" xfId="7107"/>
    <cellStyle name="20% - Accent6 4 2 4 2 2" xfId="15461"/>
    <cellStyle name="20% - Accent6 4 2 4 2 2 2" xfId="32172"/>
    <cellStyle name="20% - Accent6 4 2 4 2 3" xfId="23819"/>
    <cellStyle name="20% - Accent6 4 2 4 3" xfId="11299"/>
    <cellStyle name="20% - Accent6 4 2 4 3 2" xfId="28010"/>
    <cellStyle name="20% - Accent6 4 2 4 4" xfId="19657"/>
    <cellStyle name="20% - Accent6 4 2 5" xfId="4490"/>
    <cellStyle name="20% - Accent6 4 2 5 2" xfId="12844"/>
    <cellStyle name="20% - Accent6 4 2 5 2 2" xfId="29555"/>
    <cellStyle name="20% - Accent6 4 2 5 3" xfId="21202"/>
    <cellStyle name="20% - Accent6 4 2 6" xfId="8682"/>
    <cellStyle name="20% - Accent6 4 2 6 2" xfId="25393"/>
    <cellStyle name="20% - Accent6 4 2 7" xfId="17040"/>
    <cellStyle name="20% - Accent6 4 3" xfId="599"/>
    <cellStyle name="20% - Accent6 4 3 2" xfId="1635"/>
    <cellStyle name="20% - Accent6 4 3 2 2" xfId="2945"/>
    <cellStyle name="20% - Accent6 4 3 2 2 2" xfId="7108"/>
    <cellStyle name="20% - Accent6 4 3 2 2 2 2" xfId="15462"/>
    <cellStyle name="20% - Accent6 4 3 2 2 2 2 2" xfId="32173"/>
    <cellStyle name="20% - Accent6 4 3 2 2 2 3" xfId="23820"/>
    <cellStyle name="20% - Accent6 4 3 2 2 3" xfId="11300"/>
    <cellStyle name="20% - Accent6 4 3 2 2 3 2" xfId="28011"/>
    <cellStyle name="20% - Accent6 4 3 2 2 4" xfId="19658"/>
    <cellStyle name="20% - Accent6 4 3 2 3" xfId="5798"/>
    <cellStyle name="20% - Accent6 4 3 2 3 2" xfId="14152"/>
    <cellStyle name="20% - Accent6 4 3 2 3 2 2" xfId="30863"/>
    <cellStyle name="20% - Accent6 4 3 2 3 3" xfId="22510"/>
    <cellStyle name="20% - Accent6 4 3 2 4" xfId="9990"/>
    <cellStyle name="20% - Accent6 4 3 2 4 2" xfId="26701"/>
    <cellStyle name="20% - Accent6 4 3 2 5" xfId="18348"/>
    <cellStyle name="20% - Accent6 4 3 3" xfId="2946"/>
    <cellStyle name="20% - Accent6 4 3 3 2" xfId="7109"/>
    <cellStyle name="20% - Accent6 4 3 3 2 2" xfId="15463"/>
    <cellStyle name="20% - Accent6 4 3 3 2 2 2" xfId="32174"/>
    <cellStyle name="20% - Accent6 4 3 3 2 3" xfId="23821"/>
    <cellStyle name="20% - Accent6 4 3 3 3" xfId="11301"/>
    <cellStyle name="20% - Accent6 4 3 3 3 2" xfId="28012"/>
    <cellStyle name="20% - Accent6 4 3 3 4" xfId="19659"/>
    <cellStyle name="20% - Accent6 4 3 4" xfId="4762"/>
    <cellStyle name="20% - Accent6 4 3 4 2" xfId="13116"/>
    <cellStyle name="20% - Accent6 4 3 4 2 2" xfId="29827"/>
    <cellStyle name="20% - Accent6 4 3 4 3" xfId="21474"/>
    <cellStyle name="20% - Accent6 4 3 5" xfId="8954"/>
    <cellStyle name="20% - Accent6 4 3 5 2" xfId="25665"/>
    <cellStyle name="20% - Accent6 4 3 6" xfId="17312"/>
    <cellStyle name="20% - Accent6 4 4" xfId="1123"/>
    <cellStyle name="20% - Accent6 4 4 2" xfId="2947"/>
    <cellStyle name="20% - Accent6 4 4 2 2" xfId="7110"/>
    <cellStyle name="20% - Accent6 4 4 2 2 2" xfId="15464"/>
    <cellStyle name="20% - Accent6 4 4 2 2 2 2" xfId="32175"/>
    <cellStyle name="20% - Accent6 4 4 2 2 3" xfId="23822"/>
    <cellStyle name="20% - Accent6 4 4 2 3" xfId="11302"/>
    <cellStyle name="20% - Accent6 4 4 2 3 2" xfId="28013"/>
    <cellStyle name="20% - Accent6 4 4 2 4" xfId="19660"/>
    <cellStyle name="20% - Accent6 4 4 3" xfId="5286"/>
    <cellStyle name="20% - Accent6 4 4 3 2" xfId="13640"/>
    <cellStyle name="20% - Accent6 4 4 3 2 2" xfId="30351"/>
    <cellStyle name="20% - Accent6 4 4 3 3" xfId="21998"/>
    <cellStyle name="20% - Accent6 4 4 4" xfId="9478"/>
    <cellStyle name="20% - Accent6 4 4 4 2" xfId="26189"/>
    <cellStyle name="20% - Accent6 4 4 5" xfId="17836"/>
    <cellStyle name="20% - Accent6 4 5" xfId="2948"/>
    <cellStyle name="20% - Accent6 4 5 2" xfId="7111"/>
    <cellStyle name="20% - Accent6 4 5 2 2" xfId="15465"/>
    <cellStyle name="20% - Accent6 4 5 2 2 2" xfId="32176"/>
    <cellStyle name="20% - Accent6 4 5 2 3" xfId="23823"/>
    <cellStyle name="20% - Accent6 4 5 3" xfId="11303"/>
    <cellStyle name="20% - Accent6 4 5 3 2" xfId="28014"/>
    <cellStyle name="20% - Accent6 4 5 4" xfId="19661"/>
    <cellStyle name="20% - Accent6 4 6" xfId="4250"/>
    <cellStyle name="20% - Accent6 4 6 2" xfId="12604"/>
    <cellStyle name="20% - Accent6 4 6 2 2" xfId="29315"/>
    <cellStyle name="20% - Accent6 4 6 3" xfId="20962"/>
    <cellStyle name="20% - Accent6 4 7" xfId="8442"/>
    <cellStyle name="20% - Accent6 4 7 2" xfId="25153"/>
    <cellStyle name="20% - Accent6 4 8" xfId="16800"/>
    <cellStyle name="20% - Accent6 5" xfId="97"/>
    <cellStyle name="20% - Accent6 5 2" xfId="340"/>
    <cellStyle name="20% - Accent6 5 2 2" xfId="853"/>
    <cellStyle name="20% - Accent6 5 2 2 2" xfId="1889"/>
    <cellStyle name="20% - Accent6 5 2 2 2 2" xfId="2949"/>
    <cellStyle name="20% - Accent6 5 2 2 2 2 2" xfId="7112"/>
    <cellStyle name="20% - Accent6 5 2 2 2 2 2 2" xfId="15466"/>
    <cellStyle name="20% - Accent6 5 2 2 2 2 2 2 2" xfId="32177"/>
    <cellStyle name="20% - Accent6 5 2 2 2 2 2 3" xfId="23824"/>
    <cellStyle name="20% - Accent6 5 2 2 2 2 3" xfId="11304"/>
    <cellStyle name="20% - Accent6 5 2 2 2 2 3 2" xfId="28015"/>
    <cellStyle name="20% - Accent6 5 2 2 2 2 4" xfId="19662"/>
    <cellStyle name="20% - Accent6 5 2 2 2 3" xfId="6052"/>
    <cellStyle name="20% - Accent6 5 2 2 2 3 2" xfId="14406"/>
    <cellStyle name="20% - Accent6 5 2 2 2 3 2 2" xfId="31117"/>
    <cellStyle name="20% - Accent6 5 2 2 2 3 3" xfId="22764"/>
    <cellStyle name="20% - Accent6 5 2 2 2 4" xfId="10244"/>
    <cellStyle name="20% - Accent6 5 2 2 2 4 2" xfId="26955"/>
    <cellStyle name="20% - Accent6 5 2 2 2 5" xfId="18602"/>
    <cellStyle name="20% - Accent6 5 2 2 3" xfId="2950"/>
    <cellStyle name="20% - Accent6 5 2 2 3 2" xfId="7113"/>
    <cellStyle name="20% - Accent6 5 2 2 3 2 2" xfId="15467"/>
    <cellStyle name="20% - Accent6 5 2 2 3 2 2 2" xfId="32178"/>
    <cellStyle name="20% - Accent6 5 2 2 3 2 3" xfId="23825"/>
    <cellStyle name="20% - Accent6 5 2 2 3 3" xfId="11305"/>
    <cellStyle name="20% - Accent6 5 2 2 3 3 2" xfId="28016"/>
    <cellStyle name="20% - Accent6 5 2 2 3 4" xfId="19663"/>
    <cellStyle name="20% - Accent6 5 2 2 4" xfId="5016"/>
    <cellStyle name="20% - Accent6 5 2 2 4 2" xfId="13370"/>
    <cellStyle name="20% - Accent6 5 2 2 4 2 2" xfId="30081"/>
    <cellStyle name="20% - Accent6 5 2 2 4 3" xfId="21728"/>
    <cellStyle name="20% - Accent6 5 2 2 5" xfId="9208"/>
    <cellStyle name="20% - Accent6 5 2 2 5 2" xfId="25919"/>
    <cellStyle name="20% - Accent6 5 2 2 6" xfId="17566"/>
    <cellStyle name="20% - Accent6 5 2 3" xfId="1377"/>
    <cellStyle name="20% - Accent6 5 2 3 2" xfId="2951"/>
    <cellStyle name="20% - Accent6 5 2 3 2 2" xfId="7114"/>
    <cellStyle name="20% - Accent6 5 2 3 2 2 2" xfId="15468"/>
    <cellStyle name="20% - Accent6 5 2 3 2 2 2 2" xfId="32179"/>
    <cellStyle name="20% - Accent6 5 2 3 2 2 3" xfId="23826"/>
    <cellStyle name="20% - Accent6 5 2 3 2 3" xfId="11306"/>
    <cellStyle name="20% - Accent6 5 2 3 2 3 2" xfId="28017"/>
    <cellStyle name="20% - Accent6 5 2 3 2 4" xfId="19664"/>
    <cellStyle name="20% - Accent6 5 2 3 3" xfId="5540"/>
    <cellStyle name="20% - Accent6 5 2 3 3 2" xfId="13894"/>
    <cellStyle name="20% - Accent6 5 2 3 3 2 2" xfId="30605"/>
    <cellStyle name="20% - Accent6 5 2 3 3 3" xfId="22252"/>
    <cellStyle name="20% - Accent6 5 2 3 4" xfId="9732"/>
    <cellStyle name="20% - Accent6 5 2 3 4 2" xfId="26443"/>
    <cellStyle name="20% - Accent6 5 2 3 5" xfId="18090"/>
    <cellStyle name="20% - Accent6 5 2 4" xfId="2952"/>
    <cellStyle name="20% - Accent6 5 2 4 2" xfId="7115"/>
    <cellStyle name="20% - Accent6 5 2 4 2 2" xfId="15469"/>
    <cellStyle name="20% - Accent6 5 2 4 2 2 2" xfId="32180"/>
    <cellStyle name="20% - Accent6 5 2 4 2 3" xfId="23827"/>
    <cellStyle name="20% - Accent6 5 2 4 3" xfId="11307"/>
    <cellStyle name="20% - Accent6 5 2 4 3 2" xfId="28018"/>
    <cellStyle name="20% - Accent6 5 2 4 4" xfId="19665"/>
    <cellStyle name="20% - Accent6 5 2 5" xfId="4504"/>
    <cellStyle name="20% - Accent6 5 2 5 2" xfId="12858"/>
    <cellStyle name="20% - Accent6 5 2 5 2 2" xfId="29569"/>
    <cellStyle name="20% - Accent6 5 2 5 3" xfId="21216"/>
    <cellStyle name="20% - Accent6 5 2 6" xfId="8696"/>
    <cellStyle name="20% - Accent6 5 2 6 2" xfId="25407"/>
    <cellStyle name="20% - Accent6 5 2 7" xfId="17054"/>
    <cellStyle name="20% - Accent6 5 3" xfId="613"/>
    <cellStyle name="20% - Accent6 5 3 2" xfId="1649"/>
    <cellStyle name="20% - Accent6 5 3 2 2" xfId="2953"/>
    <cellStyle name="20% - Accent6 5 3 2 2 2" xfId="7116"/>
    <cellStyle name="20% - Accent6 5 3 2 2 2 2" xfId="15470"/>
    <cellStyle name="20% - Accent6 5 3 2 2 2 2 2" xfId="32181"/>
    <cellStyle name="20% - Accent6 5 3 2 2 2 3" xfId="23828"/>
    <cellStyle name="20% - Accent6 5 3 2 2 3" xfId="11308"/>
    <cellStyle name="20% - Accent6 5 3 2 2 3 2" xfId="28019"/>
    <cellStyle name="20% - Accent6 5 3 2 2 4" xfId="19666"/>
    <cellStyle name="20% - Accent6 5 3 2 3" xfId="5812"/>
    <cellStyle name="20% - Accent6 5 3 2 3 2" xfId="14166"/>
    <cellStyle name="20% - Accent6 5 3 2 3 2 2" xfId="30877"/>
    <cellStyle name="20% - Accent6 5 3 2 3 3" xfId="22524"/>
    <cellStyle name="20% - Accent6 5 3 2 4" xfId="10004"/>
    <cellStyle name="20% - Accent6 5 3 2 4 2" xfId="26715"/>
    <cellStyle name="20% - Accent6 5 3 2 5" xfId="18362"/>
    <cellStyle name="20% - Accent6 5 3 3" xfId="2954"/>
    <cellStyle name="20% - Accent6 5 3 3 2" xfId="7117"/>
    <cellStyle name="20% - Accent6 5 3 3 2 2" xfId="15471"/>
    <cellStyle name="20% - Accent6 5 3 3 2 2 2" xfId="32182"/>
    <cellStyle name="20% - Accent6 5 3 3 2 3" xfId="23829"/>
    <cellStyle name="20% - Accent6 5 3 3 3" xfId="11309"/>
    <cellStyle name="20% - Accent6 5 3 3 3 2" xfId="28020"/>
    <cellStyle name="20% - Accent6 5 3 3 4" xfId="19667"/>
    <cellStyle name="20% - Accent6 5 3 4" xfId="4776"/>
    <cellStyle name="20% - Accent6 5 3 4 2" xfId="13130"/>
    <cellStyle name="20% - Accent6 5 3 4 2 2" xfId="29841"/>
    <cellStyle name="20% - Accent6 5 3 4 3" xfId="21488"/>
    <cellStyle name="20% - Accent6 5 3 5" xfId="8968"/>
    <cellStyle name="20% - Accent6 5 3 5 2" xfId="25679"/>
    <cellStyle name="20% - Accent6 5 3 6" xfId="17326"/>
    <cellStyle name="20% - Accent6 5 4" xfId="1137"/>
    <cellStyle name="20% - Accent6 5 4 2" xfId="2955"/>
    <cellStyle name="20% - Accent6 5 4 2 2" xfId="7118"/>
    <cellStyle name="20% - Accent6 5 4 2 2 2" xfId="15472"/>
    <cellStyle name="20% - Accent6 5 4 2 2 2 2" xfId="32183"/>
    <cellStyle name="20% - Accent6 5 4 2 2 3" xfId="23830"/>
    <cellStyle name="20% - Accent6 5 4 2 3" xfId="11310"/>
    <cellStyle name="20% - Accent6 5 4 2 3 2" xfId="28021"/>
    <cellStyle name="20% - Accent6 5 4 2 4" xfId="19668"/>
    <cellStyle name="20% - Accent6 5 4 3" xfId="5300"/>
    <cellStyle name="20% - Accent6 5 4 3 2" xfId="13654"/>
    <cellStyle name="20% - Accent6 5 4 3 2 2" xfId="30365"/>
    <cellStyle name="20% - Accent6 5 4 3 3" xfId="22012"/>
    <cellStyle name="20% - Accent6 5 4 4" xfId="9492"/>
    <cellStyle name="20% - Accent6 5 4 4 2" xfId="26203"/>
    <cellStyle name="20% - Accent6 5 4 5" xfId="17850"/>
    <cellStyle name="20% - Accent6 5 5" xfId="2956"/>
    <cellStyle name="20% - Accent6 5 5 2" xfId="7119"/>
    <cellStyle name="20% - Accent6 5 5 2 2" xfId="15473"/>
    <cellStyle name="20% - Accent6 5 5 2 2 2" xfId="32184"/>
    <cellStyle name="20% - Accent6 5 5 2 3" xfId="23831"/>
    <cellStyle name="20% - Accent6 5 5 3" xfId="11311"/>
    <cellStyle name="20% - Accent6 5 5 3 2" xfId="28022"/>
    <cellStyle name="20% - Accent6 5 5 4" xfId="19669"/>
    <cellStyle name="20% - Accent6 5 6" xfId="4264"/>
    <cellStyle name="20% - Accent6 5 6 2" xfId="12618"/>
    <cellStyle name="20% - Accent6 5 6 2 2" xfId="29329"/>
    <cellStyle name="20% - Accent6 5 6 3" xfId="20976"/>
    <cellStyle name="20% - Accent6 5 7" xfId="8456"/>
    <cellStyle name="20% - Accent6 5 7 2" xfId="25167"/>
    <cellStyle name="20% - Accent6 5 8" xfId="16814"/>
    <cellStyle name="20% - Accent6 6" xfId="111"/>
    <cellStyle name="20% - Accent6 6 2" xfId="354"/>
    <cellStyle name="20% - Accent6 6 2 2" xfId="867"/>
    <cellStyle name="20% - Accent6 6 2 2 2" xfId="1903"/>
    <cellStyle name="20% - Accent6 6 2 2 2 2" xfId="2957"/>
    <cellStyle name="20% - Accent6 6 2 2 2 2 2" xfId="7120"/>
    <cellStyle name="20% - Accent6 6 2 2 2 2 2 2" xfId="15474"/>
    <cellStyle name="20% - Accent6 6 2 2 2 2 2 2 2" xfId="32185"/>
    <cellStyle name="20% - Accent6 6 2 2 2 2 2 3" xfId="23832"/>
    <cellStyle name="20% - Accent6 6 2 2 2 2 3" xfId="11312"/>
    <cellStyle name="20% - Accent6 6 2 2 2 2 3 2" xfId="28023"/>
    <cellStyle name="20% - Accent6 6 2 2 2 2 4" xfId="19670"/>
    <cellStyle name="20% - Accent6 6 2 2 2 3" xfId="6066"/>
    <cellStyle name="20% - Accent6 6 2 2 2 3 2" xfId="14420"/>
    <cellStyle name="20% - Accent6 6 2 2 2 3 2 2" xfId="31131"/>
    <cellStyle name="20% - Accent6 6 2 2 2 3 3" xfId="22778"/>
    <cellStyle name="20% - Accent6 6 2 2 2 4" xfId="10258"/>
    <cellStyle name="20% - Accent6 6 2 2 2 4 2" xfId="26969"/>
    <cellStyle name="20% - Accent6 6 2 2 2 5" xfId="18616"/>
    <cellStyle name="20% - Accent6 6 2 2 3" xfId="2958"/>
    <cellStyle name="20% - Accent6 6 2 2 3 2" xfId="7121"/>
    <cellStyle name="20% - Accent6 6 2 2 3 2 2" xfId="15475"/>
    <cellStyle name="20% - Accent6 6 2 2 3 2 2 2" xfId="32186"/>
    <cellStyle name="20% - Accent6 6 2 2 3 2 3" xfId="23833"/>
    <cellStyle name="20% - Accent6 6 2 2 3 3" xfId="11313"/>
    <cellStyle name="20% - Accent6 6 2 2 3 3 2" xfId="28024"/>
    <cellStyle name="20% - Accent6 6 2 2 3 4" xfId="19671"/>
    <cellStyle name="20% - Accent6 6 2 2 4" xfId="5030"/>
    <cellStyle name="20% - Accent6 6 2 2 4 2" xfId="13384"/>
    <cellStyle name="20% - Accent6 6 2 2 4 2 2" xfId="30095"/>
    <cellStyle name="20% - Accent6 6 2 2 4 3" xfId="21742"/>
    <cellStyle name="20% - Accent6 6 2 2 5" xfId="9222"/>
    <cellStyle name="20% - Accent6 6 2 2 5 2" xfId="25933"/>
    <cellStyle name="20% - Accent6 6 2 2 6" xfId="17580"/>
    <cellStyle name="20% - Accent6 6 2 3" xfId="1391"/>
    <cellStyle name="20% - Accent6 6 2 3 2" xfId="2959"/>
    <cellStyle name="20% - Accent6 6 2 3 2 2" xfId="7122"/>
    <cellStyle name="20% - Accent6 6 2 3 2 2 2" xfId="15476"/>
    <cellStyle name="20% - Accent6 6 2 3 2 2 2 2" xfId="32187"/>
    <cellStyle name="20% - Accent6 6 2 3 2 2 3" xfId="23834"/>
    <cellStyle name="20% - Accent6 6 2 3 2 3" xfId="11314"/>
    <cellStyle name="20% - Accent6 6 2 3 2 3 2" xfId="28025"/>
    <cellStyle name="20% - Accent6 6 2 3 2 4" xfId="19672"/>
    <cellStyle name="20% - Accent6 6 2 3 3" xfId="5554"/>
    <cellStyle name="20% - Accent6 6 2 3 3 2" xfId="13908"/>
    <cellStyle name="20% - Accent6 6 2 3 3 2 2" xfId="30619"/>
    <cellStyle name="20% - Accent6 6 2 3 3 3" xfId="22266"/>
    <cellStyle name="20% - Accent6 6 2 3 4" xfId="9746"/>
    <cellStyle name="20% - Accent6 6 2 3 4 2" xfId="26457"/>
    <cellStyle name="20% - Accent6 6 2 3 5" xfId="18104"/>
    <cellStyle name="20% - Accent6 6 2 4" xfId="2960"/>
    <cellStyle name="20% - Accent6 6 2 4 2" xfId="7123"/>
    <cellStyle name="20% - Accent6 6 2 4 2 2" xfId="15477"/>
    <cellStyle name="20% - Accent6 6 2 4 2 2 2" xfId="32188"/>
    <cellStyle name="20% - Accent6 6 2 4 2 3" xfId="23835"/>
    <cellStyle name="20% - Accent6 6 2 4 3" xfId="11315"/>
    <cellStyle name="20% - Accent6 6 2 4 3 2" xfId="28026"/>
    <cellStyle name="20% - Accent6 6 2 4 4" xfId="19673"/>
    <cellStyle name="20% - Accent6 6 2 5" xfId="4518"/>
    <cellStyle name="20% - Accent6 6 2 5 2" xfId="12872"/>
    <cellStyle name="20% - Accent6 6 2 5 2 2" xfId="29583"/>
    <cellStyle name="20% - Accent6 6 2 5 3" xfId="21230"/>
    <cellStyle name="20% - Accent6 6 2 6" xfId="8710"/>
    <cellStyle name="20% - Accent6 6 2 6 2" xfId="25421"/>
    <cellStyle name="20% - Accent6 6 2 7" xfId="17068"/>
    <cellStyle name="20% - Accent6 6 3" xfId="627"/>
    <cellStyle name="20% - Accent6 6 3 2" xfId="1663"/>
    <cellStyle name="20% - Accent6 6 3 2 2" xfId="2961"/>
    <cellStyle name="20% - Accent6 6 3 2 2 2" xfId="7124"/>
    <cellStyle name="20% - Accent6 6 3 2 2 2 2" xfId="15478"/>
    <cellStyle name="20% - Accent6 6 3 2 2 2 2 2" xfId="32189"/>
    <cellStyle name="20% - Accent6 6 3 2 2 2 3" xfId="23836"/>
    <cellStyle name="20% - Accent6 6 3 2 2 3" xfId="11316"/>
    <cellStyle name="20% - Accent6 6 3 2 2 3 2" xfId="28027"/>
    <cellStyle name="20% - Accent6 6 3 2 2 4" xfId="19674"/>
    <cellStyle name="20% - Accent6 6 3 2 3" xfId="5826"/>
    <cellStyle name="20% - Accent6 6 3 2 3 2" xfId="14180"/>
    <cellStyle name="20% - Accent6 6 3 2 3 2 2" xfId="30891"/>
    <cellStyle name="20% - Accent6 6 3 2 3 3" xfId="22538"/>
    <cellStyle name="20% - Accent6 6 3 2 4" xfId="10018"/>
    <cellStyle name="20% - Accent6 6 3 2 4 2" xfId="26729"/>
    <cellStyle name="20% - Accent6 6 3 2 5" xfId="18376"/>
    <cellStyle name="20% - Accent6 6 3 3" xfId="2962"/>
    <cellStyle name="20% - Accent6 6 3 3 2" xfId="7125"/>
    <cellStyle name="20% - Accent6 6 3 3 2 2" xfId="15479"/>
    <cellStyle name="20% - Accent6 6 3 3 2 2 2" xfId="32190"/>
    <cellStyle name="20% - Accent6 6 3 3 2 3" xfId="23837"/>
    <cellStyle name="20% - Accent6 6 3 3 3" xfId="11317"/>
    <cellStyle name="20% - Accent6 6 3 3 3 2" xfId="28028"/>
    <cellStyle name="20% - Accent6 6 3 3 4" xfId="19675"/>
    <cellStyle name="20% - Accent6 6 3 4" xfId="4790"/>
    <cellStyle name="20% - Accent6 6 3 4 2" xfId="13144"/>
    <cellStyle name="20% - Accent6 6 3 4 2 2" xfId="29855"/>
    <cellStyle name="20% - Accent6 6 3 4 3" xfId="21502"/>
    <cellStyle name="20% - Accent6 6 3 5" xfId="8982"/>
    <cellStyle name="20% - Accent6 6 3 5 2" xfId="25693"/>
    <cellStyle name="20% - Accent6 6 3 6" xfId="17340"/>
    <cellStyle name="20% - Accent6 6 4" xfId="1151"/>
    <cellStyle name="20% - Accent6 6 4 2" xfId="2963"/>
    <cellStyle name="20% - Accent6 6 4 2 2" xfId="7126"/>
    <cellStyle name="20% - Accent6 6 4 2 2 2" xfId="15480"/>
    <cellStyle name="20% - Accent6 6 4 2 2 2 2" xfId="32191"/>
    <cellStyle name="20% - Accent6 6 4 2 2 3" xfId="23838"/>
    <cellStyle name="20% - Accent6 6 4 2 3" xfId="11318"/>
    <cellStyle name="20% - Accent6 6 4 2 3 2" xfId="28029"/>
    <cellStyle name="20% - Accent6 6 4 2 4" xfId="19676"/>
    <cellStyle name="20% - Accent6 6 4 3" xfId="5314"/>
    <cellStyle name="20% - Accent6 6 4 3 2" xfId="13668"/>
    <cellStyle name="20% - Accent6 6 4 3 2 2" xfId="30379"/>
    <cellStyle name="20% - Accent6 6 4 3 3" xfId="22026"/>
    <cellStyle name="20% - Accent6 6 4 4" xfId="9506"/>
    <cellStyle name="20% - Accent6 6 4 4 2" xfId="26217"/>
    <cellStyle name="20% - Accent6 6 4 5" xfId="17864"/>
    <cellStyle name="20% - Accent6 6 5" xfId="2964"/>
    <cellStyle name="20% - Accent6 6 5 2" xfId="7127"/>
    <cellStyle name="20% - Accent6 6 5 2 2" xfId="15481"/>
    <cellStyle name="20% - Accent6 6 5 2 2 2" xfId="32192"/>
    <cellStyle name="20% - Accent6 6 5 2 3" xfId="23839"/>
    <cellStyle name="20% - Accent6 6 5 3" xfId="11319"/>
    <cellStyle name="20% - Accent6 6 5 3 2" xfId="28030"/>
    <cellStyle name="20% - Accent6 6 5 4" xfId="19677"/>
    <cellStyle name="20% - Accent6 6 6" xfId="4278"/>
    <cellStyle name="20% - Accent6 6 6 2" xfId="12632"/>
    <cellStyle name="20% - Accent6 6 6 2 2" xfId="29343"/>
    <cellStyle name="20% - Accent6 6 6 3" xfId="20990"/>
    <cellStyle name="20% - Accent6 6 7" xfId="8470"/>
    <cellStyle name="20% - Accent6 6 7 2" xfId="25181"/>
    <cellStyle name="20% - Accent6 6 8" xfId="16828"/>
    <cellStyle name="20% - Accent6 7" xfId="125"/>
    <cellStyle name="20% - Accent6 7 2" xfId="368"/>
    <cellStyle name="20% - Accent6 7 2 2" xfId="881"/>
    <cellStyle name="20% - Accent6 7 2 2 2" xfId="1917"/>
    <cellStyle name="20% - Accent6 7 2 2 2 2" xfId="2965"/>
    <cellStyle name="20% - Accent6 7 2 2 2 2 2" xfId="7128"/>
    <cellStyle name="20% - Accent6 7 2 2 2 2 2 2" xfId="15482"/>
    <cellStyle name="20% - Accent6 7 2 2 2 2 2 2 2" xfId="32193"/>
    <cellStyle name="20% - Accent6 7 2 2 2 2 2 3" xfId="23840"/>
    <cellStyle name="20% - Accent6 7 2 2 2 2 3" xfId="11320"/>
    <cellStyle name="20% - Accent6 7 2 2 2 2 3 2" xfId="28031"/>
    <cellStyle name="20% - Accent6 7 2 2 2 2 4" xfId="19678"/>
    <cellStyle name="20% - Accent6 7 2 2 2 3" xfId="6080"/>
    <cellStyle name="20% - Accent6 7 2 2 2 3 2" xfId="14434"/>
    <cellStyle name="20% - Accent6 7 2 2 2 3 2 2" xfId="31145"/>
    <cellStyle name="20% - Accent6 7 2 2 2 3 3" xfId="22792"/>
    <cellStyle name="20% - Accent6 7 2 2 2 4" xfId="10272"/>
    <cellStyle name="20% - Accent6 7 2 2 2 4 2" xfId="26983"/>
    <cellStyle name="20% - Accent6 7 2 2 2 5" xfId="18630"/>
    <cellStyle name="20% - Accent6 7 2 2 3" xfId="2966"/>
    <cellStyle name="20% - Accent6 7 2 2 3 2" xfId="7129"/>
    <cellStyle name="20% - Accent6 7 2 2 3 2 2" xfId="15483"/>
    <cellStyle name="20% - Accent6 7 2 2 3 2 2 2" xfId="32194"/>
    <cellStyle name="20% - Accent6 7 2 2 3 2 3" xfId="23841"/>
    <cellStyle name="20% - Accent6 7 2 2 3 3" xfId="11321"/>
    <cellStyle name="20% - Accent6 7 2 2 3 3 2" xfId="28032"/>
    <cellStyle name="20% - Accent6 7 2 2 3 4" xfId="19679"/>
    <cellStyle name="20% - Accent6 7 2 2 4" xfId="5044"/>
    <cellStyle name="20% - Accent6 7 2 2 4 2" xfId="13398"/>
    <cellStyle name="20% - Accent6 7 2 2 4 2 2" xfId="30109"/>
    <cellStyle name="20% - Accent6 7 2 2 4 3" xfId="21756"/>
    <cellStyle name="20% - Accent6 7 2 2 5" xfId="9236"/>
    <cellStyle name="20% - Accent6 7 2 2 5 2" xfId="25947"/>
    <cellStyle name="20% - Accent6 7 2 2 6" xfId="17594"/>
    <cellStyle name="20% - Accent6 7 2 3" xfId="1405"/>
    <cellStyle name="20% - Accent6 7 2 3 2" xfId="2967"/>
    <cellStyle name="20% - Accent6 7 2 3 2 2" xfId="7130"/>
    <cellStyle name="20% - Accent6 7 2 3 2 2 2" xfId="15484"/>
    <cellStyle name="20% - Accent6 7 2 3 2 2 2 2" xfId="32195"/>
    <cellStyle name="20% - Accent6 7 2 3 2 2 3" xfId="23842"/>
    <cellStyle name="20% - Accent6 7 2 3 2 3" xfId="11322"/>
    <cellStyle name="20% - Accent6 7 2 3 2 3 2" xfId="28033"/>
    <cellStyle name="20% - Accent6 7 2 3 2 4" xfId="19680"/>
    <cellStyle name="20% - Accent6 7 2 3 3" xfId="5568"/>
    <cellStyle name="20% - Accent6 7 2 3 3 2" xfId="13922"/>
    <cellStyle name="20% - Accent6 7 2 3 3 2 2" xfId="30633"/>
    <cellStyle name="20% - Accent6 7 2 3 3 3" xfId="22280"/>
    <cellStyle name="20% - Accent6 7 2 3 4" xfId="9760"/>
    <cellStyle name="20% - Accent6 7 2 3 4 2" xfId="26471"/>
    <cellStyle name="20% - Accent6 7 2 3 5" xfId="18118"/>
    <cellStyle name="20% - Accent6 7 2 4" xfId="2968"/>
    <cellStyle name="20% - Accent6 7 2 4 2" xfId="7131"/>
    <cellStyle name="20% - Accent6 7 2 4 2 2" xfId="15485"/>
    <cellStyle name="20% - Accent6 7 2 4 2 2 2" xfId="32196"/>
    <cellStyle name="20% - Accent6 7 2 4 2 3" xfId="23843"/>
    <cellStyle name="20% - Accent6 7 2 4 3" xfId="11323"/>
    <cellStyle name="20% - Accent6 7 2 4 3 2" xfId="28034"/>
    <cellStyle name="20% - Accent6 7 2 4 4" xfId="19681"/>
    <cellStyle name="20% - Accent6 7 2 5" xfId="4532"/>
    <cellStyle name="20% - Accent6 7 2 5 2" xfId="12886"/>
    <cellStyle name="20% - Accent6 7 2 5 2 2" xfId="29597"/>
    <cellStyle name="20% - Accent6 7 2 5 3" xfId="21244"/>
    <cellStyle name="20% - Accent6 7 2 6" xfId="8724"/>
    <cellStyle name="20% - Accent6 7 2 6 2" xfId="25435"/>
    <cellStyle name="20% - Accent6 7 2 7" xfId="17082"/>
    <cellStyle name="20% - Accent6 7 3" xfId="641"/>
    <cellStyle name="20% - Accent6 7 3 2" xfId="1677"/>
    <cellStyle name="20% - Accent6 7 3 2 2" xfId="2969"/>
    <cellStyle name="20% - Accent6 7 3 2 2 2" xfId="7132"/>
    <cellStyle name="20% - Accent6 7 3 2 2 2 2" xfId="15486"/>
    <cellStyle name="20% - Accent6 7 3 2 2 2 2 2" xfId="32197"/>
    <cellStyle name="20% - Accent6 7 3 2 2 2 3" xfId="23844"/>
    <cellStyle name="20% - Accent6 7 3 2 2 3" xfId="11324"/>
    <cellStyle name="20% - Accent6 7 3 2 2 3 2" xfId="28035"/>
    <cellStyle name="20% - Accent6 7 3 2 2 4" xfId="19682"/>
    <cellStyle name="20% - Accent6 7 3 2 3" xfId="5840"/>
    <cellStyle name="20% - Accent6 7 3 2 3 2" xfId="14194"/>
    <cellStyle name="20% - Accent6 7 3 2 3 2 2" xfId="30905"/>
    <cellStyle name="20% - Accent6 7 3 2 3 3" xfId="22552"/>
    <cellStyle name="20% - Accent6 7 3 2 4" xfId="10032"/>
    <cellStyle name="20% - Accent6 7 3 2 4 2" xfId="26743"/>
    <cellStyle name="20% - Accent6 7 3 2 5" xfId="18390"/>
    <cellStyle name="20% - Accent6 7 3 3" xfId="2970"/>
    <cellStyle name="20% - Accent6 7 3 3 2" xfId="7133"/>
    <cellStyle name="20% - Accent6 7 3 3 2 2" xfId="15487"/>
    <cellStyle name="20% - Accent6 7 3 3 2 2 2" xfId="32198"/>
    <cellStyle name="20% - Accent6 7 3 3 2 3" xfId="23845"/>
    <cellStyle name="20% - Accent6 7 3 3 3" xfId="11325"/>
    <cellStyle name="20% - Accent6 7 3 3 3 2" xfId="28036"/>
    <cellStyle name="20% - Accent6 7 3 3 4" xfId="19683"/>
    <cellStyle name="20% - Accent6 7 3 4" xfId="4804"/>
    <cellStyle name="20% - Accent6 7 3 4 2" xfId="13158"/>
    <cellStyle name="20% - Accent6 7 3 4 2 2" xfId="29869"/>
    <cellStyle name="20% - Accent6 7 3 4 3" xfId="21516"/>
    <cellStyle name="20% - Accent6 7 3 5" xfId="8996"/>
    <cellStyle name="20% - Accent6 7 3 5 2" xfId="25707"/>
    <cellStyle name="20% - Accent6 7 3 6" xfId="17354"/>
    <cellStyle name="20% - Accent6 7 4" xfId="1165"/>
    <cellStyle name="20% - Accent6 7 4 2" xfId="2971"/>
    <cellStyle name="20% - Accent6 7 4 2 2" xfId="7134"/>
    <cellStyle name="20% - Accent6 7 4 2 2 2" xfId="15488"/>
    <cellStyle name="20% - Accent6 7 4 2 2 2 2" xfId="32199"/>
    <cellStyle name="20% - Accent6 7 4 2 2 3" xfId="23846"/>
    <cellStyle name="20% - Accent6 7 4 2 3" xfId="11326"/>
    <cellStyle name="20% - Accent6 7 4 2 3 2" xfId="28037"/>
    <cellStyle name="20% - Accent6 7 4 2 4" xfId="19684"/>
    <cellStyle name="20% - Accent6 7 4 3" xfId="5328"/>
    <cellStyle name="20% - Accent6 7 4 3 2" xfId="13682"/>
    <cellStyle name="20% - Accent6 7 4 3 2 2" xfId="30393"/>
    <cellStyle name="20% - Accent6 7 4 3 3" xfId="22040"/>
    <cellStyle name="20% - Accent6 7 4 4" xfId="9520"/>
    <cellStyle name="20% - Accent6 7 4 4 2" xfId="26231"/>
    <cellStyle name="20% - Accent6 7 4 5" xfId="17878"/>
    <cellStyle name="20% - Accent6 7 5" xfId="2972"/>
    <cellStyle name="20% - Accent6 7 5 2" xfId="7135"/>
    <cellStyle name="20% - Accent6 7 5 2 2" xfId="15489"/>
    <cellStyle name="20% - Accent6 7 5 2 2 2" xfId="32200"/>
    <cellStyle name="20% - Accent6 7 5 2 3" xfId="23847"/>
    <cellStyle name="20% - Accent6 7 5 3" xfId="11327"/>
    <cellStyle name="20% - Accent6 7 5 3 2" xfId="28038"/>
    <cellStyle name="20% - Accent6 7 5 4" xfId="19685"/>
    <cellStyle name="20% - Accent6 7 6" xfId="4292"/>
    <cellStyle name="20% - Accent6 7 6 2" xfId="12646"/>
    <cellStyle name="20% - Accent6 7 6 2 2" xfId="29357"/>
    <cellStyle name="20% - Accent6 7 6 3" xfId="21004"/>
    <cellStyle name="20% - Accent6 7 7" xfId="8484"/>
    <cellStyle name="20% - Accent6 7 7 2" xfId="25195"/>
    <cellStyle name="20% - Accent6 7 8" xfId="16842"/>
    <cellStyle name="20% - Accent6 8" xfId="139"/>
    <cellStyle name="20% - Accent6 8 2" xfId="382"/>
    <cellStyle name="20% - Accent6 8 2 2" xfId="895"/>
    <cellStyle name="20% - Accent6 8 2 2 2" xfId="1931"/>
    <cellStyle name="20% - Accent6 8 2 2 2 2" xfId="2973"/>
    <cellStyle name="20% - Accent6 8 2 2 2 2 2" xfId="7136"/>
    <cellStyle name="20% - Accent6 8 2 2 2 2 2 2" xfId="15490"/>
    <cellStyle name="20% - Accent6 8 2 2 2 2 2 2 2" xfId="32201"/>
    <cellStyle name="20% - Accent6 8 2 2 2 2 2 3" xfId="23848"/>
    <cellStyle name="20% - Accent6 8 2 2 2 2 3" xfId="11328"/>
    <cellStyle name="20% - Accent6 8 2 2 2 2 3 2" xfId="28039"/>
    <cellStyle name="20% - Accent6 8 2 2 2 2 4" xfId="19686"/>
    <cellStyle name="20% - Accent6 8 2 2 2 3" xfId="6094"/>
    <cellStyle name="20% - Accent6 8 2 2 2 3 2" xfId="14448"/>
    <cellStyle name="20% - Accent6 8 2 2 2 3 2 2" xfId="31159"/>
    <cellStyle name="20% - Accent6 8 2 2 2 3 3" xfId="22806"/>
    <cellStyle name="20% - Accent6 8 2 2 2 4" xfId="10286"/>
    <cellStyle name="20% - Accent6 8 2 2 2 4 2" xfId="26997"/>
    <cellStyle name="20% - Accent6 8 2 2 2 5" xfId="18644"/>
    <cellStyle name="20% - Accent6 8 2 2 3" xfId="2974"/>
    <cellStyle name="20% - Accent6 8 2 2 3 2" xfId="7137"/>
    <cellStyle name="20% - Accent6 8 2 2 3 2 2" xfId="15491"/>
    <cellStyle name="20% - Accent6 8 2 2 3 2 2 2" xfId="32202"/>
    <cellStyle name="20% - Accent6 8 2 2 3 2 3" xfId="23849"/>
    <cellStyle name="20% - Accent6 8 2 2 3 3" xfId="11329"/>
    <cellStyle name="20% - Accent6 8 2 2 3 3 2" xfId="28040"/>
    <cellStyle name="20% - Accent6 8 2 2 3 4" xfId="19687"/>
    <cellStyle name="20% - Accent6 8 2 2 4" xfId="5058"/>
    <cellStyle name="20% - Accent6 8 2 2 4 2" xfId="13412"/>
    <cellStyle name="20% - Accent6 8 2 2 4 2 2" xfId="30123"/>
    <cellStyle name="20% - Accent6 8 2 2 4 3" xfId="21770"/>
    <cellStyle name="20% - Accent6 8 2 2 5" xfId="9250"/>
    <cellStyle name="20% - Accent6 8 2 2 5 2" xfId="25961"/>
    <cellStyle name="20% - Accent6 8 2 2 6" xfId="17608"/>
    <cellStyle name="20% - Accent6 8 2 3" xfId="1419"/>
    <cellStyle name="20% - Accent6 8 2 3 2" xfId="2975"/>
    <cellStyle name="20% - Accent6 8 2 3 2 2" xfId="7138"/>
    <cellStyle name="20% - Accent6 8 2 3 2 2 2" xfId="15492"/>
    <cellStyle name="20% - Accent6 8 2 3 2 2 2 2" xfId="32203"/>
    <cellStyle name="20% - Accent6 8 2 3 2 2 3" xfId="23850"/>
    <cellStyle name="20% - Accent6 8 2 3 2 3" xfId="11330"/>
    <cellStyle name="20% - Accent6 8 2 3 2 3 2" xfId="28041"/>
    <cellStyle name="20% - Accent6 8 2 3 2 4" xfId="19688"/>
    <cellStyle name="20% - Accent6 8 2 3 3" xfId="5582"/>
    <cellStyle name="20% - Accent6 8 2 3 3 2" xfId="13936"/>
    <cellStyle name="20% - Accent6 8 2 3 3 2 2" xfId="30647"/>
    <cellStyle name="20% - Accent6 8 2 3 3 3" xfId="22294"/>
    <cellStyle name="20% - Accent6 8 2 3 4" xfId="9774"/>
    <cellStyle name="20% - Accent6 8 2 3 4 2" xfId="26485"/>
    <cellStyle name="20% - Accent6 8 2 3 5" xfId="18132"/>
    <cellStyle name="20% - Accent6 8 2 4" xfId="2976"/>
    <cellStyle name="20% - Accent6 8 2 4 2" xfId="7139"/>
    <cellStyle name="20% - Accent6 8 2 4 2 2" xfId="15493"/>
    <cellStyle name="20% - Accent6 8 2 4 2 2 2" xfId="32204"/>
    <cellStyle name="20% - Accent6 8 2 4 2 3" xfId="23851"/>
    <cellStyle name="20% - Accent6 8 2 4 3" xfId="11331"/>
    <cellStyle name="20% - Accent6 8 2 4 3 2" xfId="28042"/>
    <cellStyle name="20% - Accent6 8 2 4 4" xfId="19689"/>
    <cellStyle name="20% - Accent6 8 2 5" xfId="4546"/>
    <cellStyle name="20% - Accent6 8 2 5 2" xfId="12900"/>
    <cellStyle name="20% - Accent6 8 2 5 2 2" xfId="29611"/>
    <cellStyle name="20% - Accent6 8 2 5 3" xfId="21258"/>
    <cellStyle name="20% - Accent6 8 2 6" xfId="8738"/>
    <cellStyle name="20% - Accent6 8 2 6 2" xfId="25449"/>
    <cellStyle name="20% - Accent6 8 2 7" xfId="17096"/>
    <cellStyle name="20% - Accent6 8 3" xfId="655"/>
    <cellStyle name="20% - Accent6 8 3 2" xfId="1691"/>
    <cellStyle name="20% - Accent6 8 3 2 2" xfId="2977"/>
    <cellStyle name="20% - Accent6 8 3 2 2 2" xfId="7140"/>
    <cellStyle name="20% - Accent6 8 3 2 2 2 2" xfId="15494"/>
    <cellStyle name="20% - Accent6 8 3 2 2 2 2 2" xfId="32205"/>
    <cellStyle name="20% - Accent6 8 3 2 2 2 3" xfId="23852"/>
    <cellStyle name="20% - Accent6 8 3 2 2 3" xfId="11332"/>
    <cellStyle name="20% - Accent6 8 3 2 2 3 2" xfId="28043"/>
    <cellStyle name="20% - Accent6 8 3 2 2 4" xfId="19690"/>
    <cellStyle name="20% - Accent6 8 3 2 3" xfId="5854"/>
    <cellStyle name="20% - Accent6 8 3 2 3 2" xfId="14208"/>
    <cellStyle name="20% - Accent6 8 3 2 3 2 2" xfId="30919"/>
    <cellStyle name="20% - Accent6 8 3 2 3 3" xfId="22566"/>
    <cellStyle name="20% - Accent6 8 3 2 4" xfId="10046"/>
    <cellStyle name="20% - Accent6 8 3 2 4 2" xfId="26757"/>
    <cellStyle name="20% - Accent6 8 3 2 5" xfId="18404"/>
    <cellStyle name="20% - Accent6 8 3 3" xfId="2978"/>
    <cellStyle name="20% - Accent6 8 3 3 2" xfId="7141"/>
    <cellStyle name="20% - Accent6 8 3 3 2 2" xfId="15495"/>
    <cellStyle name="20% - Accent6 8 3 3 2 2 2" xfId="32206"/>
    <cellStyle name="20% - Accent6 8 3 3 2 3" xfId="23853"/>
    <cellStyle name="20% - Accent6 8 3 3 3" xfId="11333"/>
    <cellStyle name="20% - Accent6 8 3 3 3 2" xfId="28044"/>
    <cellStyle name="20% - Accent6 8 3 3 4" xfId="19691"/>
    <cellStyle name="20% - Accent6 8 3 4" xfId="4818"/>
    <cellStyle name="20% - Accent6 8 3 4 2" xfId="13172"/>
    <cellStyle name="20% - Accent6 8 3 4 2 2" xfId="29883"/>
    <cellStyle name="20% - Accent6 8 3 4 3" xfId="21530"/>
    <cellStyle name="20% - Accent6 8 3 5" xfId="9010"/>
    <cellStyle name="20% - Accent6 8 3 5 2" xfId="25721"/>
    <cellStyle name="20% - Accent6 8 3 6" xfId="17368"/>
    <cellStyle name="20% - Accent6 8 4" xfId="1179"/>
    <cellStyle name="20% - Accent6 8 4 2" xfId="2979"/>
    <cellStyle name="20% - Accent6 8 4 2 2" xfId="7142"/>
    <cellStyle name="20% - Accent6 8 4 2 2 2" xfId="15496"/>
    <cellStyle name="20% - Accent6 8 4 2 2 2 2" xfId="32207"/>
    <cellStyle name="20% - Accent6 8 4 2 2 3" xfId="23854"/>
    <cellStyle name="20% - Accent6 8 4 2 3" xfId="11334"/>
    <cellStyle name="20% - Accent6 8 4 2 3 2" xfId="28045"/>
    <cellStyle name="20% - Accent6 8 4 2 4" xfId="19692"/>
    <cellStyle name="20% - Accent6 8 4 3" xfId="5342"/>
    <cellStyle name="20% - Accent6 8 4 3 2" xfId="13696"/>
    <cellStyle name="20% - Accent6 8 4 3 2 2" xfId="30407"/>
    <cellStyle name="20% - Accent6 8 4 3 3" xfId="22054"/>
    <cellStyle name="20% - Accent6 8 4 4" xfId="9534"/>
    <cellStyle name="20% - Accent6 8 4 4 2" xfId="26245"/>
    <cellStyle name="20% - Accent6 8 4 5" xfId="17892"/>
    <cellStyle name="20% - Accent6 8 5" xfId="2980"/>
    <cellStyle name="20% - Accent6 8 5 2" xfId="7143"/>
    <cellStyle name="20% - Accent6 8 5 2 2" xfId="15497"/>
    <cellStyle name="20% - Accent6 8 5 2 2 2" xfId="32208"/>
    <cellStyle name="20% - Accent6 8 5 2 3" xfId="23855"/>
    <cellStyle name="20% - Accent6 8 5 3" xfId="11335"/>
    <cellStyle name="20% - Accent6 8 5 3 2" xfId="28046"/>
    <cellStyle name="20% - Accent6 8 5 4" xfId="19693"/>
    <cellStyle name="20% - Accent6 8 6" xfId="4306"/>
    <cellStyle name="20% - Accent6 8 6 2" xfId="12660"/>
    <cellStyle name="20% - Accent6 8 6 2 2" xfId="29371"/>
    <cellStyle name="20% - Accent6 8 6 3" xfId="21018"/>
    <cellStyle name="20% - Accent6 8 7" xfId="8498"/>
    <cellStyle name="20% - Accent6 8 7 2" xfId="25209"/>
    <cellStyle name="20% - Accent6 8 8" xfId="16856"/>
    <cellStyle name="20% - Accent6 9" xfId="153"/>
    <cellStyle name="20% - Accent6 9 2" xfId="396"/>
    <cellStyle name="20% - Accent6 9 2 2" xfId="909"/>
    <cellStyle name="20% - Accent6 9 2 2 2" xfId="1945"/>
    <cellStyle name="20% - Accent6 9 2 2 2 2" xfId="2981"/>
    <cellStyle name="20% - Accent6 9 2 2 2 2 2" xfId="7144"/>
    <cellStyle name="20% - Accent6 9 2 2 2 2 2 2" xfId="15498"/>
    <cellStyle name="20% - Accent6 9 2 2 2 2 2 2 2" xfId="32209"/>
    <cellStyle name="20% - Accent6 9 2 2 2 2 2 3" xfId="23856"/>
    <cellStyle name="20% - Accent6 9 2 2 2 2 3" xfId="11336"/>
    <cellStyle name="20% - Accent6 9 2 2 2 2 3 2" xfId="28047"/>
    <cellStyle name="20% - Accent6 9 2 2 2 2 4" xfId="19694"/>
    <cellStyle name="20% - Accent6 9 2 2 2 3" xfId="6108"/>
    <cellStyle name="20% - Accent6 9 2 2 2 3 2" xfId="14462"/>
    <cellStyle name="20% - Accent6 9 2 2 2 3 2 2" xfId="31173"/>
    <cellStyle name="20% - Accent6 9 2 2 2 3 3" xfId="22820"/>
    <cellStyle name="20% - Accent6 9 2 2 2 4" xfId="10300"/>
    <cellStyle name="20% - Accent6 9 2 2 2 4 2" xfId="27011"/>
    <cellStyle name="20% - Accent6 9 2 2 2 5" xfId="18658"/>
    <cellStyle name="20% - Accent6 9 2 2 3" xfId="2982"/>
    <cellStyle name="20% - Accent6 9 2 2 3 2" xfId="7145"/>
    <cellStyle name="20% - Accent6 9 2 2 3 2 2" xfId="15499"/>
    <cellStyle name="20% - Accent6 9 2 2 3 2 2 2" xfId="32210"/>
    <cellStyle name="20% - Accent6 9 2 2 3 2 3" xfId="23857"/>
    <cellStyle name="20% - Accent6 9 2 2 3 3" xfId="11337"/>
    <cellStyle name="20% - Accent6 9 2 2 3 3 2" xfId="28048"/>
    <cellStyle name="20% - Accent6 9 2 2 3 4" xfId="19695"/>
    <cellStyle name="20% - Accent6 9 2 2 4" xfId="5072"/>
    <cellStyle name="20% - Accent6 9 2 2 4 2" xfId="13426"/>
    <cellStyle name="20% - Accent6 9 2 2 4 2 2" xfId="30137"/>
    <cellStyle name="20% - Accent6 9 2 2 4 3" xfId="21784"/>
    <cellStyle name="20% - Accent6 9 2 2 5" xfId="9264"/>
    <cellStyle name="20% - Accent6 9 2 2 5 2" xfId="25975"/>
    <cellStyle name="20% - Accent6 9 2 2 6" xfId="17622"/>
    <cellStyle name="20% - Accent6 9 2 3" xfId="1433"/>
    <cellStyle name="20% - Accent6 9 2 3 2" xfId="2983"/>
    <cellStyle name="20% - Accent6 9 2 3 2 2" xfId="7146"/>
    <cellStyle name="20% - Accent6 9 2 3 2 2 2" xfId="15500"/>
    <cellStyle name="20% - Accent6 9 2 3 2 2 2 2" xfId="32211"/>
    <cellStyle name="20% - Accent6 9 2 3 2 2 3" xfId="23858"/>
    <cellStyle name="20% - Accent6 9 2 3 2 3" xfId="11338"/>
    <cellStyle name="20% - Accent6 9 2 3 2 3 2" xfId="28049"/>
    <cellStyle name="20% - Accent6 9 2 3 2 4" xfId="19696"/>
    <cellStyle name="20% - Accent6 9 2 3 3" xfId="5596"/>
    <cellStyle name="20% - Accent6 9 2 3 3 2" xfId="13950"/>
    <cellStyle name="20% - Accent6 9 2 3 3 2 2" xfId="30661"/>
    <cellStyle name="20% - Accent6 9 2 3 3 3" xfId="22308"/>
    <cellStyle name="20% - Accent6 9 2 3 4" xfId="9788"/>
    <cellStyle name="20% - Accent6 9 2 3 4 2" xfId="26499"/>
    <cellStyle name="20% - Accent6 9 2 3 5" xfId="18146"/>
    <cellStyle name="20% - Accent6 9 2 4" xfId="2984"/>
    <cellStyle name="20% - Accent6 9 2 4 2" xfId="7147"/>
    <cellStyle name="20% - Accent6 9 2 4 2 2" xfId="15501"/>
    <cellStyle name="20% - Accent6 9 2 4 2 2 2" xfId="32212"/>
    <cellStyle name="20% - Accent6 9 2 4 2 3" xfId="23859"/>
    <cellStyle name="20% - Accent6 9 2 4 3" xfId="11339"/>
    <cellStyle name="20% - Accent6 9 2 4 3 2" xfId="28050"/>
    <cellStyle name="20% - Accent6 9 2 4 4" xfId="19697"/>
    <cellStyle name="20% - Accent6 9 2 5" xfId="4560"/>
    <cellStyle name="20% - Accent6 9 2 5 2" xfId="12914"/>
    <cellStyle name="20% - Accent6 9 2 5 2 2" xfId="29625"/>
    <cellStyle name="20% - Accent6 9 2 5 3" xfId="21272"/>
    <cellStyle name="20% - Accent6 9 2 6" xfId="8752"/>
    <cellStyle name="20% - Accent6 9 2 6 2" xfId="25463"/>
    <cellStyle name="20% - Accent6 9 2 7" xfId="17110"/>
    <cellStyle name="20% - Accent6 9 3" xfId="669"/>
    <cellStyle name="20% - Accent6 9 3 2" xfId="1705"/>
    <cellStyle name="20% - Accent6 9 3 2 2" xfId="2985"/>
    <cellStyle name="20% - Accent6 9 3 2 2 2" xfId="7148"/>
    <cellStyle name="20% - Accent6 9 3 2 2 2 2" xfId="15502"/>
    <cellStyle name="20% - Accent6 9 3 2 2 2 2 2" xfId="32213"/>
    <cellStyle name="20% - Accent6 9 3 2 2 2 3" xfId="23860"/>
    <cellStyle name="20% - Accent6 9 3 2 2 3" xfId="11340"/>
    <cellStyle name="20% - Accent6 9 3 2 2 3 2" xfId="28051"/>
    <cellStyle name="20% - Accent6 9 3 2 2 4" xfId="19698"/>
    <cellStyle name="20% - Accent6 9 3 2 3" xfId="5868"/>
    <cellStyle name="20% - Accent6 9 3 2 3 2" xfId="14222"/>
    <cellStyle name="20% - Accent6 9 3 2 3 2 2" xfId="30933"/>
    <cellStyle name="20% - Accent6 9 3 2 3 3" xfId="22580"/>
    <cellStyle name="20% - Accent6 9 3 2 4" xfId="10060"/>
    <cellStyle name="20% - Accent6 9 3 2 4 2" xfId="26771"/>
    <cellStyle name="20% - Accent6 9 3 2 5" xfId="18418"/>
    <cellStyle name="20% - Accent6 9 3 3" xfId="2986"/>
    <cellStyle name="20% - Accent6 9 3 3 2" xfId="7149"/>
    <cellStyle name="20% - Accent6 9 3 3 2 2" xfId="15503"/>
    <cellStyle name="20% - Accent6 9 3 3 2 2 2" xfId="32214"/>
    <cellStyle name="20% - Accent6 9 3 3 2 3" xfId="23861"/>
    <cellStyle name="20% - Accent6 9 3 3 3" xfId="11341"/>
    <cellStyle name="20% - Accent6 9 3 3 3 2" xfId="28052"/>
    <cellStyle name="20% - Accent6 9 3 3 4" xfId="19699"/>
    <cellStyle name="20% - Accent6 9 3 4" xfId="4832"/>
    <cellStyle name="20% - Accent6 9 3 4 2" xfId="13186"/>
    <cellStyle name="20% - Accent6 9 3 4 2 2" xfId="29897"/>
    <cellStyle name="20% - Accent6 9 3 4 3" xfId="21544"/>
    <cellStyle name="20% - Accent6 9 3 5" xfId="9024"/>
    <cellStyle name="20% - Accent6 9 3 5 2" xfId="25735"/>
    <cellStyle name="20% - Accent6 9 3 6" xfId="17382"/>
    <cellStyle name="20% - Accent6 9 4" xfId="1193"/>
    <cellStyle name="20% - Accent6 9 4 2" xfId="2987"/>
    <cellStyle name="20% - Accent6 9 4 2 2" xfId="7150"/>
    <cellStyle name="20% - Accent6 9 4 2 2 2" xfId="15504"/>
    <cellStyle name="20% - Accent6 9 4 2 2 2 2" xfId="32215"/>
    <cellStyle name="20% - Accent6 9 4 2 2 3" xfId="23862"/>
    <cellStyle name="20% - Accent6 9 4 2 3" xfId="11342"/>
    <cellStyle name="20% - Accent6 9 4 2 3 2" xfId="28053"/>
    <cellStyle name="20% - Accent6 9 4 2 4" xfId="19700"/>
    <cellStyle name="20% - Accent6 9 4 3" xfId="5356"/>
    <cellStyle name="20% - Accent6 9 4 3 2" xfId="13710"/>
    <cellStyle name="20% - Accent6 9 4 3 2 2" xfId="30421"/>
    <cellStyle name="20% - Accent6 9 4 3 3" xfId="22068"/>
    <cellStyle name="20% - Accent6 9 4 4" xfId="9548"/>
    <cellStyle name="20% - Accent6 9 4 4 2" xfId="26259"/>
    <cellStyle name="20% - Accent6 9 4 5" xfId="17906"/>
    <cellStyle name="20% - Accent6 9 5" xfId="2988"/>
    <cellStyle name="20% - Accent6 9 5 2" xfId="7151"/>
    <cellStyle name="20% - Accent6 9 5 2 2" xfId="15505"/>
    <cellStyle name="20% - Accent6 9 5 2 2 2" xfId="32216"/>
    <cellStyle name="20% - Accent6 9 5 2 3" xfId="23863"/>
    <cellStyle name="20% - Accent6 9 5 3" xfId="11343"/>
    <cellStyle name="20% - Accent6 9 5 3 2" xfId="28054"/>
    <cellStyle name="20% - Accent6 9 5 4" xfId="19701"/>
    <cellStyle name="20% - Accent6 9 6" xfId="4320"/>
    <cellStyle name="20% - Accent6 9 6 2" xfId="12674"/>
    <cellStyle name="20% - Accent6 9 6 2 2" xfId="29385"/>
    <cellStyle name="20% - Accent6 9 6 3" xfId="21032"/>
    <cellStyle name="20% - Accent6 9 7" xfId="8512"/>
    <cellStyle name="20% - Accent6 9 7 2" xfId="25223"/>
    <cellStyle name="20% - Accent6 9 8" xfId="16870"/>
    <cellStyle name="40% - Accent1" xfId="7" builtinId="31" customBuiltin="1"/>
    <cellStyle name="40% - Accent1 10" xfId="158"/>
    <cellStyle name="40% - Accent1 10 2" xfId="401"/>
    <cellStyle name="40% - Accent1 10 2 2" xfId="914"/>
    <cellStyle name="40% - Accent1 10 2 2 2" xfId="1950"/>
    <cellStyle name="40% - Accent1 10 2 2 2 2" xfId="2989"/>
    <cellStyle name="40% - Accent1 10 2 2 2 2 2" xfId="7152"/>
    <cellStyle name="40% - Accent1 10 2 2 2 2 2 2" xfId="15506"/>
    <cellStyle name="40% - Accent1 10 2 2 2 2 2 2 2" xfId="32217"/>
    <cellStyle name="40% - Accent1 10 2 2 2 2 2 3" xfId="23864"/>
    <cellStyle name="40% - Accent1 10 2 2 2 2 3" xfId="11344"/>
    <cellStyle name="40% - Accent1 10 2 2 2 2 3 2" xfId="28055"/>
    <cellStyle name="40% - Accent1 10 2 2 2 2 4" xfId="19702"/>
    <cellStyle name="40% - Accent1 10 2 2 2 3" xfId="6113"/>
    <cellStyle name="40% - Accent1 10 2 2 2 3 2" xfId="14467"/>
    <cellStyle name="40% - Accent1 10 2 2 2 3 2 2" xfId="31178"/>
    <cellStyle name="40% - Accent1 10 2 2 2 3 3" xfId="22825"/>
    <cellStyle name="40% - Accent1 10 2 2 2 4" xfId="10305"/>
    <cellStyle name="40% - Accent1 10 2 2 2 4 2" xfId="27016"/>
    <cellStyle name="40% - Accent1 10 2 2 2 5" xfId="18663"/>
    <cellStyle name="40% - Accent1 10 2 2 3" xfId="2990"/>
    <cellStyle name="40% - Accent1 10 2 2 3 2" xfId="7153"/>
    <cellStyle name="40% - Accent1 10 2 2 3 2 2" xfId="15507"/>
    <cellStyle name="40% - Accent1 10 2 2 3 2 2 2" xfId="32218"/>
    <cellStyle name="40% - Accent1 10 2 2 3 2 3" xfId="23865"/>
    <cellStyle name="40% - Accent1 10 2 2 3 3" xfId="11345"/>
    <cellStyle name="40% - Accent1 10 2 2 3 3 2" xfId="28056"/>
    <cellStyle name="40% - Accent1 10 2 2 3 4" xfId="19703"/>
    <cellStyle name="40% - Accent1 10 2 2 4" xfId="5077"/>
    <cellStyle name="40% - Accent1 10 2 2 4 2" xfId="13431"/>
    <cellStyle name="40% - Accent1 10 2 2 4 2 2" xfId="30142"/>
    <cellStyle name="40% - Accent1 10 2 2 4 3" xfId="21789"/>
    <cellStyle name="40% - Accent1 10 2 2 5" xfId="9269"/>
    <cellStyle name="40% - Accent1 10 2 2 5 2" xfId="25980"/>
    <cellStyle name="40% - Accent1 10 2 2 6" xfId="17627"/>
    <cellStyle name="40% - Accent1 10 2 3" xfId="1438"/>
    <cellStyle name="40% - Accent1 10 2 3 2" xfId="2991"/>
    <cellStyle name="40% - Accent1 10 2 3 2 2" xfId="7154"/>
    <cellStyle name="40% - Accent1 10 2 3 2 2 2" xfId="15508"/>
    <cellStyle name="40% - Accent1 10 2 3 2 2 2 2" xfId="32219"/>
    <cellStyle name="40% - Accent1 10 2 3 2 2 3" xfId="23866"/>
    <cellStyle name="40% - Accent1 10 2 3 2 3" xfId="11346"/>
    <cellStyle name="40% - Accent1 10 2 3 2 3 2" xfId="28057"/>
    <cellStyle name="40% - Accent1 10 2 3 2 4" xfId="19704"/>
    <cellStyle name="40% - Accent1 10 2 3 3" xfId="5601"/>
    <cellStyle name="40% - Accent1 10 2 3 3 2" xfId="13955"/>
    <cellStyle name="40% - Accent1 10 2 3 3 2 2" xfId="30666"/>
    <cellStyle name="40% - Accent1 10 2 3 3 3" xfId="22313"/>
    <cellStyle name="40% - Accent1 10 2 3 4" xfId="9793"/>
    <cellStyle name="40% - Accent1 10 2 3 4 2" xfId="26504"/>
    <cellStyle name="40% - Accent1 10 2 3 5" xfId="18151"/>
    <cellStyle name="40% - Accent1 10 2 4" xfId="2992"/>
    <cellStyle name="40% - Accent1 10 2 4 2" xfId="7155"/>
    <cellStyle name="40% - Accent1 10 2 4 2 2" xfId="15509"/>
    <cellStyle name="40% - Accent1 10 2 4 2 2 2" xfId="32220"/>
    <cellStyle name="40% - Accent1 10 2 4 2 3" xfId="23867"/>
    <cellStyle name="40% - Accent1 10 2 4 3" xfId="11347"/>
    <cellStyle name="40% - Accent1 10 2 4 3 2" xfId="28058"/>
    <cellStyle name="40% - Accent1 10 2 4 4" xfId="19705"/>
    <cellStyle name="40% - Accent1 10 2 5" xfId="4565"/>
    <cellStyle name="40% - Accent1 10 2 5 2" xfId="12919"/>
    <cellStyle name="40% - Accent1 10 2 5 2 2" xfId="29630"/>
    <cellStyle name="40% - Accent1 10 2 5 3" xfId="21277"/>
    <cellStyle name="40% - Accent1 10 2 6" xfId="8757"/>
    <cellStyle name="40% - Accent1 10 2 6 2" xfId="25468"/>
    <cellStyle name="40% - Accent1 10 2 7" xfId="17115"/>
    <cellStyle name="40% - Accent1 10 3" xfId="674"/>
    <cellStyle name="40% - Accent1 10 3 2" xfId="1710"/>
    <cellStyle name="40% - Accent1 10 3 2 2" xfId="2993"/>
    <cellStyle name="40% - Accent1 10 3 2 2 2" xfId="7156"/>
    <cellStyle name="40% - Accent1 10 3 2 2 2 2" xfId="15510"/>
    <cellStyle name="40% - Accent1 10 3 2 2 2 2 2" xfId="32221"/>
    <cellStyle name="40% - Accent1 10 3 2 2 2 3" xfId="23868"/>
    <cellStyle name="40% - Accent1 10 3 2 2 3" xfId="11348"/>
    <cellStyle name="40% - Accent1 10 3 2 2 3 2" xfId="28059"/>
    <cellStyle name="40% - Accent1 10 3 2 2 4" xfId="19706"/>
    <cellStyle name="40% - Accent1 10 3 2 3" xfId="5873"/>
    <cellStyle name="40% - Accent1 10 3 2 3 2" xfId="14227"/>
    <cellStyle name="40% - Accent1 10 3 2 3 2 2" xfId="30938"/>
    <cellStyle name="40% - Accent1 10 3 2 3 3" xfId="22585"/>
    <cellStyle name="40% - Accent1 10 3 2 4" xfId="10065"/>
    <cellStyle name="40% - Accent1 10 3 2 4 2" xfId="26776"/>
    <cellStyle name="40% - Accent1 10 3 2 5" xfId="18423"/>
    <cellStyle name="40% - Accent1 10 3 3" xfId="2994"/>
    <cellStyle name="40% - Accent1 10 3 3 2" xfId="7157"/>
    <cellStyle name="40% - Accent1 10 3 3 2 2" xfId="15511"/>
    <cellStyle name="40% - Accent1 10 3 3 2 2 2" xfId="32222"/>
    <cellStyle name="40% - Accent1 10 3 3 2 3" xfId="23869"/>
    <cellStyle name="40% - Accent1 10 3 3 3" xfId="11349"/>
    <cellStyle name="40% - Accent1 10 3 3 3 2" xfId="28060"/>
    <cellStyle name="40% - Accent1 10 3 3 4" xfId="19707"/>
    <cellStyle name="40% - Accent1 10 3 4" xfId="4837"/>
    <cellStyle name="40% - Accent1 10 3 4 2" xfId="13191"/>
    <cellStyle name="40% - Accent1 10 3 4 2 2" xfId="29902"/>
    <cellStyle name="40% - Accent1 10 3 4 3" xfId="21549"/>
    <cellStyle name="40% - Accent1 10 3 5" xfId="9029"/>
    <cellStyle name="40% - Accent1 10 3 5 2" xfId="25740"/>
    <cellStyle name="40% - Accent1 10 3 6" xfId="17387"/>
    <cellStyle name="40% - Accent1 10 4" xfId="1198"/>
    <cellStyle name="40% - Accent1 10 4 2" xfId="2995"/>
    <cellStyle name="40% - Accent1 10 4 2 2" xfId="7158"/>
    <cellStyle name="40% - Accent1 10 4 2 2 2" xfId="15512"/>
    <cellStyle name="40% - Accent1 10 4 2 2 2 2" xfId="32223"/>
    <cellStyle name="40% - Accent1 10 4 2 2 3" xfId="23870"/>
    <cellStyle name="40% - Accent1 10 4 2 3" xfId="11350"/>
    <cellStyle name="40% - Accent1 10 4 2 3 2" xfId="28061"/>
    <cellStyle name="40% - Accent1 10 4 2 4" xfId="19708"/>
    <cellStyle name="40% - Accent1 10 4 3" xfId="5361"/>
    <cellStyle name="40% - Accent1 10 4 3 2" xfId="13715"/>
    <cellStyle name="40% - Accent1 10 4 3 2 2" xfId="30426"/>
    <cellStyle name="40% - Accent1 10 4 3 3" xfId="22073"/>
    <cellStyle name="40% - Accent1 10 4 4" xfId="9553"/>
    <cellStyle name="40% - Accent1 10 4 4 2" xfId="26264"/>
    <cellStyle name="40% - Accent1 10 4 5" xfId="17911"/>
    <cellStyle name="40% - Accent1 10 5" xfId="2996"/>
    <cellStyle name="40% - Accent1 10 5 2" xfId="7159"/>
    <cellStyle name="40% - Accent1 10 5 2 2" xfId="15513"/>
    <cellStyle name="40% - Accent1 10 5 2 2 2" xfId="32224"/>
    <cellStyle name="40% - Accent1 10 5 2 3" xfId="23871"/>
    <cellStyle name="40% - Accent1 10 5 3" xfId="11351"/>
    <cellStyle name="40% - Accent1 10 5 3 2" xfId="28062"/>
    <cellStyle name="40% - Accent1 10 5 4" xfId="19709"/>
    <cellStyle name="40% - Accent1 10 6" xfId="4325"/>
    <cellStyle name="40% - Accent1 10 6 2" xfId="12679"/>
    <cellStyle name="40% - Accent1 10 6 2 2" xfId="29390"/>
    <cellStyle name="40% - Accent1 10 6 3" xfId="21037"/>
    <cellStyle name="40% - Accent1 10 7" xfId="8517"/>
    <cellStyle name="40% - Accent1 10 7 2" xfId="25228"/>
    <cellStyle name="40% - Accent1 10 8" xfId="16875"/>
    <cellStyle name="40% - Accent1 11" xfId="172"/>
    <cellStyle name="40% - Accent1 11 2" xfId="415"/>
    <cellStyle name="40% - Accent1 11 2 2" xfId="928"/>
    <cellStyle name="40% - Accent1 11 2 2 2" xfId="1964"/>
    <cellStyle name="40% - Accent1 11 2 2 2 2" xfId="2997"/>
    <cellStyle name="40% - Accent1 11 2 2 2 2 2" xfId="7160"/>
    <cellStyle name="40% - Accent1 11 2 2 2 2 2 2" xfId="15514"/>
    <cellStyle name="40% - Accent1 11 2 2 2 2 2 2 2" xfId="32225"/>
    <cellStyle name="40% - Accent1 11 2 2 2 2 2 3" xfId="23872"/>
    <cellStyle name="40% - Accent1 11 2 2 2 2 3" xfId="11352"/>
    <cellStyle name="40% - Accent1 11 2 2 2 2 3 2" xfId="28063"/>
    <cellStyle name="40% - Accent1 11 2 2 2 2 4" xfId="19710"/>
    <cellStyle name="40% - Accent1 11 2 2 2 3" xfId="6127"/>
    <cellStyle name="40% - Accent1 11 2 2 2 3 2" xfId="14481"/>
    <cellStyle name="40% - Accent1 11 2 2 2 3 2 2" xfId="31192"/>
    <cellStyle name="40% - Accent1 11 2 2 2 3 3" xfId="22839"/>
    <cellStyle name="40% - Accent1 11 2 2 2 4" xfId="10319"/>
    <cellStyle name="40% - Accent1 11 2 2 2 4 2" xfId="27030"/>
    <cellStyle name="40% - Accent1 11 2 2 2 5" xfId="18677"/>
    <cellStyle name="40% - Accent1 11 2 2 3" xfId="2998"/>
    <cellStyle name="40% - Accent1 11 2 2 3 2" xfId="7161"/>
    <cellStyle name="40% - Accent1 11 2 2 3 2 2" xfId="15515"/>
    <cellStyle name="40% - Accent1 11 2 2 3 2 2 2" xfId="32226"/>
    <cellStyle name="40% - Accent1 11 2 2 3 2 3" xfId="23873"/>
    <cellStyle name="40% - Accent1 11 2 2 3 3" xfId="11353"/>
    <cellStyle name="40% - Accent1 11 2 2 3 3 2" xfId="28064"/>
    <cellStyle name="40% - Accent1 11 2 2 3 4" xfId="19711"/>
    <cellStyle name="40% - Accent1 11 2 2 4" xfId="5091"/>
    <cellStyle name="40% - Accent1 11 2 2 4 2" xfId="13445"/>
    <cellStyle name="40% - Accent1 11 2 2 4 2 2" xfId="30156"/>
    <cellStyle name="40% - Accent1 11 2 2 4 3" xfId="21803"/>
    <cellStyle name="40% - Accent1 11 2 2 5" xfId="9283"/>
    <cellStyle name="40% - Accent1 11 2 2 5 2" xfId="25994"/>
    <cellStyle name="40% - Accent1 11 2 2 6" xfId="17641"/>
    <cellStyle name="40% - Accent1 11 2 3" xfId="1452"/>
    <cellStyle name="40% - Accent1 11 2 3 2" xfId="2999"/>
    <cellStyle name="40% - Accent1 11 2 3 2 2" xfId="7162"/>
    <cellStyle name="40% - Accent1 11 2 3 2 2 2" xfId="15516"/>
    <cellStyle name="40% - Accent1 11 2 3 2 2 2 2" xfId="32227"/>
    <cellStyle name="40% - Accent1 11 2 3 2 2 3" xfId="23874"/>
    <cellStyle name="40% - Accent1 11 2 3 2 3" xfId="11354"/>
    <cellStyle name="40% - Accent1 11 2 3 2 3 2" xfId="28065"/>
    <cellStyle name="40% - Accent1 11 2 3 2 4" xfId="19712"/>
    <cellStyle name="40% - Accent1 11 2 3 3" xfId="5615"/>
    <cellStyle name="40% - Accent1 11 2 3 3 2" xfId="13969"/>
    <cellStyle name="40% - Accent1 11 2 3 3 2 2" xfId="30680"/>
    <cellStyle name="40% - Accent1 11 2 3 3 3" xfId="22327"/>
    <cellStyle name="40% - Accent1 11 2 3 4" xfId="9807"/>
    <cellStyle name="40% - Accent1 11 2 3 4 2" xfId="26518"/>
    <cellStyle name="40% - Accent1 11 2 3 5" xfId="18165"/>
    <cellStyle name="40% - Accent1 11 2 4" xfId="3000"/>
    <cellStyle name="40% - Accent1 11 2 4 2" xfId="7163"/>
    <cellStyle name="40% - Accent1 11 2 4 2 2" xfId="15517"/>
    <cellStyle name="40% - Accent1 11 2 4 2 2 2" xfId="32228"/>
    <cellStyle name="40% - Accent1 11 2 4 2 3" xfId="23875"/>
    <cellStyle name="40% - Accent1 11 2 4 3" xfId="11355"/>
    <cellStyle name="40% - Accent1 11 2 4 3 2" xfId="28066"/>
    <cellStyle name="40% - Accent1 11 2 4 4" xfId="19713"/>
    <cellStyle name="40% - Accent1 11 2 5" xfId="4579"/>
    <cellStyle name="40% - Accent1 11 2 5 2" xfId="12933"/>
    <cellStyle name="40% - Accent1 11 2 5 2 2" xfId="29644"/>
    <cellStyle name="40% - Accent1 11 2 5 3" xfId="21291"/>
    <cellStyle name="40% - Accent1 11 2 6" xfId="8771"/>
    <cellStyle name="40% - Accent1 11 2 6 2" xfId="25482"/>
    <cellStyle name="40% - Accent1 11 2 7" xfId="17129"/>
    <cellStyle name="40% - Accent1 11 3" xfId="688"/>
    <cellStyle name="40% - Accent1 11 3 2" xfId="1724"/>
    <cellStyle name="40% - Accent1 11 3 2 2" xfId="3001"/>
    <cellStyle name="40% - Accent1 11 3 2 2 2" xfId="7164"/>
    <cellStyle name="40% - Accent1 11 3 2 2 2 2" xfId="15518"/>
    <cellStyle name="40% - Accent1 11 3 2 2 2 2 2" xfId="32229"/>
    <cellStyle name="40% - Accent1 11 3 2 2 2 3" xfId="23876"/>
    <cellStyle name="40% - Accent1 11 3 2 2 3" xfId="11356"/>
    <cellStyle name="40% - Accent1 11 3 2 2 3 2" xfId="28067"/>
    <cellStyle name="40% - Accent1 11 3 2 2 4" xfId="19714"/>
    <cellStyle name="40% - Accent1 11 3 2 3" xfId="5887"/>
    <cellStyle name="40% - Accent1 11 3 2 3 2" xfId="14241"/>
    <cellStyle name="40% - Accent1 11 3 2 3 2 2" xfId="30952"/>
    <cellStyle name="40% - Accent1 11 3 2 3 3" xfId="22599"/>
    <cellStyle name="40% - Accent1 11 3 2 4" xfId="10079"/>
    <cellStyle name="40% - Accent1 11 3 2 4 2" xfId="26790"/>
    <cellStyle name="40% - Accent1 11 3 2 5" xfId="18437"/>
    <cellStyle name="40% - Accent1 11 3 3" xfId="3002"/>
    <cellStyle name="40% - Accent1 11 3 3 2" xfId="7165"/>
    <cellStyle name="40% - Accent1 11 3 3 2 2" xfId="15519"/>
    <cellStyle name="40% - Accent1 11 3 3 2 2 2" xfId="32230"/>
    <cellStyle name="40% - Accent1 11 3 3 2 3" xfId="23877"/>
    <cellStyle name="40% - Accent1 11 3 3 3" xfId="11357"/>
    <cellStyle name="40% - Accent1 11 3 3 3 2" xfId="28068"/>
    <cellStyle name="40% - Accent1 11 3 3 4" xfId="19715"/>
    <cellStyle name="40% - Accent1 11 3 4" xfId="4851"/>
    <cellStyle name="40% - Accent1 11 3 4 2" xfId="13205"/>
    <cellStyle name="40% - Accent1 11 3 4 2 2" xfId="29916"/>
    <cellStyle name="40% - Accent1 11 3 4 3" xfId="21563"/>
    <cellStyle name="40% - Accent1 11 3 5" xfId="9043"/>
    <cellStyle name="40% - Accent1 11 3 5 2" xfId="25754"/>
    <cellStyle name="40% - Accent1 11 3 6" xfId="17401"/>
    <cellStyle name="40% - Accent1 11 4" xfId="1212"/>
    <cellStyle name="40% - Accent1 11 4 2" xfId="3003"/>
    <cellStyle name="40% - Accent1 11 4 2 2" xfId="7166"/>
    <cellStyle name="40% - Accent1 11 4 2 2 2" xfId="15520"/>
    <cellStyle name="40% - Accent1 11 4 2 2 2 2" xfId="32231"/>
    <cellStyle name="40% - Accent1 11 4 2 2 3" xfId="23878"/>
    <cellStyle name="40% - Accent1 11 4 2 3" xfId="11358"/>
    <cellStyle name="40% - Accent1 11 4 2 3 2" xfId="28069"/>
    <cellStyle name="40% - Accent1 11 4 2 4" xfId="19716"/>
    <cellStyle name="40% - Accent1 11 4 3" xfId="5375"/>
    <cellStyle name="40% - Accent1 11 4 3 2" xfId="13729"/>
    <cellStyle name="40% - Accent1 11 4 3 2 2" xfId="30440"/>
    <cellStyle name="40% - Accent1 11 4 3 3" xfId="22087"/>
    <cellStyle name="40% - Accent1 11 4 4" xfId="9567"/>
    <cellStyle name="40% - Accent1 11 4 4 2" xfId="26278"/>
    <cellStyle name="40% - Accent1 11 4 5" xfId="17925"/>
    <cellStyle name="40% - Accent1 11 5" xfId="3004"/>
    <cellStyle name="40% - Accent1 11 5 2" xfId="7167"/>
    <cellStyle name="40% - Accent1 11 5 2 2" xfId="15521"/>
    <cellStyle name="40% - Accent1 11 5 2 2 2" xfId="32232"/>
    <cellStyle name="40% - Accent1 11 5 2 3" xfId="23879"/>
    <cellStyle name="40% - Accent1 11 5 3" xfId="11359"/>
    <cellStyle name="40% - Accent1 11 5 3 2" xfId="28070"/>
    <cellStyle name="40% - Accent1 11 5 4" xfId="19717"/>
    <cellStyle name="40% - Accent1 11 6" xfId="4339"/>
    <cellStyle name="40% - Accent1 11 6 2" xfId="12693"/>
    <cellStyle name="40% - Accent1 11 6 2 2" xfId="29404"/>
    <cellStyle name="40% - Accent1 11 6 3" xfId="21051"/>
    <cellStyle name="40% - Accent1 11 7" xfId="8531"/>
    <cellStyle name="40% - Accent1 11 7 2" xfId="25242"/>
    <cellStyle name="40% - Accent1 11 8" xfId="16889"/>
    <cellStyle name="40% - Accent1 12" xfId="187"/>
    <cellStyle name="40% - Accent1 12 2" xfId="430"/>
    <cellStyle name="40% - Accent1 12 2 2" xfId="943"/>
    <cellStyle name="40% - Accent1 12 2 2 2" xfId="1979"/>
    <cellStyle name="40% - Accent1 12 2 2 2 2" xfId="3005"/>
    <cellStyle name="40% - Accent1 12 2 2 2 2 2" xfId="7168"/>
    <cellStyle name="40% - Accent1 12 2 2 2 2 2 2" xfId="15522"/>
    <cellStyle name="40% - Accent1 12 2 2 2 2 2 2 2" xfId="32233"/>
    <cellStyle name="40% - Accent1 12 2 2 2 2 2 3" xfId="23880"/>
    <cellStyle name="40% - Accent1 12 2 2 2 2 3" xfId="11360"/>
    <cellStyle name="40% - Accent1 12 2 2 2 2 3 2" xfId="28071"/>
    <cellStyle name="40% - Accent1 12 2 2 2 2 4" xfId="19718"/>
    <cellStyle name="40% - Accent1 12 2 2 2 3" xfId="6142"/>
    <cellStyle name="40% - Accent1 12 2 2 2 3 2" xfId="14496"/>
    <cellStyle name="40% - Accent1 12 2 2 2 3 2 2" xfId="31207"/>
    <cellStyle name="40% - Accent1 12 2 2 2 3 3" xfId="22854"/>
    <cellStyle name="40% - Accent1 12 2 2 2 4" xfId="10334"/>
    <cellStyle name="40% - Accent1 12 2 2 2 4 2" xfId="27045"/>
    <cellStyle name="40% - Accent1 12 2 2 2 5" xfId="18692"/>
    <cellStyle name="40% - Accent1 12 2 2 3" xfId="3006"/>
    <cellStyle name="40% - Accent1 12 2 2 3 2" xfId="7169"/>
    <cellStyle name="40% - Accent1 12 2 2 3 2 2" xfId="15523"/>
    <cellStyle name="40% - Accent1 12 2 2 3 2 2 2" xfId="32234"/>
    <cellStyle name="40% - Accent1 12 2 2 3 2 3" xfId="23881"/>
    <cellStyle name="40% - Accent1 12 2 2 3 3" xfId="11361"/>
    <cellStyle name="40% - Accent1 12 2 2 3 3 2" xfId="28072"/>
    <cellStyle name="40% - Accent1 12 2 2 3 4" xfId="19719"/>
    <cellStyle name="40% - Accent1 12 2 2 4" xfId="5106"/>
    <cellStyle name="40% - Accent1 12 2 2 4 2" xfId="13460"/>
    <cellStyle name="40% - Accent1 12 2 2 4 2 2" xfId="30171"/>
    <cellStyle name="40% - Accent1 12 2 2 4 3" xfId="21818"/>
    <cellStyle name="40% - Accent1 12 2 2 5" xfId="9298"/>
    <cellStyle name="40% - Accent1 12 2 2 5 2" xfId="26009"/>
    <cellStyle name="40% - Accent1 12 2 2 6" xfId="17656"/>
    <cellStyle name="40% - Accent1 12 2 3" xfId="1467"/>
    <cellStyle name="40% - Accent1 12 2 3 2" xfId="3007"/>
    <cellStyle name="40% - Accent1 12 2 3 2 2" xfId="7170"/>
    <cellStyle name="40% - Accent1 12 2 3 2 2 2" xfId="15524"/>
    <cellStyle name="40% - Accent1 12 2 3 2 2 2 2" xfId="32235"/>
    <cellStyle name="40% - Accent1 12 2 3 2 2 3" xfId="23882"/>
    <cellStyle name="40% - Accent1 12 2 3 2 3" xfId="11362"/>
    <cellStyle name="40% - Accent1 12 2 3 2 3 2" xfId="28073"/>
    <cellStyle name="40% - Accent1 12 2 3 2 4" xfId="19720"/>
    <cellStyle name="40% - Accent1 12 2 3 3" xfId="5630"/>
    <cellStyle name="40% - Accent1 12 2 3 3 2" xfId="13984"/>
    <cellStyle name="40% - Accent1 12 2 3 3 2 2" xfId="30695"/>
    <cellStyle name="40% - Accent1 12 2 3 3 3" xfId="22342"/>
    <cellStyle name="40% - Accent1 12 2 3 4" xfId="9822"/>
    <cellStyle name="40% - Accent1 12 2 3 4 2" xfId="26533"/>
    <cellStyle name="40% - Accent1 12 2 3 5" xfId="18180"/>
    <cellStyle name="40% - Accent1 12 2 4" xfId="3008"/>
    <cellStyle name="40% - Accent1 12 2 4 2" xfId="7171"/>
    <cellStyle name="40% - Accent1 12 2 4 2 2" xfId="15525"/>
    <cellStyle name="40% - Accent1 12 2 4 2 2 2" xfId="32236"/>
    <cellStyle name="40% - Accent1 12 2 4 2 3" xfId="23883"/>
    <cellStyle name="40% - Accent1 12 2 4 3" xfId="11363"/>
    <cellStyle name="40% - Accent1 12 2 4 3 2" xfId="28074"/>
    <cellStyle name="40% - Accent1 12 2 4 4" xfId="19721"/>
    <cellStyle name="40% - Accent1 12 2 5" xfId="4594"/>
    <cellStyle name="40% - Accent1 12 2 5 2" xfId="12948"/>
    <cellStyle name="40% - Accent1 12 2 5 2 2" xfId="29659"/>
    <cellStyle name="40% - Accent1 12 2 5 3" xfId="21306"/>
    <cellStyle name="40% - Accent1 12 2 6" xfId="8786"/>
    <cellStyle name="40% - Accent1 12 2 6 2" xfId="25497"/>
    <cellStyle name="40% - Accent1 12 2 7" xfId="17144"/>
    <cellStyle name="40% - Accent1 12 3" xfId="703"/>
    <cellStyle name="40% - Accent1 12 3 2" xfId="1739"/>
    <cellStyle name="40% - Accent1 12 3 2 2" xfId="3009"/>
    <cellStyle name="40% - Accent1 12 3 2 2 2" xfId="7172"/>
    <cellStyle name="40% - Accent1 12 3 2 2 2 2" xfId="15526"/>
    <cellStyle name="40% - Accent1 12 3 2 2 2 2 2" xfId="32237"/>
    <cellStyle name="40% - Accent1 12 3 2 2 2 3" xfId="23884"/>
    <cellStyle name="40% - Accent1 12 3 2 2 3" xfId="11364"/>
    <cellStyle name="40% - Accent1 12 3 2 2 3 2" xfId="28075"/>
    <cellStyle name="40% - Accent1 12 3 2 2 4" xfId="19722"/>
    <cellStyle name="40% - Accent1 12 3 2 3" xfId="5902"/>
    <cellStyle name="40% - Accent1 12 3 2 3 2" xfId="14256"/>
    <cellStyle name="40% - Accent1 12 3 2 3 2 2" xfId="30967"/>
    <cellStyle name="40% - Accent1 12 3 2 3 3" xfId="22614"/>
    <cellStyle name="40% - Accent1 12 3 2 4" xfId="10094"/>
    <cellStyle name="40% - Accent1 12 3 2 4 2" xfId="26805"/>
    <cellStyle name="40% - Accent1 12 3 2 5" xfId="18452"/>
    <cellStyle name="40% - Accent1 12 3 3" xfId="3010"/>
    <cellStyle name="40% - Accent1 12 3 3 2" xfId="7173"/>
    <cellStyle name="40% - Accent1 12 3 3 2 2" xfId="15527"/>
    <cellStyle name="40% - Accent1 12 3 3 2 2 2" xfId="32238"/>
    <cellStyle name="40% - Accent1 12 3 3 2 3" xfId="23885"/>
    <cellStyle name="40% - Accent1 12 3 3 3" xfId="11365"/>
    <cellStyle name="40% - Accent1 12 3 3 3 2" xfId="28076"/>
    <cellStyle name="40% - Accent1 12 3 3 4" xfId="19723"/>
    <cellStyle name="40% - Accent1 12 3 4" xfId="4866"/>
    <cellStyle name="40% - Accent1 12 3 4 2" xfId="13220"/>
    <cellStyle name="40% - Accent1 12 3 4 2 2" xfId="29931"/>
    <cellStyle name="40% - Accent1 12 3 4 3" xfId="21578"/>
    <cellStyle name="40% - Accent1 12 3 5" xfId="9058"/>
    <cellStyle name="40% - Accent1 12 3 5 2" xfId="25769"/>
    <cellStyle name="40% - Accent1 12 3 6" xfId="17416"/>
    <cellStyle name="40% - Accent1 12 4" xfId="1227"/>
    <cellStyle name="40% - Accent1 12 4 2" xfId="3011"/>
    <cellStyle name="40% - Accent1 12 4 2 2" xfId="7174"/>
    <cellStyle name="40% - Accent1 12 4 2 2 2" xfId="15528"/>
    <cellStyle name="40% - Accent1 12 4 2 2 2 2" xfId="32239"/>
    <cellStyle name="40% - Accent1 12 4 2 2 3" xfId="23886"/>
    <cellStyle name="40% - Accent1 12 4 2 3" xfId="11366"/>
    <cellStyle name="40% - Accent1 12 4 2 3 2" xfId="28077"/>
    <cellStyle name="40% - Accent1 12 4 2 4" xfId="19724"/>
    <cellStyle name="40% - Accent1 12 4 3" xfId="5390"/>
    <cellStyle name="40% - Accent1 12 4 3 2" xfId="13744"/>
    <cellStyle name="40% - Accent1 12 4 3 2 2" xfId="30455"/>
    <cellStyle name="40% - Accent1 12 4 3 3" xfId="22102"/>
    <cellStyle name="40% - Accent1 12 4 4" xfId="9582"/>
    <cellStyle name="40% - Accent1 12 4 4 2" xfId="26293"/>
    <cellStyle name="40% - Accent1 12 4 5" xfId="17940"/>
    <cellStyle name="40% - Accent1 12 5" xfId="3012"/>
    <cellStyle name="40% - Accent1 12 5 2" xfId="7175"/>
    <cellStyle name="40% - Accent1 12 5 2 2" xfId="15529"/>
    <cellStyle name="40% - Accent1 12 5 2 2 2" xfId="32240"/>
    <cellStyle name="40% - Accent1 12 5 2 3" xfId="23887"/>
    <cellStyle name="40% - Accent1 12 5 3" xfId="11367"/>
    <cellStyle name="40% - Accent1 12 5 3 2" xfId="28078"/>
    <cellStyle name="40% - Accent1 12 5 4" xfId="19725"/>
    <cellStyle name="40% - Accent1 12 6" xfId="4354"/>
    <cellStyle name="40% - Accent1 12 6 2" xfId="12708"/>
    <cellStyle name="40% - Accent1 12 6 2 2" xfId="29419"/>
    <cellStyle name="40% - Accent1 12 6 3" xfId="21066"/>
    <cellStyle name="40% - Accent1 12 7" xfId="8546"/>
    <cellStyle name="40% - Accent1 12 7 2" xfId="25257"/>
    <cellStyle name="40% - Accent1 12 8" xfId="16904"/>
    <cellStyle name="40% - Accent1 13" xfId="203"/>
    <cellStyle name="40% - Accent1 13 2" xfId="445"/>
    <cellStyle name="40% - Accent1 13 2 2" xfId="958"/>
    <cellStyle name="40% - Accent1 13 2 2 2" xfId="1994"/>
    <cellStyle name="40% - Accent1 13 2 2 2 2" xfId="3013"/>
    <cellStyle name="40% - Accent1 13 2 2 2 2 2" xfId="7176"/>
    <cellStyle name="40% - Accent1 13 2 2 2 2 2 2" xfId="15530"/>
    <cellStyle name="40% - Accent1 13 2 2 2 2 2 2 2" xfId="32241"/>
    <cellStyle name="40% - Accent1 13 2 2 2 2 2 3" xfId="23888"/>
    <cellStyle name="40% - Accent1 13 2 2 2 2 3" xfId="11368"/>
    <cellStyle name="40% - Accent1 13 2 2 2 2 3 2" xfId="28079"/>
    <cellStyle name="40% - Accent1 13 2 2 2 2 4" xfId="19726"/>
    <cellStyle name="40% - Accent1 13 2 2 2 3" xfId="6157"/>
    <cellStyle name="40% - Accent1 13 2 2 2 3 2" xfId="14511"/>
    <cellStyle name="40% - Accent1 13 2 2 2 3 2 2" xfId="31222"/>
    <cellStyle name="40% - Accent1 13 2 2 2 3 3" xfId="22869"/>
    <cellStyle name="40% - Accent1 13 2 2 2 4" xfId="10349"/>
    <cellStyle name="40% - Accent1 13 2 2 2 4 2" xfId="27060"/>
    <cellStyle name="40% - Accent1 13 2 2 2 5" xfId="18707"/>
    <cellStyle name="40% - Accent1 13 2 2 3" xfId="3014"/>
    <cellStyle name="40% - Accent1 13 2 2 3 2" xfId="7177"/>
    <cellStyle name="40% - Accent1 13 2 2 3 2 2" xfId="15531"/>
    <cellStyle name="40% - Accent1 13 2 2 3 2 2 2" xfId="32242"/>
    <cellStyle name="40% - Accent1 13 2 2 3 2 3" xfId="23889"/>
    <cellStyle name="40% - Accent1 13 2 2 3 3" xfId="11369"/>
    <cellStyle name="40% - Accent1 13 2 2 3 3 2" xfId="28080"/>
    <cellStyle name="40% - Accent1 13 2 2 3 4" xfId="19727"/>
    <cellStyle name="40% - Accent1 13 2 2 4" xfId="5121"/>
    <cellStyle name="40% - Accent1 13 2 2 4 2" xfId="13475"/>
    <cellStyle name="40% - Accent1 13 2 2 4 2 2" xfId="30186"/>
    <cellStyle name="40% - Accent1 13 2 2 4 3" xfId="21833"/>
    <cellStyle name="40% - Accent1 13 2 2 5" xfId="9313"/>
    <cellStyle name="40% - Accent1 13 2 2 5 2" xfId="26024"/>
    <cellStyle name="40% - Accent1 13 2 2 6" xfId="17671"/>
    <cellStyle name="40% - Accent1 13 2 3" xfId="1482"/>
    <cellStyle name="40% - Accent1 13 2 3 2" xfId="3015"/>
    <cellStyle name="40% - Accent1 13 2 3 2 2" xfId="7178"/>
    <cellStyle name="40% - Accent1 13 2 3 2 2 2" xfId="15532"/>
    <cellStyle name="40% - Accent1 13 2 3 2 2 2 2" xfId="32243"/>
    <cellStyle name="40% - Accent1 13 2 3 2 2 3" xfId="23890"/>
    <cellStyle name="40% - Accent1 13 2 3 2 3" xfId="11370"/>
    <cellStyle name="40% - Accent1 13 2 3 2 3 2" xfId="28081"/>
    <cellStyle name="40% - Accent1 13 2 3 2 4" xfId="19728"/>
    <cellStyle name="40% - Accent1 13 2 3 3" xfId="5645"/>
    <cellStyle name="40% - Accent1 13 2 3 3 2" xfId="13999"/>
    <cellStyle name="40% - Accent1 13 2 3 3 2 2" xfId="30710"/>
    <cellStyle name="40% - Accent1 13 2 3 3 3" xfId="22357"/>
    <cellStyle name="40% - Accent1 13 2 3 4" xfId="9837"/>
    <cellStyle name="40% - Accent1 13 2 3 4 2" xfId="26548"/>
    <cellStyle name="40% - Accent1 13 2 3 5" xfId="18195"/>
    <cellStyle name="40% - Accent1 13 2 4" xfId="3016"/>
    <cellStyle name="40% - Accent1 13 2 4 2" xfId="7179"/>
    <cellStyle name="40% - Accent1 13 2 4 2 2" xfId="15533"/>
    <cellStyle name="40% - Accent1 13 2 4 2 2 2" xfId="32244"/>
    <cellStyle name="40% - Accent1 13 2 4 2 3" xfId="23891"/>
    <cellStyle name="40% - Accent1 13 2 4 3" xfId="11371"/>
    <cellStyle name="40% - Accent1 13 2 4 3 2" xfId="28082"/>
    <cellStyle name="40% - Accent1 13 2 4 4" xfId="19729"/>
    <cellStyle name="40% - Accent1 13 2 5" xfId="4609"/>
    <cellStyle name="40% - Accent1 13 2 5 2" xfId="12963"/>
    <cellStyle name="40% - Accent1 13 2 5 2 2" xfId="29674"/>
    <cellStyle name="40% - Accent1 13 2 5 3" xfId="21321"/>
    <cellStyle name="40% - Accent1 13 2 6" xfId="8801"/>
    <cellStyle name="40% - Accent1 13 2 6 2" xfId="25512"/>
    <cellStyle name="40% - Accent1 13 2 7" xfId="17159"/>
    <cellStyle name="40% - Accent1 13 3" xfId="718"/>
    <cellStyle name="40% - Accent1 13 3 2" xfId="1754"/>
    <cellStyle name="40% - Accent1 13 3 2 2" xfId="3017"/>
    <cellStyle name="40% - Accent1 13 3 2 2 2" xfId="7180"/>
    <cellStyle name="40% - Accent1 13 3 2 2 2 2" xfId="15534"/>
    <cellStyle name="40% - Accent1 13 3 2 2 2 2 2" xfId="32245"/>
    <cellStyle name="40% - Accent1 13 3 2 2 2 3" xfId="23892"/>
    <cellStyle name="40% - Accent1 13 3 2 2 3" xfId="11372"/>
    <cellStyle name="40% - Accent1 13 3 2 2 3 2" xfId="28083"/>
    <cellStyle name="40% - Accent1 13 3 2 2 4" xfId="19730"/>
    <cellStyle name="40% - Accent1 13 3 2 3" xfId="5917"/>
    <cellStyle name="40% - Accent1 13 3 2 3 2" xfId="14271"/>
    <cellStyle name="40% - Accent1 13 3 2 3 2 2" xfId="30982"/>
    <cellStyle name="40% - Accent1 13 3 2 3 3" xfId="22629"/>
    <cellStyle name="40% - Accent1 13 3 2 4" xfId="10109"/>
    <cellStyle name="40% - Accent1 13 3 2 4 2" xfId="26820"/>
    <cellStyle name="40% - Accent1 13 3 2 5" xfId="18467"/>
    <cellStyle name="40% - Accent1 13 3 3" xfId="3018"/>
    <cellStyle name="40% - Accent1 13 3 3 2" xfId="7181"/>
    <cellStyle name="40% - Accent1 13 3 3 2 2" xfId="15535"/>
    <cellStyle name="40% - Accent1 13 3 3 2 2 2" xfId="32246"/>
    <cellStyle name="40% - Accent1 13 3 3 2 3" xfId="23893"/>
    <cellStyle name="40% - Accent1 13 3 3 3" xfId="11373"/>
    <cellStyle name="40% - Accent1 13 3 3 3 2" xfId="28084"/>
    <cellStyle name="40% - Accent1 13 3 3 4" xfId="19731"/>
    <cellStyle name="40% - Accent1 13 3 4" xfId="4881"/>
    <cellStyle name="40% - Accent1 13 3 4 2" xfId="13235"/>
    <cellStyle name="40% - Accent1 13 3 4 2 2" xfId="29946"/>
    <cellStyle name="40% - Accent1 13 3 4 3" xfId="21593"/>
    <cellStyle name="40% - Accent1 13 3 5" xfId="9073"/>
    <cellStyle name="40% - Accent1 13 3 5 2" xfId="25784"/>
    <cellStyle name="40% - Accent1 13 3 6" xfId="17431"/>
    <cellStyle name="40% - Accent1 13 4" xfId="1242"/>
    <cellStyle name="40% - Accent1 13 4 2" xfId="3019"/>
    <cellStyle name="40% - Accent1 13 4 2 2" xfId="7182"/>
    <cellStyle name="40% - Accent1 13 4 2 2 2" xfId="15536"/>
    <cellStyle name="40% - Accent1 13 4 2 2 2 2" xfId="32247"/>
    <cellStyle name="40% - Accent1 13 4 2 2 3" xfId="23894"/>
    <cellStyle name="40% - Accent1 13 4 2 3" xfId="11374"/>
    <cellStyle name="40% - Accent1 13 4 2 3 2" xfId="28085"/>
    <cellStyle name="40% - Accent1 13 4 2 4" xfId="19732"/>
    <cellStyle name="40% - Accent1 13 4 3" xfId="5405"/>
    <cellStyle name="40% - Accent1 13 4 3 2" xfId="13759"/>
    <cellStyle name="40% - Accent1 13 4 3 2 2" xfId="30470"/>
    <cellStyle name="40% - Accent1 13 4 3 3" xfId="22117"/>
    <cellStyle name="40% - Accent1 13 4 4" xfId="9597"/>
    <cellStyle name="40% - Accent1 13 4 4 2" xfId="26308"/>
    <cellStyle name="40% - Accent1 13 4 5" xfId="17955"/>
    <cellStyle name="40% - Accent1 13 5" xfId="3020"/>
    <cellStyle name="40% - Accent1 13 5 2" xfId="7183"/>
    <cellStyle name="40% - Accent1 13 5 2 2" xfId="15537"/>
    <cellStyle name="40% - Accent1 13 5 2 2 2" xfId="32248"/>
    <cellStyle name="40% - Accent1 13 5 2 3" xfId="23895"/>
    <cellStyle name="40% - Accent1 13 5 3" xfId="11375"/>
    <cellStyle name="40% - Accent1 13 5 3 2" xfId="28086"/>
    <cellStyle name="40% - Accent1 13 5 4" xfId="19733"/>
    <cellStyle name="40% - Accent1 13 6" xfId="4369"/>
    <cellStyle name="40% - Accent1 13 6 2" xfId="12723"/>
    <cellStyle name="40% - Accent1 13 6 2 2" xfId="29434"/>
    <cellStyle name="40% - Accent1 13 6 3" xfId="21081"/>
    <cellStyle name="40% - Accent1 13 7" xfId="8561"/>
    <cellStyle name="40% - Accent1 13 7 2" xfId="25272"/>
    <cellStyle name="40% - Accent1 13 8" xfId="16919"/>
    <cellStyle name="40% - Accent1 14" xfId="217"/>
    <cellStyle name="40% - Accent1 14 2" xfId="459"/>
    <cellStyle name="40% - Accent1 14 2 2" xfId="972"/>
    <cellStyle name="40% - Accent1 14 2 2 2" xfId="2008"/>
    <cellStyle name="40% - Accent1 14 2 2 2 2" xfId="3021"/>
    <cellStyle name="40% - Accent1 14 2 2 2 2 2" xfId="7184"/>
    <cellStyle name="40% - Accent1 14 2 2 2 2 2 2" xfId="15538"/>
    <cellStyle name="40% - Accent1 14 2 2 2 2 2 2 2" xfId="32249"/>
    <cellStyle name="40% - Accent1 14 2 2 2 2 2 3" xfId="23896"/>
    <cellStyle name="40% - Accent1 14 2 2 2 2 3" xfId="11376"/>
    <cellStyle name="40% - Accent1 14 2 2 2 2 3 2" xfId="28087"/>
    <cellStyle name="40% - Accent1 14 2 2 2 2 4" xfId="19734"/>
    <cellStyle name="40% - Accent1 14 2 2 2 3" xfId="6171"/>
    <cellStyle name="40% - Accent1 14 2 2 2 3 2" xfId="14525"/>
    <cellStyle name="40% - Accent1 14 2 2 2 3 2 2" xfId="31236"/>
    <cellStyle name="40% - Accent1 14 2 2 2 3 3" xfId="22883"/>
    <cellStyle name="40% - Accent1 14 2 2 2 4" xfId="10363"/>
    <cellStyle name="40% - Accent1 14 2 2 2 4 2" xfId="27074"/>
    <cellStyle name="40% - Accent1 14 2 2 2 5" xfId="18721"/>
    <cellStyle name="40% - Accent1 14 2 2 3" xfId="3022"/>
    <cellStyle name="40% - Accent1 14 2 2 3 2" xfId="7185"/>
    <cellStyle name="40% - Accent1 14 2 2 3 2 2" xfId="15539"/>
    <cellStyle name="40% - Accent1 14 2 2 3 2 2 2" xfId="32250"/>
    <cellStyle name="40% - Accent1 14 2 2 3 2 3" xfId="23897"/>
    <cellStyle name="40% - Accent1 14 2 2 3 3" xfId="11377"/>
    <cellStyle name="40% - Accent1 14 2 2 3 3 2" xfId="28088"/>
    <cellStyle name="40% - Accent1 14 2 2 3 4" xfId="19735"/>
    <cellStyle name="40% - Accent1 14 2 2 4" xfId="5135"/>
    <cellStyle name="40% - Accent1 14 2 2 4 2" xfId="13489"/>
    <cellStyle name="40% - Accent1 14 2 2 4 2 2" xfId="30200"/>
    <cellStyle name="40% - Accent1 14 2 2 4 3" xfId="21847"/>
    <cellStyle name="40% - Accent1 14 2 2 5" xfId="9327"/>
    <cellStyle name="40% - Accent1 14 2 2 5 2" xfId="26038"/>
    <cellStyle name="40% - Accent1 14 2 2 6" xfId="17685"/>
    <cellStyle name="40% - Accent1 14 2 3" xfId="1496"/>
    <cellStyle name="40% - Accent1 14 2 3 2" xfId="3023"/>
    <cellStyle name="40% - Accent1 14 2 3 2 2" xfId="7186"/>
    <cellStyle name="40% - Accent1 14 2 3 2 2 2" xfId="15540"/>
    <cellStyle name="40% - Accent1 14 2 3 2 2 2 2" xfId="32251"/>
    <cellStyle name="40% - Accent1 14 2 3 2 2 3" xfId="23898"/>
    <cellStyle name="40% - Accent1 14 2 3 2 3" xfId="11378"/>
    <cellStyle name="40% - Accent1 14 2 3 2 3 2" xfId="28089"/>
    <cellStyle name="40% - Accent1 14 2 3 2 4" xfId="19736"/>
    <cellStyle name="40% - Accent1 14 2 3 3" xfId="5659"/>
    <cellStyle name="40% - Accent1 14 2 3 3 2" xfId="14013"/>
    <cellStyle name="40% - Accent1 14 2 3 3 2 2" xfId="30724"/>
    <cellStyle name="40% - Accent1 14 2 3 3 3" xfId="22371"/>
    <cellStyle name="40% - Accent1 14 2 3 4" xfId="9851"/>
    <cellStyle name="40% - Accent1 14 2 3 4 2" xfId="26562"/>
    <cellStyle name="40% - Accent1 14 2 3 5" xfId="18209"/>
    <cellStyle name="40% - Accent1 14 2 4" xfId="3024"/>
    <cellStyle name="40% - Accent1 14 2 4 2" xfId="7187"/>
    <cellStyle name="40% - Accent1 14 2 4 2 2" xfId="15541"/>
    <cellStyle name="40% - Accent1 14 2 4 2 2 2" xfId="32252"/>
    <cellStyle name="40% - Accent1 14 2 4 2 3" xfId="23899"/>
    <cellStyle name="40% - Accent1 14 2 4 3" xfId="11379"/>
    <cellStyle name="40% - Accent1 14 2 4 3 2" xfId="28090"/>
    <cellStyle name="40% - Accent1 14 2 4 4" xfId="19737"/>
    <cellStyle name="40% - Accent1 14 2 5" xfId="4623"/>
    <cellStyle name="40% - Accent1 14 2 5 2" xfId="12977"/>
    <cellStyle name="40% - Accent1 14 2 5 2 2" xfId="29688"/>
    <cellStyle name="40% - Accent1 14 2 5 3" xfId="21335"/>
    <cellStyle name="40% - Accent1 14 2 6" xfId="8815"/>
    <cellStyle name="40% - Accent1 14 2 6 2" xfId="25526"/>
    <cellStyle name="40% - Accent1 14 2 7" xfId="17173"/>
    <cellStyle name="40% - Accent1 14 3" xfId="732"/>
    <cellStyle name="40% - Accent1 14 3 2" xfId="1768"/>
    <cellStyle name="40% - Accent1 14 3 2 2" xfId="3025"/>
    <cellStyle name="40% - Accent1 14 3 2 2 2" xfId="7188"/>
    <cellStyle name="40% - Accent1 14 3 2 2 2 2" xfId="15542"/>
    <cellStyle name="40% - Accent1 14 3 2 2 2 2 2" xfId="32253"/>
    <cellStyle name="40% - Accent1 14 3 2 2 2 3" xfId="23900"/>
    <cellStyle name="40% - Accent1 14 3 2 2 3" xfId="11380"/>
    <cellStyle name="40% - Accent1 14 3 2 2 3 2" xfId="28091"/>
    <cellStyle name="40% - Accent1 14 3 2 2 4" xfId="19738"/>
    <cellStyle name="40% - Accent1 14 3 2 3" xfId="5931"/>
    <cellStyle name="40% - Accent1 14 3 2 3 2" xfId="14285"/>
    <cellStyle name="40% - Accent1 14 3 2 3 2 2" xfId="30996"/>
    <cellStyle name="40% - Accent1 14 3 2 3 3" xfId="22643"/>
    <cellStyle name="40% - Accent1 14 3 2 4" xfId="10123"/>
    <cellStyle name="40% - Accent1 14 3 2 4 2" xfId="26834"/>
    <cellStyle name="40% - Accent1 14 3 2 5" xfId="18481"/>
    <cellStyle name="40% - Accent1 14 3 3" xfId="3026"/>
    <cellStyle name="40% - Accent1 14 3 3 2" xfId="7189"/>
    <cellStyle name="40% - Accent1 14 3 3 2 2" xfId="15543"/>
    <cellStyle name="40% - Accent1 14 3 3 2 2 2" xfId="32254"/>
    <cellStyle name="40% - Accent1 14 3 3 2 3" xfId="23901"/>
    <cellStyle name="40% - Accent1 14 3 3 3" xfId="11381"/>
    <cellStyle name="40% - Accent1 14 3 3 3 2" xfId="28092"/>
    <cellStyle name="40% - Accent1 14 3 3 4" xfId="19739"/>
    <cellStyle name="40% - Accent1 14 3 4" xfId="4895"/>
    <cellStyle name="40% - Accent1 14 3 4 2" xfId="13249"/>
    <cellStyle name="40% - Accent1 14 3 4 2 2" xfId="29960"/>
    <cellStyle name="40% - Accent1 14 3 4 3" xfId="21607"/>
    <cellStyle name="40% - Accent1 14 3 5" xfId="9087"/>
    <cellStyle name="40% - Accent1 14 3 5 2" xfId="25798"/>
    <cellStyle name="40% - Accent1 14 3 6" xfId="17445"/>
    <cellStyle name="40% - Accent1 14 4" xfId="1256"/>
    <cellStyle name="40% - Accent1 14 4 2" xfId="3027"/>
    <cellStyle name="40% - Accent1 14 4 2 2" xfId="7190"/>
    <cellStyle name="40% - Accent1 14 4 2 2 2" xfId="15544"/>
    <cellStyle name="40% - Accent1 14 4 2 2 2 2" xfId="32255"/>
    <cellStyle name="40% - Accent1 14 4 2 2 3" xfId="23902"/>
    <cellStyle name="40% - Accent1 14 4 2 3" xfId="11382"/>
    <cellStyle name="40% - Accent1 14 4 2 3 2" xfId="28093"/>
    <cellStyle name="40% - Accent1 14 4 2 4" xfId="19740"/>
    <cellStyle name="40% - Accent1 14 4 3" xfId="5419"/>
    <cellStyle name="40% - Accent1 14 4 3 2" xfId="13773"/>
    <cellStyle name="40% - Accent1 14 4 3 2 2" xfId="30484"/>
    <cellStyle name="40% - Accent1 14 4 3 3" xfId="22131"/>
    <cellStyle name="40% - Accent1 14 4 4" xfId="9611"/>
    <cellStyle name="40% - Accent1 14 4 4 2" xfId="26322"/>
    <cellStyle name="40% - Accent1 14 4 5" xfId="17969"/>
    <cellStyle name="40% - Accent1 14 5" xfId="3028"/>
    <cellStyle name="40% - Accent1 14 5 2" xfId="7191"/>
    <cellStyle name="40% - Accent1 14 5 2 2" xfId="15545"/>
    <cellStyle name="40% - Accent1 14 5 2 2 2" xfId="32256"/>
    <cellStyle name="40% - Accent1 14 5 2 3" xfId="23903"/>
    <cellStyle name="40% - Accent1 14 5 3" xfId="11383"/>
    <cellStyle name="40% - Accent1 14 5 3 2" xfId="28094"/>
    <cellStyle name="40% - Accent1 14 5 4" xfId="19741"/>
    <cellStyle name="40% - Accent1 14 6" xfId="4383"/>
    <cellStyle name="40% - Accent1 14 6 2" xfId="12737"/>
    <cellStyle name="40% - Accent1 14 6 2 2" xfId="29448"/>
    <cellStyle name="40% - Accent1 14 6 3" xfId="21095"/>
    <cellStyle name="40% - Accent1 14 7" xfId="8575"/>
    <cellStyle name="40% - Accent1 14 7 2" xfId="25286"/>
    <cellStyle name="40% - Accent1 14 8" xfId="16933"/>
    <cellStyle name="40% - Accent1 15" xfId="231"/>
    <cellStyle name="40% - Accent1 15 2" xfId="473"/>
    <cellStyle name="40% - Accent1 15 2 2" xfId="986"/>
    <cellStyle name="40% - Accent1 15 2 2 2" xfId="2022"/>
    <cellStyle name="40% - Accent1 15 2 2 2 2" xfId="3029"/>
    <cellStyle name="40% - Accent1 15 2 2 2 2 2" xfId="7192"/>
    <cellStyle name="40% - Accent1 15 2 2 2 2 2 2" xfId="15546"/>
    <cellStyle name="40% - Accent1 15 2 2 2 2 2 2 2" xfId="32257"/>
    <cellStyle name="40% - Accent1 15 2 2 2 2 2 3" xfId="23904"/>
    <cellStyle name="40% - Accent1 15 2 2 2 2 3" xfId="11384"/>
    <cellStyle name="40% - Accent1 15 2 2 2 2 3 2" xfId="28095"/>
    <cellStyle name="40% - Accent1 15 2 2 2 2 4" xfId="19742"/>
    <cellStyle name="40% - Accent1 15 2 2 2 3" xfId="6185"/>
    <cellStyle name="40% - Accent1 15 2 2 2 3 2" xfId="14539"/>
    <cellStyle name="40% - Accent1 15 2 2 2 3 2 2" xfId="31250"/>
    <cellStyle name="40% - Accent1 15 2 2 2 3 3" xfId="22897"/>
    <cellStyle name="40% - Accent1 15 2 2 2 4" xfId="10377"/>
    <cellStyle name="40% - Accent1 15 2 2 2 4 2" xfId="27088"/>
    <cellStyle name="40% - Accent1 15 2 2 2 5" xfId="18735"/>
    <cellStyle name="40% - Accent1 15 2 2 3" xfId="3030"/>
    <cellStyle name="40% - Accent1 15 2 2 3 2" xfId="7193"/>
    <cellStyle name="40% - Accent1 15 2 2 3 2 2" xfId="15547"/>
    <cellStyle name="40% - Accent1 15 2 2 3 2 2 2" xfId="32258"/>
    <cellStyle name="40% - Accent1 15 2 2 3 2 3" xfId="23905"/>
    <cellStyle name="40% - Accent1 15 2 2 3 3" xfId="11385"/>
    <cellStyle name="40% - Accent1 15 2 2 3 3 2" xfId="28096"/>
    <cellStyle name="40% - Accent1 15 2 2 3 4" xfId="19743"/>
    <cellStyle name="40% - Accent1 15 2 2 4" xfId="5149"/>
    <cellStyle name="40% - Accent1 15 2 2 4 2" xfId="13503"/>
    <cellStyle name="40% - Accent1 15 2 2 4 2 2" xfId="30214"/>
    <cellStyle name="40% - Accent1 15 2 2 4 3" xfId="21861"/>
    <cellStyle name="40% - Accent1 15 2 2 5" xfId="9341"/>
    <cellStyle name="40% - Accent1 15 2 2 5 2" xfId="26052"/>
    <cellStyle name="40% - Accent1 15 2 2 6" xfId="17699"/>
    <cellStyle name="40% - Accent1 15 2 3" xfId="1510"/>
    <cellStyle name="40% - Accent1 15 2 3 2" xfId="3031"/>
    <cellStyle name="40% - Accent1 15 2 3 2 2" xfId="7194"/>
    <cellStyle name="40% - Accent1 15 2 3 2 2 2" xfId="15548"/>
    <cellStyle name="40% - Accent1 15 2 3 2 2 2 2" xfId="32259"/>
    <cellStyle name="40% - Accent1 15 2 3 2 2 3" xfId="23906"/>
    <cellStyle name="40% - Accent1 15 2 3 2 3" xfId="11386"/>
    <cellStyle name="40% - Accent1 15 2 3 2 3 2" xfId="28097"/>
    <cellStyle name="40% - Accent1 15 2 3 2 4" xfId="19744"/>
    <cellStyle name="40% - Accent1 15 2 3 3" xfId="5673"/>
    <cellStyle name="40% - Accent1 15 2 3 3 2" xfId="14027"/>
    <cellStyle name="40% - Accent1 15 2 3 3 2 2" xfId="30738"/>
    <cellStyle name="40% - Accent1 15 2 3 3 3" xfId="22385"/>
    <cellStyle name="40% - Accent1 15 2 3 4" xfId="9865"/>
    <cellStyle name="40% - Accent1 15 2 3 4 2" xfId="26576"/>
    <cellStyle name="40% - Accent1 15 2 3 5" xfId="18223"/>
    <cellStyle name="40% - Accent1 15 2 4" xfId="3032"/>
    <cellStyle name="40% - Accent1 15 2 4 2" xfId="7195"/>
    <cellStyle name="40% - Accent1 15 2 4 2 2" xfId="15549"/>
    <cellStyle name="40% - Accent1 15 2 4 2 2 2" xfId="32260"/>
    <cellStyle name="40% - Accent1 15 2 4 2 3" xfId="23907"/>
    <cellStyle name="40% - Accent1 15 2 4 3" xfId="11387"/>
    <cellStyle name="40% - Accent1 15 2 4 3 2" xfId="28098"/>
    <cellStyle name="40% - Accent1 15 2 4 4" xfId="19745"/>
    <cellStyle name="40% - Accent1 15 2 5" xfId="4637"/>
    <cellStyle name="40% - Accent1 15 2 5 2" xfId="12991"/>
    <cellStyle name="40% - Accent1 15 2 5 2 2" xfId="29702"/>
    <cellStyle name="40% - Accent1 15 2 5 3" xfId="21349"/>
    <cellStyle name="40% - Accent1 15 2 6" xfId="8829"/>
    <cellStyle name="40% - Accent1 15 2 6 2" xfId="25540"/>
    <cellStyle name="40% - Accent1 15 2 7" xfId="17187"/>
    <cellStyle name="40% - Accent1 15 3" xfId="746"/>
    <cellStyle name="40% - Accent1 15 3 2" xfId="1782"/>
    <cellStyle name="40% - Accent1 15 3 2 2" xfId="3033"/>
    <cellStyle name="40% - Accent1 15 3 2 2 2" xfId="7196"/>
    <cellStyle name="40% - Accent1 15 3 2 2 2 2" xfId="15550"/>
    <cellStyle name="40% - Accent1 15 3 2 2 2 2 2" xfId="32261"/>
    <cellStyle name="40% - Accent1 15 3 2 2 2 3" xfId="23908"/>
    <cellStyle name="40% - Accent1 15 3 2 2 3" xfId="11388"/>
    <cellStyle name="40% - Accent1 15 3 2 2 3 2" xfId="28099"/>
    <cellStyle name="40% - Accent1 15 3 2 2 4" xfId="19746"/>
    <cellStyle name="40% - Accent1 15 3 2 3" xfId="5945"/>
    <cellStyle name="40% - Accent1 15 3 2 3 2" xfId="14299"/>
    <cellStyle name="40% - Accent1 15 3 2 3 2 2" xfId="31010"/>
    <cellStyle name="40% - Accent1 15 3 2 3 3" xfId="22657"/>
    <cellStyle name="40% - Accent1 15 3 2 4" xfId="10137"/>
    <cellStyle name="40% - Accent1 15 3 2 4 2" xfId="26848"/>
    <cellStyle name="40% - Accent1 15 3 2 5" xfId="18495"/>
    <cellStyle name="40% - Accent1 15 3 3" xfId="3034"/>
    <cellStyle name="40% - Accent1 15 3 3 2" xfId="7197"/>
    <cellStyle name="40% - Accent1 15 3 3 2 2" xfId="15551"/>
    <cellStyle name="40% - Accent1 15 3 3 2 2 2" xfId="32262"/>
    <cellStyle name="40% - Accent1 15 3 3 2 3" xfId="23909"/>
    <cellStyle name="40% - Accent1 15 3 3 3" xfId="11389"/>
    <cellStyle name="40% - Accent1 15 3 3 3 2" xfId="28100"/>
    <cellStyle name="40% - Accent1 15 3 3 4" xfId="19747"/>
    <cellStyle name="40% - Accent1 15 3 4" xfId="4909"/>
    <cellStyle name="40% - Accent1 15 3 4 2" xfId="13263"/>
    <cellStyle name="40% - Accent1 15 3 4 2 2" xfId="29974"/>
    <cellStyle name="40% - Accent1 15 3 4 3" xfId="21621"/>
    <cellStyle name="40% - Accent1 15 3 5" xfId="9101"/>
    <cellStyle name="40% - Accent1 15 3 5 2" xfId="25812"/>
    <cellStyle name="40% - Accent1 15 3 6" xfId="17459"/>
    <cellStyle name="40% - Accent1 15 4" xfId="1270"/>
    <cellStyle name="40% - Accent1 15 4 2" xfId="3035"/>
    <cellStyle name="40% - Accent1 15 4 2 2" xfId="7198"/>
    <cellStyle name="40% - Accent1 15 4 2 2 2" xfId="15552"/>
    <cellStyle name="40% - Accent1 15 4 2 2 2 2" xfId="32263"/>
    <cellStyle name="40% - Accent1 15 4 2 2 3" xfId="23910"/>
    <cellStyle name="40% - Accent1 15 4 2 3" xfId="11390"/>
    <cellStyle name="40% - Accent1 15 4 2 3 2" xfId="28101"/>
    <cellStyle name="40% - Accent1 15 4 2 4" xfId="19748"/>
    <cellStyle name="40% - Accent1 15 4 3" xfId="5433"/>
    <cellStyle name="40% - Accent1 15 4 3 2" xfId="13787"/>
    <cellStyle name="40% - Accent1 15 4 3 2 2" xfId="30498"/>
    <cellStyle name="40% - Accent1 15 4 3 3" xfId="22145"/>
    <cellStyle name="40% - Accent1 15 4 4" xfId="9625"/>
    <cellStyle name="40% - Accent1 15 4 4 2" xfId="26336"/>
    <cellStyle name="40% - Accent1 15 4 5" xfId="17983"/>
    <cellStyle name="40% - Accent1 15 5" xfId="3036"/>
    <cellStyle name="40% - Accent1 15 5 2" xfId="7199"/>
    <cellStyle name="40% - Accent1 15 5 2 2" xfId="15553"/>
    <cellStyle name="40% - Accent1 15 5 2 2 2" xfId="32264"/>
    <cellStyle name="40% - Accent1 15 5 2 3" xfId="23911"/>
    <cellStyle name="40% - Accent1 15 5 3" xfId="11391"/>
    <cellStyle name="40% - Accent1 15 5 3 2" xfId="28102"/>
    <cellStyle name="40% - Accent1 15 5 4" xfId="19749"/>
    <cellStyle name="40% - Accent1 15 6" xfId="4397"/>
    <cellStyle name="40% - Accent1 15 6 2" xfId="12751"/>
    <cellStyle name="40% - Accent1 15 6 2 2" xfId="29462"/>
    <cellStyle name="40% - Accent1 15 6 3" xfId="21109"/>
    <cellStyle name="40% - Accent1 15 7" xfId="8589"/>
    <cellStyle name="40% - Accent1 15 7 2" xfId="25300"/>
    <cellStyle name="40% - Accent1 15 8" xfId="16947"/>
    <cellStyle name="40% - Accent1 16" xfId="245"/>
    <cellStyle name="40% - Accent1 16 2" xfId="487"/>
    <cellStyle name="40% - Accent1 16 2 2" xfId="1000"/>
    <cellStyle name="40% - Accent1 16 2 2 2" xfId="2036"/>
    <cellStyle name="40% - Accent1 16 2 2 2 2" xfId="3037"/>
    <cellStyle name="40% - Accent1 16 2 2 2 2 2" xfId="7200"/>
    <cellStyle name="40% - Accent1 16 2 2 2 2 2 2" xfId="15554"/>
    <cellStyle name="40% - Accent1 16 2 2 2 2 2 2 2" xfId="32265"/>
    <cellStyle name="40% - Accent1 16 2 2 2 2 2 3" xfId="23912"/>
    <cellStyle name="40% - Accent1 16 2 2 2 2 3" xfId="11392"/>
    <cellStyle name="40% - Accent1 16 2 2 2 2 3 2" xfId="28103"/>
    <cellStyle name="40% - Accent1 16 2 2 2 2 4" xfId="19750"/>
    <cellStyle name="40% - Accent1 16 2 2 2 3" xfId="6199"/>
    <cellStyle name="40% - Accent1 16 2 2 2 3 2" xfId="14553"/>
    <cellStyle name="40% - Accent1 16 2 2 2 3 2 2" xfId="31264"/>
    <cellStyle name="40% - Accent1 16 2 2 2 3 3" xfId="22911"/>
    <cellStyle name="40% - Accent1 16 2 2 2 4" xfId="10391"/>
    <cellStyle name="40% - Accent1 16 2 2 2 4 2" xfId="27102"/>
    <cellStyle name="40% - Accent1 16 2 2 2 5" xfId="18749"/>
    <cellStyle name="40% - Accent1 16 2 2 3" xfId="3038"/>
    <cellStyle name="40% - Accent1 16 2 2 3 2" xfId="7201"/>
    <cellStyle name="40% - Accent1 16 2 2 3 2 2" xfId="15555"/>
    <cellStyle name="40% - Accent1 16 2 2 3 2 2 2" xfId="32266"/>
    <cellStyle name="40% - Accent1 16 2 2 3 2 3" xfId="23913"/>
    <cellStyle name="40% - Accent1 16 2 2 3 3" xfId="11393"/>
    <cellStyle name="40% - Accent1 16 2 2 3 3 2" xfId="28104"/>
    <cellStyle name="40% - Accent1 16 2 2 3 4" xfId="19751"/>
    <cellStyle name="40% - Accent1 16 2 2 4" xfId="5163"/>
    <cellStyle name="40% - Accent1 16 2 2 4 2" xfId="13517"/>
    <cellStyle name="40% - Accent1 16 2 2 4 2 2" xfId="30228"/>
    <cellStyle name="40% - Accent1 16 2 2 4 3" xfId="21875"/>
    <cellStyle name="40% - Accent1 16 2 2 5" xfId="9355"/>
    <cellStyle name="40% - Accent1 16 2 2 5 2" xfId="26066"/>
    <cellStyle name="40% - Accent1 16 2 2 6" xfId="17713"/>
    <cellStyle name="40% - Accent1 16 2 3" xfId="1524"/>
    <cellStyle name="40% - Accent1 16 2 3 2" xfId="3039"/>
    <cellStyle name="40% - Accent1 16 2 3 2 2" xfId="7202"/>
    <cellStyle name="40% - Accent1 16 2 3 2 2 2" xfId="15556"/>
    <cellStyle name="40% - Accent1 16 2 3 2 2 2 2" xfId="32267"/>
    <cellStyle name="40% - Accent1 16 2 3 2 2 3" xfId="23914"/>
    <cellStyle name="40% - Accent1 16 2 3 2 3" xfId="11394"/>
    <cellStyle name="40% - Accent1 16 2 3 2 3 2" xfId="28105"/>
    <cellStyle name="40% - Accent1 16 2 3 2 4" xfId="19752"/>
    <cellStyle name="40% - Accent1 16 2 3 3" xfId="5687"/>
    <cellStyle name="40% - Accent1 16 2 3 3 2" xfId="14041"/>
    <cellStyle name="40% - Accent1 16 2 3 3 2 2" xfId="30752"/>
    <cellStyle name="40% - Accent1 16 2 3 3 3" xfId="22399"/>
    <cellStyle name="40% - Accent1 16 2 3 4" xfId="9879"/>
    <cellStyle name="40% - Accent1 16 2 3 4 2" xfId="26590"/>
    <cellStyle name="40% - Accent1 16 2 3 5" xfId="18237"/>
    <cellStyle name="40% - Accent1 16 2 4" xfId="3040"/>
    <cellStyle name="40% - Accent1 16 2 4 2" xfId="7203"/>
    <cellStyle name="40% - Accent1 16 2 4 2 2" xfId="15557"/>
    <cellStyle name="40% - Accent1 16 2 4 2 2 2" xfId="32268"/>
    <cellStyle name="40% - Accent1 16 2 4 2 3" xfId="23915"/>
    <cellStyle name="40% - Accent1 16 2 4 3" xfId="11395"/>
    <cellStyle name="40% - Accent1 16 2 4 3 2" xfId="28106"/>
    <cellStyle name="40% - Accent1 16 2 4 4" xfId="19753"/>
    <cellStyle name="40% - Accent1 16 2 5" xfId="4651"/>
    <cellStyle name="40% - Accent1 16 2 5 2" xfId="13005"/>
    <cellStyle name="40% - Accent1 16 2 5 2 2" xfId="29716"/>
    <cellStyle name="40% - Accent1 16 2 5 3" xfId="21363"/>
    <cellStyle name="40% - Accent1 16 2 6" xfId="8843"/>
    <cellStyle name="40% - Accent1 16 2 6 2" xfId="25554"/>
    <cellStyle name="40% - Accent1 16 2 7" xfId="17201"/>
    <cellStyle name="40% - Accent1 16 3" xfId="760"/>
    <cellStyle name="40% - Accent1 16 3 2" xfId="1796"/>
    <cellStyle name="40% - Accent1 16 3 2 2" xfId="3041"/>
    <cellStyle name="40% - Accent1 16 3 2 2 2" xfId="7204"/>
    <cellStyle name="40% - Accent1 16 3 2 2 2 2" xfId="15558"/>
    <cellStyle name="40% - Accent1 16 3 2 2 2 2 2" xfId="32269"/>
    <cellStyle name="40% - Accent1 16 3 2 2 2 3" xfId="23916"/>
    <cellStyle name="40% - Accent1 16 3 2 2 3" xfId="11396"/>
    <cellStyle name="40% - Accent1 16 3 2 2 3 2" xfId="28107"/>
    <cellStyle name="40% - Accent1 16 3 2 2 4" xfId="19754"/>
    <cellStyle name="40% - Accent1 16 3 2 3" xfId="5959"/>
    <cellStyle name="40% - Accent1 16 3 2 3 2" xfId="14313"/>
    <cellStyle name="40% - Accent1 16 3 2 3 2 2" xfId="31024"/>
    <cellStyle name="40% - Accent1 16 3 2 3 3" xfId="22671"/>
    <cellStyle name="40% - Accent1 16 3 2 4" xfId="10151"/>
    <cellStyle name="40% - Accent1 16 3 2 4 2" xfId="26862"/>
    <cellStyle name="40% - Accent1 16 3 2 5" xfId="18509"/>
    <cellStyle name="40% - Accent1 16 3 3" xfId="3042"/>
    <cellStyle name="40% - Accent1 16 3 3 2" xfId="7205"/>
    <cellStyle name="40% - Accent1 16 3 3 2 2" xfId="15559"/>
    <cellStyle name="40% - Accent1 16 3 3 2 2 2" xfId="32270"/>
    <cellStyle name="40% - Accent1 16 3 3 2 3" xfId="23917"/>
    <cellStyle name="40% - Accent1 16 3 3 3" xfId="11397"/>
    <cellStyle name="40% - Accent1 16 3 3 3 2" xfId="28108"/>
    <cellStyle name="40% - Accent1 16 3 3 4" xfId="19755"/>
    <cellStyle name="40% - Accent1 16 3 4" xfId="4923"/>
    <cellStyle name="40% - Accent1 16 3 4 2" xfId="13277"/>
    <cellStyle name="40% - Accent1 16 3 4 2 2" xfId="29988"/>
    <cellStyle name="40% - Accent1 16 3 4 3" xfId="21635"/>
    <cellStyle name="40% - Accent1 16 3 5" xfId="9115"/>
    <cellStyle name="40% - Accent1 16 3 5 2" xfId="25826"/>
    <cellStyle name="40% - Accent1 16 3 6" xfId="17473"/>
    <cellStyle name="40% - Accent1 16 4" xfId="1284"/>
    <cellStyle name="40% - Accent1 16 4 2" xfId="3043"/>
    <cellStyle name="40% - Accent1 16 4 2 2" xfId="7206"/>
    <cellStyle name="40% - Accent1 16 4 2 2 2" xfId="15560"/>
    <cellStyle name="40% - Accent1 16 4 2 2 2 2" xfId="32271"/>
    <cellStyle name="40% - Accent1 16 4 2 2 3" xfId="23918"/>
    <cellStyle name="40% - Accent1 16 4 2 3" xfId="11398"/>
    <cellStyle name="40% - Accent1 16 4 2 3 2" xfId="28109"/>
    <cellStyle name="40% - Accent1 16 4 2 4" xfId="19756"/>
    <cellStyle name="40% - Accent1 16 4 3" xfId="5447"/>
    <cellStyle name="40% - Accent1 16 4 3 2" xfId="13801"/>
    <cellStyle name="40% - Accent1 16 4 3 2 2" xfId="30512"/>
    <cellStyle name="40% - Accent1 16 4 3 3" xfId="22159"/>
    <cellStyle name="40% - Accent1 16 4 4" xfId="9639"/>
    <cellStyle name="40% - Accent1 16 4 4 2" xfId="26350"/>
    <cellStyle name="40% - Accent1 16 4 5" xfId="17997"/>
    <cellStyle name="40% - Accent1 16 5" xfId="3044"/>
    <cellStyle name="40% - Accent1 16 5 2" xfId="7207"/>
    <cellStyle name="40% - Accent1 16 5 2 2" xfId="15561"/>
    <cellStyle name="40% - Accent1 16 5 2 2 2" xfId="32272"/>
    <cellStyle name="40% - Accent1 16 5 2 3" xfId="23919"/>
    <cellStyle name="40% - Accent1 16 5 3" xfId="11399"/>
    <cellStyle name="40% - Accent1 16 5 3 2" xfId="28110"/>
    <cellStyle name="40% - Accent1 16 5 4" xfId="19757"/>
    <cellStyle name="40% - Accent1 16 6" xfId="4411"/>
    <cellStyle name="40% - Accent1 16 6 2" xfId="12765"/>
    <cellStyle name="40% - Accent1 16 6 2 2" xfId="29476"/>
    <cellStyle name="40% - Accent1 16 6 3" xfId="21123"/>
    <cellStyle name="40% - Accent1 16 7" xfId="8603"/>
    <cellStyle name="40% - Accent1 16 7 2" xfId="25314"/>
    <cellStyle name="40% - Accent1 16 8" xfId="16961"/>
    <cellStyle name="40% - Accent1 17" xfId="261"/>
    <cellStyle name="40% - Accent1 17 2" xfId="501"/>
    <cellStyle name="40% - Accent1 17 2 2" xfId="1014"/>
    <cellStyle name="40% - Accent1 17 2 2 2" xfId="2050"/>
    <cellStyle name="40% - Accent1 17 2 2 2 2" xfId="3045"/>
    <cellStyle name="40% - Accent1 17 2 2 2 2 2" xfId="7208"/>
    <cellStyle name="40% - Accent1 17 2 2 2 2 2 2" xfId="15562"/>
    <cellStyle name="40% - Accent1 17 2 2 2 2 2 2 2" xfId="32273"/>
    <cellStyle name="40% - Accent1 17 2 2 2 2 2 3" xfId="23920"/>
    <cellStyle name="40% - Accent1 17 2 2 2 2 3" xfId="11400"/>
    <cellStyle name="40% - Accent1 17 2 2 2 2 3 2" xfId="28111"/>
    <cellStyle name="40% - Accent1 17 2 2 2 2 4" xfId="19758"/>
    <cellStyle name="40% - Accent1 17 2 2 2 3" xfId="6213"/>
    <cellStyle name="40% - Accent1 17 2 2 2 3 2" xfId="14567"/>
    <cellStyle name="40% - Accent1 17 2 2 2 3 2 2" xfId="31278"/>
    <cellStyle name="40% - Accent1 17 2 2 2 3 3" xfId="22925"/>
    <cellStyle name="40% - Accent1 17 2 2 2 4" xfId="10405"/>
    <cellStyle name="40% - Accent1 17 2 2 2 4 2" xfId="27116"/>
    <cellStyle name="40% - Accent1 17 2 2 2 5" xfId="18763"/>
    <cellStyle name="40% - Accent1 17 2 2 3" xfId="3046"/>
    <cellStyle name="40% - Accent1 17 2 2 3 2" xfId="7209"/>
    <cellStyle name="40% - Accent1 17 2 2 3 2 2" xfId="15563"/>
    <cellStyle name="40% - Accent1 17 2 2 3 2 2 2" xfId="32274"/>
    <cellStyle name="40% - Accent1 17 2 2 3 2 3" xfId="23921"/>
    <cellStyle name="40% - Accent1 17 2 2 3 3" xfId="11401"/>
    <cellStyle name="40% - Accent1 17 2 2 3 3 2" xfId="28112"/>
    <cellStyle name="40% - Accent1 17 2 2 3 4" xfId="19759"/>
    <cellStyle name="40% - Accent1 17 2 2 4" xfId="5177"/>
    <cellStyle name="40% - Accent1 17 2 2 4 2" xfId="13531"/>
    <cellStyle name="40% - Accent1 17 2 2 4 2 2" xfId="30242"/>
    <cellStyle name="40% - Accent1 17 2 2 4 3" xfId="21889"/>
    <cellStyle name="40% - Accent1 17 2 2 5" xfId="9369"/>
    <cellStyle name="40% - Accent1 17 2 2 5 2" xfId="26080"/>
    <cellStyle name="40% - Accent1 17 2 2 6" xfId="17727"/>
    <cellStyle name="40% - Accent1 17 2 3" xfId="1538"/>
    <cellStyle name="40% - Accent1 17 2 3 2" xfId="3047"/>
    <cellStyle name="40% - Accent1 17 2 3 2 2" xfId="7210"/>
    <cellStyle name="40% - Accent1 17 2 3 2 2 2" xfId="15564"/>
    <cellStyle name="40% - Accent1 17 2 3 2 2 2 2" xfId="32275"/>
    <cellStyle name="40% - Accent1 17 2 3 2 2 3" xfId="23922"/>
    <cellStyle name="40% - Accent1 17 2 3 2 3" xfId="11402"/>
    <cellStyle name="40% - Accent1 17 2 3 2 3 2" xfId="28113"/>
    <cellStyle name="40% - Accent1 17 2 3 2 4" xfId="19760"/>
    <cellStyle name="40% - Accent1 17 2 3 3" xfId="5701"/>
    <cellStyle name="40% - Accent1 17 2 3 3 2" xfId="14055"/>
    <cellStyle name="40% - Accent1 17 2 3 3 2 2" xfId="30766"/>
    <cellStyle name="40% - Accent1 17 2 3 3 3" xfId="22413"/>
    <cellStyle name="40% - Accent1 17 2 3 4" xfId="9893"/>
    <cellStyle name="40% - Accent1 17 2 3 4 2" xfId="26604"/>
    <cellStyle name="40% - Accent1 17 2 3 5" xfId="18251"/>
    <cellStyle name="40% - Accent1 17 2 4" xfId="3048"/>
    <cellStyle name="40% - Accent1 17 2 4 2" xfId="7211"/>
    <cellStyle name="40% - Accent1 17 2 4 2 2" xfId="15565"/>
    <cellStyle name="40% - Accent1 17 2 4 2 2 2" xfId="32276"/>
    <cellStyle name="40% - Accent1 17 2 4 2 3" xfId="23923"/>
    <cellStyle name="40% - Accent1 17 2 4 3" xfId="11403"/>
    <cellStyle name="40% - Accent1 17 2 4 3 2" xfId="28114"/>
    <cellStyle name="40% - Accent1 17 2 4 4" xfId="19761"/>
    <cellStyle name="40% - Accent1 17 2 5" xfId="4665"/>
    <cellStyle name="40% - Accent1 17 2 5 2" xfId="13019"/>
    <cellStyle name="40% - Accent1 17 2 5 2 2" xfId="29730"/>
    <cellStyle name="40% - Accent1 17 2 5 3" xfId="21377"/>
    <cellStyle name="40% - Accent1 17 2 6" xfId="8857"/>
    <cellStyle name="40% - Accent1 17 2 6 2" xfId="25568"/>
    <cellStyle name="40% - Accent1 17 2 7" xfId="17215"/>
    <cellStyle name="40% - Accent1 17 3" xfId="774"/>
    <cellStyle name="40% - Accent1 17 3 2" xfId="1810"/>
    <cellStyle name="40% - Accent1 17 3 2 2" xfId="3049"/>
    <cellStyle name="40% - Accent1 17 3 2 2 2" xfId="7212"/>
    <cellStyle name="40% - Accent1 17 3 2 2 2 2" xfId="15566"/>
    <cellStyle name="40% - Accent1 17 3 2 2 2 2 2" xfId="32277"/>
    <cellStyle name="40% - Accent1 17 3 2 2 2 3" xfId="23924"/>
    <cellStyle name="40% - Accent1 17 3 2 2 3" xfId="11404"/>
    <cellStyle name="40% - Accent1 17 3 2 2 3 2" xfId="28115"/>
    <cellStyle name="40% - Accent1 17 3 2 2 4" xfId="19762"/>
    <cellStyle name="40% - Accent1 17 3 2 3" xfId="5973"/>
    <cellStyle name="40% - Accent1 17 3 2 3 2" xfId="14327"/>
    <cellStyle name="40% - Accent1 17 3 2 3 2 2" xfId="31038"/>
    <cellStyle name="40% - Accent1 17 3 2 3 3" xfId="22685"/>
    <cellStyle name="40% - Accent1 17 3 2 4" xfId="10165"/>
    <cellStyle name="40% - Accent1 17 3 2 4 2" xfId="26876"/>
    <cellStyle name="40% - Accent1 17 3 2 5" xfId="18523"/>
    <cellStyle name="40% - Accent1 17 3 3" xfId="3050"/>
    <cellStyle name="40% - Accent1 17 3 3 2" xfId="7213"/>
    <cellStyle name="40% - Accent1 17 3 3 2 2" xfId="15567"/>
    <cellStyle name="40% - Accent1 17 3 3 2 2 2" xfId="32278"/>
    <cellStyle name="40% - Accent1 17 3 3 2 3" xfId="23925"/>
    <cellStyle name="40% - Accent1 17 3 3 3" xfId="11405"/>
    <cellStyle name="40% - Accent1 17 3 3 3 2" xfId="28116"/>
    <cellStyle name="40% - Accent1 17 3 3 4" xfId="19763"/>
    <cellStyle name="40% - Accent1 17 3 4" xfId="4937"/>
    <cellStyle name="40% - Accent1 17 3 4 2" xfId="13291"/>
    <cellStyle name="40% - Accent1 17 3 4 2 2" xfId="30002"/>
    <cellStyle name="40% - Accent1 17 3 4 3" xfId="21649"/>
    <cellStyle name="40% - Accent1 17 3 5" xfId="9129"/>
    <cellStyle name="40% - Accent1 17 3 5 2" xfId="25840"/>
    <cellStyle name="40% - Accent1 17 3 6" xfId="17487"/>
    <cellStyle name="40% - Accent1 17 4" xfId="1298"/>
    <cellStyle name="40% - Accent1 17 4 2" xfId="3051"/>
    <cellStyle name="40% - Accent1 17 4 2 2" xfId="7214"/>
    <cellStyle name="40% - Accent1 17 4 2 2 2" xfId="15568"/>
    <cellStyle name="40% - Accent1 17 4 2 2 2 2" xfId="32279"/>
    <cellStyle name="40% - Accent1 17 4 2 2 3" xfId="23926"/>
    <cellStyle name="40% - Accent1 17 4 2 3" xfId="11406"/>
    <cellStyle name="40% - Accent1 17 4 2 3 2" xfId="28117"/>
    <cellStyle name="40% - Accent1 17 4 2 4" xfId="19764"/>
    <cellStyle name="40% - Accent1 17 4 3" xfId="5461"/>
    <cellStyle name="40% - Accent1 17 4 3 2" xfId="13815"/>
    <cellStyle name="40% - Accent1 17 4 3 2 2" xfId="30526"/>
    <cellStyle name="40% - Accent1 17 4 3 3" xfId="22173"/>
    <cellStyle name="40% - Accent1 17 4 4" xfId="9653"/>
    <cellStyle name="40% - Accent1 17 4 4 2" xfId="26364"/>
    <cellStyle name="40% - Accent1 17 4 5" xfId="18011"/>
    <cellStyle name="40% - Accent1 17 5" xfId="3052"/>
    <cellStyle name="40% - Accent1 17 5 2" xfId="7215"/>
    <cellStyle name="40% - Accent1 17 5 2 2" xfId="15569"/>
    <cellStyle name="40% - Accent1 17 5 2 2 2" xfId="32280"/>
    <cellStyle name="40% - Accent1 17 5 2 3" xfId="23927"/>
    <cellStyle name="40% - Accent1 17 5 3" xfId="11407"/>
    <cellStyle name="40% - Accent1 17 5 3 2" xfId="28118"/>
    <cellStyle name="40% - Accent1 17 5 4" xfId="19765"/>
    <cellStyle name="40% - Accent1 17 6" xfId="4425"/>
    <cellStyle name="40% - Accent1 17 6 2" xfId="12779"/>
    <cellStyle name="40% - Accent1 17 6 2 2" xfId="29490"/>
    <cellStyle name="40% - Accent1 17 6 3" xfId="21137"/>
    <cellStyle name="40% - Accent1 17 7" xfId="8617"/>
    <cellStyle name="40% - Accent1 17 7 2" xfId="25328"/>
    <cellStyle name="40% - Accent1 17 8" xfId="16975"/>
    <cellStyle name="40% - Accent1 18" xfId="278"/>
    <cellStyle name="40% - Accent1 18 2" xfId="791"/>
    <cellStyle name="40% - Accent1 18 2 2" xfId="1827"/>
    <cellStyle name="40% - Accent1 18 2 2 2" xfId="3053"/>
    <cellStyle name="40% - Accent1 18 2 2 2 2" xfId="7216"/>
    <cellStyle name="40% - Accent1 18 2 2 2 2 2" xfId="15570"/>
    <cellStyle name="40% - Accent1 18 2 2 2 2 2 2" xfId="32281"/>
    <cellStyle name="40% - Accent1 18 2 2 2 2 3" xfId="23928"/>
    <cellStyle name="40% - Accent1 18 2 2 2 3" xfId="11408"/>
    <cellStyle name="40% - Accent1 18 2 2 2 3 2" xfId="28119"/>
    <cellStyle name="40% - Accent1 18 2 2 2 4" xfId="19766"/>
    <cellStyle name="40% - Accent1 18 2 2 3" xfId="5990"/>
    <cellStyle name="40% - Accent1 18 2 2 3 2" xfId="14344"/>
    <cellStyle name="40% - Accent1 18 2 2 3 2 2" xfId="31055"/>
    <cellStyle name="40% - Accent1 18 2 2 3 3" xfId="22702"/>
    <cellStyle name="40% - Accent1 18 2 2 4" xfId="10182"/>
    <cellStyle name="40% - Accent1 18 2 2 4 2" xfId="26893"/>
    <cellStyle name="40% - Accent1 18 2 2 5" xfId="18540"/>
    <cellStyle name="40% - Accent1 18 2 3" xfId="3054"/>
    <cellStyle name="40% - Accent1 18 2 3 2" xfId="7217"/>
    <cellStyle name="40% - Accent1 18 2 3 2 2" xfId="15571"/>
    <cellStyle name="40% - Accent1 18 2 3 2 2 2" xfId="32282"/>
    <cellStyle name="40% - Accent1 18 2 3 2 3" xfId="23929"/>
    <cellStyle name="40% - Accent1 18 2 3 3" xfId="11409"/>
    <cellStyle name="40% - Accent1 18 2 3 3 2" xfId="28120"/>
    <cellStyle name="40% - Accent1 18 2 3 4" xfId="19767"/>
    <cellStyle name="40% - Accent1 18 2 4" xfId="4954"/>
    <cellStyle name="40% - Accent1 18 2 4 2" xfId="13308"/>
    <cellStyle name="40% - Accent1 18 2 4 2 2" xfId="30019"/>
    <cellStyle name="40% - Accent1 18 2 4 3" xfId="21666"/>
    <cellStyle name="40% - Accent1 18 2 5" xfId="9146"/>
    <cellStyle name="40% - Accent1 18 2 5 2" xfId="25857"/>
    <cellStyle name="40% - Accent1 18 2 6" xfId="17504"/>
    <cellStyle name="40% - Accent1 18 3" xfId="1315"/>
    <cellStyle name="40% - Accent1 18 3 2" xfId="3055"/>
    <cellStyle name="40% - Accent1 18 3 2 2" xfId="7218"/>
    <cellStyle name="40% - Accent1 18 3 2 2 2" xfId="15572"/>
    <cellStyle name="40% - Accent1 18 3 2 2 2 2" xfId="32283"/>
    <cellStyle name="40% - Accent1 18 3 2 2 3" xfId="23930"/>
    <cellStyle name="40% - Accent1 18 3 2 3" xfId="11410"/>
    <cellStyle name="40% - Accent1 18 3 2 3 2" xfId="28121"/>
    <cellStyle name="40% - Accent1 18 3 2 4" xfId="19768"/>
    <cellStyle name="40% - Accent1 18 3 3" xfId="5478"/>
    <cellStyle name="40% - Accent1 18 3 3 2" xfId="13832"/>
    <cellStyle name="40% - Accent1 18 3 3 2 2" xfId="30543"/>
    <cellStyle name="40% - Accent1 18 3 3 3" xfId="22190"/>
    <cellStyle name="40% - Accent1 18 3 4" xfId="9670"/>
    <cellStyle name="40% - Accent1 18 3 4 2" xfId="26381"/>
    <cellStyle name="40% - Accent1 18 3 5" xfId="18028"/>
    <cellStyle name="40% - Accent1 18 4" xfId="3056"/>
    <cellStyle name="40% - Accent1 18 4 2" xfId="7219"/>
    <cellStyle name="40% - Accent1 18 4 2 2" xfId="15573"/>
    <cellStyle name="40% - Accent1 18 4 2 2 2" xfId="32284"/>
    <cellStyle name="40% - Accent1 18 4 2 3" xfId="23931"/>
    <cellStyle name="40% - Accent1 18 4 3" xfId="11411"/>
    <cellStyle name="40% - Accent1 18 4 3 2" xfId="28122"/>
    <cellStyle name="40% - Accent1 18 4 4" xfId="19769"/>
    <cellStyle name="40% - Accent1 18 5" xfId="4442"/>
    <cellStyle name="40% - Accent1 18 5 2" xfId="12796"/>
    <cellStyle name="40% - Accent1 18 5 2 2" xfId="29507"/>
    <cellStyle name="40% - Accent1 18 5 3" xfId="21154"/>
    <cellStyle name="40% - Accent1 18 6" xfId="8634"/>
    <cellStyle name="40% - Accent1 18 6 2" xfId="25345"/>
    <cellStyle name="40% - Accent1 18 7" xfId="16992"/>
    <cellStyle name="40% - Accent1 19" xfId="517"/>
    <cellStyle name="40% - Accent1 19 2" xfId="1030"/>
    <cellStyle name="40% - Accent1 19 2 2" xfId="2066"/>
    <cellStyle name="40% - Accent1 19 2 2 2" xfId="3057"/>
    <cellStyle name="40% - Accent1 19 2 2 2 2" xfId="7220"/>
    <cellStyle name="40% - Accent1 19 2 2 2 2 2" xfId="15574"/>
    <cellStyle name="40% - Accent1 19 2 2 2 2 2 2" xfId="32285"/>
    <cellStyle name="40% - Accent1 19 2 2 2 2 3" xfId="23932"/>
    <cellStyle name="40% - Accent1 19 2 2 2 3" xfId="11412"/>
    <cellStyle name="40% - Accent1 19 2 2 2 3 2" xfId="28123"/>
    <cellStyle name="40% - Accent1 19 2 2 2 4" xfId="19770"/>
    <cellStyle name="40% - Accent1 19 2 2 3" xfId="6229"/>
    <cellStyle name="40% - Accent1 19 2 2 3 2" xfId="14583"/>
    <cellStyle name="40% - Accent1 19 2 2 3 2 2" xfId="31294"/>
    <cellStyle name="40% - Accent1 19 2 2 3 3" xfId="22941"/>
    <cellStyle name="40% - Accent1 19 2 2 4" xfId="10421"/>
    <cellStyle name="40% - Accent1 19 2 2 4 2" xfId="27132"/>
    <cellStyle name="40% - Accent1 19 2 2 5" xfId="18779"/>
    <cellStyle name="40% - Accent1 19 2 3" xfId="3058"/>
    <cellStyle name="40% - Accent1 19 2 3 2" xfId="7221"/>
    <cellStyle name="40% - Accent1 19 2 3 2 2" xfId="15575"/>
    <cellStyle name="40% - Accent1 19 2 3 2 2 2" xfId="32286"/>
    <cellStyle name="40% - Accent1 19 2 3 2 3" xfId="23933"/>
    <cellStyle name="40% - Accent1 19 2 3 3" xfId="11413"/>
    <cellStyle name="40% - Accent1 19 2 3 3 2" xfId="28124"/>
    <cellStyle name="40% - Accent1 19 2 3 4" xfId="19771"/>
    <cellStyle name="40% - Accent1 19 2 4" xfId="5193"/>
    <cellStyle name="40% - Accent1 19 2 4 2" xfId="13547"/>
    <cellStyle name="40% - Accent1 19 2 4 2 2" xfId="30258"/>
    <cellStyle name="40% - Accent1 19 2 4 3" xfId="21905"/>
    <cellStyle name="40% - Accent1 19 2 5" xfId="9385"/>
    <cellStyle name="40% - Accent1 19 2 5 2" xfId="26096"/>
    <cellStyle name="40% - Accent1 19 2 6" xfId="17743"/>
    <cellStyle name="40% - Accent1 19 3" xfId="1554"/>
    <cellStyle name="40% - Accent1 19 3 2" xfId="3059"/>
    <cellStyle name="40% - Accent1 19 3 2 2" xfId="7222"/>
    <cellStyle name="40% - Accent1 19 3 2 2 2" xfId="15576"/>
    <cellStyle name="40% - Accent1 19 3 2 2 2 2" xfId="32287"/>
    <cellStyle name="40% - Accent1 19 3 2 2 3" xfId="23934"/>
    <cellStyle name="40% - Accent1 19 3 2 3" xfId="11414"/>
    <cellStyle name="40% - Accent1 19 3 2 3 2" xfId="28125"/>
    <cellStyle name="40% - Accent1 19 3 2 4" xfId="19772"/>
    <cellStyle name="40% - Accent1 19 3 3" xfId="5717"/>
    <cellStyle name="40% - Accent1 19 3 3 2" xfId="14071"/>
    <cellStyle name="40% - Accent1 19 3 3 2 2" xfId="30782"/>
    <cellStyle name="40% - Accent1 19 3 3 3" xfId="22429"/>
    <cellStyle name="40% - Accent1 19 3 4" xfId="9909"/>
    <cellStyle name="40% - Accent1 19 3 4 2" xfId="26620"/>
    <cellStyle name="40% - Accent1 19 3 5" xfId="18267"/>
    <cellStyle name="40% - Accent1 19 4" xfId="3060"/>
    <cellStyle name="40% - Accent1 19 4 2" xfId="7223"/>
    <cellStyle name="40% - Accent1 19 4 2 2" xfId="15577"/>
    <cellStyle name="40% - Accent1 19 4 2 2 2" xfId="32288"/>
    <cellStyle name="40% - Accent1 19 4 2 3" xfId="23935"/>
    <cellStyle name="40% - Accent1 19 4 3" xfId="11415"/>
    <cellStyle name="40% - Accent1 19 4 3 2" xfId="28126"/>
    <cellStyle name="40% - Accent1 19 4 4" xfId="19773"/>
    <cellStyle name="40% - Accent1 19 5" xfId="4681"/>
    <cellStyle name="40% - Accent1 19 5 2" xfId="13035"/>
    <cellStyle name="40% - Accent1 19 5 2 2" xfId="29746"/>
    <cellStyle name="40% - Accent1 19 5 3" xfId="21393"/>
    <cellStyle name="40% - Accent1 19 6" xfId="8873"/>
    <cellStyle name="40% - Accent1 19 6 2" xfId="25584"/>
    <cellStyle name="40% - Accent1 19 7" xfId="17231"/>
    <cellStyle name="40% - Accent1 2" xfId="46"/>
    <cellStyle name="40% - Accent1 2 2" xfId="289"/>
    <cellStyle name="40% - Accent1 2 2 2" xfId="802"/>
    <cellStyle name="40% - Accent1 2 2 2 2" xfId="1838"/>
    <cellStyle name="40% - Accent1 2 2 2 2 2" xfId="3061"/>
    <cellStyle name="40% - Accent1 2 2 2 2 2 2" xfId="7224"/>
    <cellStyle name="40% - Accent1 2 2 2 2 2 2 2" xfId="15578"/>
    <cellStyle name="40% - Accent1 2 2 2 2 2 2 2 2" xfId="32289"/>
    <cellStyle name="40% - Accent1 2 2 2 2 2 2 3" xfId="23936"/>
    <cellStyle name="40% - Accent1 2 2 2 2 2 3" xfId="11416"/>
    <cellStyle name="40% - Accent1 2 2 2 2 2 3 2" xfId="28127"/>
    <cellStyle name="40% - Accent1 2 2 2 2 2 4" xfId="19774"/>
    <cellStyle name="40% - Accent1 2 2 2 2 3" xfId="6001"/>
    <cellStyle name="40% - Accent1 2 2 2 2 3 2" xfId="14355"/>
    <cellStyle name="40% - Accent1 2 2 2 2 3 2 2" xfId="31066"/>
    <cellStyle name="40% - Accent1 2 2 2 2 3 3" xfId="22713"/>
    <cellStyle name="40% - Accent1 2 2 2 2 4" xfId="10193"/>
    <cellStyle name="40% - Accent1 2 2 2 2 4 2" xfId="26904"/>
    <cellStyle name="40% - Accent1 2 2 2 2 5" xfId="18551"/>
    <cellStyle name="40% - Accent1 2 2 2 3" xfId="3062"/>
    <cellStyle name="40% - Accent1 2 2 2 3 2" xfId="7225"/>
    <cellStyle name="40% - Accent1 2 2 2 3 2 2" xfId="15579"/>
    <cellStyle name="40% - Accent1 2 2 2 3 2 2 2" xfId="32290"/>
    <cellStyle name="40% - Accent1 2 2 2 3 2 3" xfId="23937"/>
    <cellStyle name="40% - Accent1 2 2 2 3 3" xfId="11417"/>
    <cellStyle name="40% - Accent1 2 2 2 3 3 2" xfId="28128"/>
    <cellStyle name="40% - Accent1 2 2 2 3 4" xfId="19775"/>
    <cellStyle name="40% - Accent1 2 2 2 4" xfId="4965"/>
    <cellStyle name="40% - Accent1 2 2 2 4 2" xfId="13319"/>
    <cellStyle name="40% - Accent1 2 2 2 4 2 2" xfId="30030"/>
    <cellStyle name="40% - Accent1 2 2 2 4 3" xfId="21677"/>
    <cellStyle name="40% - Accent1 2 2 2 5" xfId="9157"/>
    <cellStyle name="40% - Accent1 2 2 2 5 2" xfId="25868"/>
    <cellStyle name="40% - Accent1 2 2 2 6" xfId="17515"/>
    <cellStyle name="40% - Accent1 2 2 3" xfId="1326"/>
    <cellStyle name="40% - Accent1 2 2 3 2" xfId="3063"/>
    <cellStyle name="40% - Accent1 2 2 3 2 2" xfId="7226"/>
    <cellStyle name="40% - Accent1 2 2 3 2 2 2" xfId="15580"/>
    <cellStyle name="40% - Accent1 2 2 3 2 2 2 2" xfId="32291"/>
    <cellStyle name="40% - Accent1 2 2 3 2 2 3" xfId="23938"/>
    <cellStyle name="40% - Accent1 2 2 3 2 3" xfId="11418"/>
    <cellStyle name="40% - Accent1 2 2 3 2 3 2" xfId="28129"/>
    <cellStyle name="40% - Accent1 2 2 3 2 4" xfId="19776"/>
    <cellStyle name="40% - Accent1 2 2 3 3" xfId="5489"/>
    <cellStyle name="40% - Accent1 2 2 3 3 2" xfId="13843"/>
    <cellStyle name="40% - Accent1 2 2 3 3 2 2" xfId="30554"/>
    <cellStyle name="40% - Accent1 2 2 3 3 3" xfId="22201"/>
    <cellStyle name="40% - Accent1 2 2 3 4" xfId="9681"/>
    <cellStyle name="40% - Accent1 2 2 3 4 2" xfId="26392"/>
    <cellStyle name="40% - Accent1 2 2 3 5" xfId="18039"/>
    <cellStyle name="40% - Accent1 2 2 4" xfId="3064"/>
    <cellStyle name="40% - Accent1 2 2 4 2" xfId="7227"/>
    <cellStyle name="40% - Accent1 2 2 4 2 2" xfId="15581"/>
    <cellStyle name="40% - Accent1 2 2 4 2 2 2" xfId="32292"/>
    <cellStyle name="40% - Accent1 2 2 4 2 3" xfId="23939"/>
    <cellStyle name="40% - Accent1 2 2 4 3" xfId="11419"/>
    <cellStyle name="40% - Accent1 2 2 4 3 2" xfId="28130"/>
    <cellStyle name="40% - Accent1 2 2 4 4" xfId="19777"/>
    <cellStyle name="40% - Accent1 2 2 5" xfId="4453"/>
    <cellStyle name="40% - Accent1 2 2 5 2" xfId="12807"/>
    <cellStyle name="40% - Accent1 2 2 5 2 2" xfId="29518"/>
    <cellStyle name="40% - Accent1 2 2 5 3" xfId="21165"/>
    <cellStyle name="40% - Accent1 2 2 6" xfId="8645"/>
    <cellStyle name="40% - Accent1 2 2 6 2" xfId="25356"/>
    <cellStyle name="40% - Accent1 2 2 7" xfId="17003"/>
    <cellStyle name="40% - Accent1 2 3" xfId="562"/>
    <cellStyle name="40% - Accent1 2 3 2" xfId="1598"/>
    <cellStyle name="40% - Accent1 2 3 2 2" xfId="3065"/>
    <cellStyle name="40% - Accent1 2 3 2 2 2" xfId="7228"/>
    <cellStyle name="40% - Accent1 2 3 2 2 2 2" xfId="15582"/>
    <cellStyle name="40% - Accent1 2 3 2 2 2 2 2" xfId="32293"/>
    <cellStyle name="40% - Accent1 2 3 2 2 2 3" xfId="23940"/>
    <cellStyle name="40% - Accent1 2 3 2 2 3" xfId="11420"/>
    <cellStyle name="40% - Accent1 2 3 2 2 3 2" xfId="28131"/>
    <cellStyle name="40% - Accent1 2 3 2 2 4" xfId="19778"/>
    <cellStyle name="40% - Accent1 2 3 2 3" xfId="5761"/>
    <cellStyle name="40% - Accent1 2 3 2 3 2" xfId="14115"/>
    <cellStyle name="40% - Accent1 2 3 2 3 2 2" xfId="30826"/>
    <cellStyle name="40% - Accent1 2 3 2 3 3" xfId="22473"/>
    <cellStyle name="40% - Accent1 2 3 2 4" xfId="9953"/>
    <cellStyle name="40% - Accent1 2 3 2 4 2" xfId="26664"/>
    <cellStyle name="40% - Accent1 2 3 2 5" xfId="18311"/>
    <cellStyle name="40% - Accent1 2 3 3" xfId="3066"/>
    <cellStyle name="40% - Accent1 2 3 3 2" xfId="7229"/>
    <cellStyle name="40% - Accent1 2 3 3 2 2" xfId="15583"/>
    <cellStyle name="40% - Accent1 2 3 3 2 2 2" xfId="32294"/>
    <cellStyle name="40% - Accent1 2 3 3 2 3" xfId="23941"/>
    <cellStyle name="40% - Accent1 2 3 3 3" xfId="11421"/>
    <cellStyle name="40% - Accent1 2 3 3 3 2" xfId="28132"/>
    <cellStyle name="40% - Accent1 2 3 3 4" xfId="19779"/>
    <cellStyle name="40% - Accent1 2 3 4" xfId="4725"/>
    <cellStyle name="40% - Accent1 2 3 4 2" xfId="13079"/>
    <cellStyle name="40% - Accent1 2 3 4 2 2" xfId="29790"/>
    <cellStyle name="40% - Accent1 2 3 4 3" xfId="21437"/>
    <cellStyle name="40% - Accent1 2 3 5" xfId="8917"/>
    <cellStyle name="40% - Accent1 2 3 5 2" xfId="25628"/>
    <cellStyle name="40% - Accent1 2 3 6" xfId="17275"/>
    <cellStyle name="40% - Accent1 2 4" xfId="1086"/>
    <cellStyle name="40% - Accent1 2 4 2" xfId="3067"/>
    <cellStyle name="40% - Accent1 2 4 2 2" xfId="7230"/>
    <cellStyle name="40% - Accent1 2 4 2 2 2" xfId="15584"/>
    <cellStyle name="40% - Accent1 2 4 2 2 2 2" xfId="32295"/>
    <cellStyle name="40% - Accent1 2 4 2 2 3" xfId="23942"/>
    <cellStyle name="40% - Accent1 2 4 2 3" xfId="11422"/>
    <cellStyle name="40% - Accent1 2 4 2 3 2" xfId="28133"/>
    <cellStyle name="40% - Accent1 2 4 2 4" xfId="19780"/>
    <cellStyle name="40% - Accent1 2 4 3" xfId="5249"/>
    <cellStyle name="40% - Accent1 2 4 3 2" xfId="13603"/>
    <cellStyle name="40% - Accent1 2 4 3 2 2" xfId="30314"/>
    <cellStyle name="40% - Accent1 2 4 3 3" xfId="21961"/>
    <cellStyle name="40% - Accent1 2 4 4" xfId="9441"/>
    <cellStyle name="40% - Accent1 2 4 4 2" xfId="26152"/>
    <cellStyle name="40% - Accent1 2 4 5" xfId="17799"/>
    <cellStyle name="40% - Accent1 2 5" xfId="3068"/>
    <cellStyle name="40% - Accent1 2 5 2" xfId="7231"/>
    <cellStyle name="40% - Accent1 2 5 2 2" xfId="15585"/>
    <cellStyle name="40% - Accent1 2 5 2 2 2" xfId="32296"/>
    <cellStyle name="40% - Accent1 2 5 2 3" xfId="23943"/>
    <cellStyle name="40% - Accent1 2 5 3" xfId="11423"/>
    <cellStyle name="40% - Accent1 2 5 3 2" xfId="28134"/>
    <cellStyle name="40% - Accent1 2 5 4" xfId="19781"/>
    <cellStyle name="40% - Accent1 2 6" xfId="4213"/>
    <cellStyle name="40% - Accent1 2 6 2" xfId="12567"/>
    <cellStyle name="40% - Accent1 2 6 2 2" xfId="29278"/>
    <cellStyle name="40% - Accent1 2 6 3" xfId="20925"/>
    <cellStyle name="40% - Accent1 2 7" xfId="8405"/>
    <cellStyle name="40% - Accent1 2 7 2" xfId="25116"/>
    <cellStyle name="40% - Accent1 2 8" xfId="16763"/>
    <cellStyle name="40% - Accent1 20" xfId="531"/>
    <cellStyle name="40% - Accent1 20 2" xfId="1044"/>
    <cellStyle name="40% - Accent1 20 2 2" xfId="2080"/>
    <cellStyle name="40% - Accent1 20 2 2 2" xfId="3069"/>
    <cellStyle name="40% - Accent1 20 2 2 2 2" xfId="7232"/>
    <cellStyle name="40% - Accent1 20 2 2 2 2 2" xfId="15586"/>
    <cellStyle name="40% - Accent1 20 2 2 2 2 2 2" xfId="32297"/>
    <cellStyle name="40% - Accent1 20 2 2 2 2 3" xfId="23944"/>
    <cellStyle name="40% - Accent1 20 2 2 2 3" xfId="11424"/>
    <cellStyle name="40% - Accent1 20 2 2 2 3 2" xfId="28135"/>
    <cellStyle name="40% - Accent1 20 2 2 2 4" xfId="19782"/>
    <cellStyle name="40% - Accent1 20 2 2 3" xfId="6243"/>
    <cellStyle name="40% - Accent1 20 2 2 3 2" xfId="14597"/>
    <cellStyle name="40% - Accent1 20 2 2 3 2 2" xfId="31308"/>
    <cellStyle name="40% - Accent1 20 2 2 3 3" xfId="22955"/>
    <cellStyle name="40% - Accent1 20 2 2 4" xfId="10435"/>
    <cellStyle name="40% - Accent1 20 2 2 4 2" xfId="27146"/>
    <cellStyle name="40% - Accent1 20 2 2 5" xfId="18793"/>
    <cellStyle name="40% - Accent1 20 2 3" xfId="3070"/>
    <cellStyle name="40% - Accent1 20 2 3 2" xfId="7233"/>
    <cellStyle name="40% - Accent1 20 2 3 2 2" xfId="15587"/>
    <cellStyle name="40% - Accent1 20 2 3 2 2 2" xfId="32298"/>
    <cellStyle name="40% - Accent1 20 2 3 2 3" xfId="23945"/>
    <cellStyle name="40% - Accent1 20 2 3 3" xfId="11425"/>
    <cellStyle name="40% - Accent1 20 2 3 3 2" xfId="28136"/>
    <cellStyle name="40% - Accent1 20 2 3 4" xfId="19783"/>
    <cellStyle name="40% - Accent1 20 2 4" xfId="5207"/>
    <cellStyle name="40% - Accent1 20 2 4 2" xfId="13561"/>
    <cellStyle name="40% - Accent1 20 2 4 2 2" xfId="30272"/>
    <cellStyle name="40% - Accent1 20 2 4 3" xfId="21919"/>
    <cellStyle name="40% - Accent1 20 2 5" xfId="9399"/>
    <cellStyle name="40% - Accent1 20 2 5 2" xfId="26110"/>
    <cellStyle name="40% - Accent1 20 2 6" xfId="17757"/>
    <cellStyle name="40% - Accent1 20 3" xfId="1568"/>
    <cellStyle name="40% - Accent1 20 3 2" xfId="3071"/>
    <cellStyle name="40% - Accent1 20 3 2 2" xfId="7234"/>
    <cellStyle name="40% - Accent1 20 3 2 2 2" xfId="15588"/>
    <cellStyle name="40% - Accent1 20 3 2 2 2 2" xfId="32299"/>
    <cellStyle name="40% - Accent1 20 3 2 2 3" xfId="23946"/>
    <cellStyle name="40% - Accent1 20 3 2 3" xfId="11426"/>
    <cellStyle name="40% - Accent1 20 3 2 3 2" xfId="28137"/>
    <cellStyle name="40% - Accent1 20 3 2 4" xfId="19784"/>
    <cellStyle name="40% - Accent1 20 3 3" xfId="5731"/>
    <cellStyle name="40% - Accent1 20 3 3 2" xfId="14085"/>
    <cellStyle name="40% - Accent1 20 3 3 2 2" xfId="30796"/>
    <cellStyle name="40% - Accent1 20 3 3 3" xfId="22443"/>
    <cellStyle name="40% - Accent1 20 3 4" xfId="9923"/>
    <cellStyle name="40% - Accent1 20 3 4 2" xfId="26634"/>
    <cellStyle name="40% - Accent1 20 3 5" xfId="18281"/>
    <cellStyle name="40% - Accent1 20 4" xfId="3072"/>
    <cellStyle name="40% - Accent1 20 4 2" xfId="7235"/>
    <cellStyle name="40% - Accent1 20 4 2 2" xfId="15589"/>
    <cellStyle name="40% - Accent1 20 4 2 2 2" xfId="32300"/>
    <cellStyle name="40% - Accent1 20 4 2 3" xfId="23947"/>
    <cellStyle name="40% - Accent1 20 4 3" xfId="11427"/>
    <cellStyle name="40% - Accent1 20 4 3 2" xfId="28138"/>
    <cellStyle name="40% - Accent1 20 4 4" xfId="19785"/>
    <cellStyle name="40% - Accent1 20 5" xfId="4695"/>
    <cellStyle name="40% - Accent1 20 5 2" xfId="13049"/>
    <cellStyle name="40% - Accent1 20 5 2 2" xfId="29760"/>
    <cellStyle name="40% - Accent1 20 5 3" xfId="21407"/>
    <cellStyle name="40% - Accent1 20 6" xfId="8887"/>
    <cellStyle name="40% - Accent1 20 6 2" xfId="25598"/>
    <cellStyle name="40% - Accent1 20 7" xfId="17245"/>
    <cellStyle name="40% - Accent1 21" xfId="1058"/>
    <cellStyle name="40% - Accent1 21 2" xfId="2094"/>
    <cellStyle name="40% - Accent1 21 2 2" xfId="3073"/>
    <cellStyle name="40% - Accent1 21 2 2 2" xfId="7236"/>
    <cellStyle name="40% - Accent1 21 2 2 2 2" xfId="15590"/>
    <cellStyle name="40% - Accent1 21 2 2 2 2 2" xfId="32301"/>
    <cellStyle name="40% - Accent1 21 2 2 2 3" xfId="23948"/>
    <cellStyle name="40% - Accent1 21 2 2 3" xfId="11428"/>
    <cellStyle name="40% - Accent1 21 2 2 3 2" xfId="28139"/>
    <cellStyle name="40% - Accent1 21 2 2 4" xfId="19786"/>
    <cellStyle name="40% - Accent1 21 2 3" xfId="6257"/>
    <cellStyle name="40% - Accent1 21 2 3 2" xfId="14611"/>
    <cellStyle name="40% - Accent1 21 2 3 2 2" xfId="31322"/>
    <cellStyle name="40% - Accent1 21 2 3 3" xfId="22969"/>
    <cellStyle name="40% - Accent1 21 2 4" xfId="10449"/>
    <cellStyle name="40% - Accent1 21 2 4 2" xfId="27160"/>
    <cellStyle name="40% - Accent1 21 2 5" xfId="18807"/>
    <cellStyle name="40% - Accent1 21 3" xfId="3074"/>
    <cellStyle name="40% - Accent1 21 3 2" xfId="7237"/>
    <cellStyle name="40% - Accent1 21 3 2 2" xfId="15591"/>
    <cellStyle name="40% - Accent1 21 3 2 2 2" xfId="32302"/>
    <cellStyle name="40% - Accent1 21 3 2 3" xfId="23949"/>
    <cellStyle name="40% - Accent1 21 3 3" xfId="11429"/>
    <cellStyle name="40% - Accent1 21 3 3 2" xfId="28140"/>
    <cellStyle name="40% - Accent1 21 3 4" xfId="19787"/>
    <cellStyle name="40% - Accent1 21 4" xfId="5221"/>
    <cellStyle name="40% - Accent1 21 4 2" xfId="13575"/>
    <cellStyle name="40% - Accent1 21 4 2 2" xfId="30286"/>
    <cellStyle name="40% - Accent1 21 4 3" xfId="21933"/>
    <cellStyle name="40% - Accent1 21 5" xfId="9413"/>
    <cellStyle name="40% - Accent1 21 5 2" xfId="26124"/>
    <cellStyle name="40% - Accent1 21 6" xfId="17771"/>
    <cellStyle name="40% - Accent1 22" xfId="545"/>
    <cellStyle name="40% - Accent1 22 2" xfId="1582"/>
    <cellStyle name="40% - Accent1 22 2 2" xfId="3075"/>
    <cellStyle name="40% - Accent1 22 2 2 2" xfId="7238"/>
    <cellStyle name="40% - Accent1 22 2 2 2 2" xfId="15592"/>
    <cellStyle name="40% - Accent1 22 2 2 2 2 2" xfId="32303"/>
    <cellStyle name="40% - Accent1 22 2 2 2 3" xfId="23950"/>
    <cellStyle name="40% - Accent1 22 2 2 3" xfId="11430"/>
    <cellStyle name="40% - Accent1 22 2 2 3 2" xfId="28141"/>
    <cellStyle name="40% - Accent1 22 2 2 4" xfId="19788"/>
    <cellStyle name="40% - Accent1 22 2 3" xfId="5745"/>
    <cellStyle name="40% - Accent1 22 2 3 2" xfId="14099"/>
    <cellStyle name="40% - Accent1 22 2 3 2 2" xfId="30810"/>
    <cellStyle name="40% - Accent1 22 2 3 3" xfId="22457"/>
    <cellStyle name="40% - Accent1 22 2 4" xfId="9937"/>
    <cellStyle name="40% - Accent1 22 2 4 2" xfId="26648"/>
    <cellStyle name="40% - Accent1 22 2 5" xfId="18295"/>
    <cellStyle name="40% - Accent1 22 3" xfId="3076"/>
    <cellStyle name="40% - Accent1 22 3 2" xfId="7239"/>
    <cellStyle name="40% - Accent1 22 3 2 2" xfId="15593"/>
    <cellStyle name="40% - Accent1 22 3 2 2 2" xfId="32304"/>
    <cellStyle name="40% - Accent1 22 3 2 3" xfId="23951"/>
    <cellStyle name="40% - Accent1 22 3 3" xfId="11431"/>
    <cellStyle name="40% - Accent1 22 3 3 2" xfId="28142"/>
    <cellStyle name="40% - Accent1 22 3 4" xfId="19789"/>
    <cellStyle name="40% - Accent1 22 4" xfId="4709"/>
    <cellStyle name="40% - Accent1 22 4 2" xfId="13063"/>
    <cellStyle name="40% - Accent1 22 4 2 2" xfId="29774"/>
    <cellStyle name="40% - Accent1 22 4 3" xfId="21421"/>
    <cellStyle name="40% - Accent1 22 5" xfId="8901"/>
    <cellStyle name="40% - Accent1 22 5 2" xfId="25612"/>
    <cellStyle name="40% - Accent1 22 6" xfId="17259"/>
    <cellStyle name="40% - Accent1 23" xfId="1075"/>
    <cellStyle name="40% - Accent1 23 2" xfId="3077"/>
    <cellStyle name="40% - Accent1 23 2 2" xfId="7240"/>
    <cellStyle name="40% - Accent1 23 2 2 2" xfId="15594"/>
    <cellStyle name="40% - Accent1 23 2 2 2 2" xfId="32305"/>
    <cellStyle name="40% - Accent1 23 2 2 3" xfId="23952"/>
    <cellStyle name="40% - Accent1 23 2 3" xfId="11432"/>
    <cellStyle name="40% - Accent1 23 2 3 2" xfId="28143"/>
    <cellStyle name="40% - Accent1 23 2 4" xfId="19790"/>
    <cellStyle name="40% - Accent1 23 3" xfId="5238"/>
    <cellStyle name="40% - Accent1 23 3 2" xfId="13592"/>
    <cellStyle name="40% - Accent1 23 3 2 2" xfId="30303"/>
    <cellStyle name="40% - Accent1 23 3 3" xfId="21950"/>
    <cellStyle name="40% - Accent1 23 4" xfId="9430"/>
    <cellStyle name="40% - Accent1 23 4 2" xfId="26141"/>
    <cellStyle name="40% - Accent1 23 5" xfId="17788"/>
    <cellStyle name="40% - Accent1 24" xfId="2108"/>
    <cellStyle name="40% - Accent1 24 2" xfId="6271"/>
    <cellStyle name="40% - Accent1 24 2 2" xfId="14625"/>
    <cellStyle name="40% - Accent1 24 2 2 2" xfId="31336"/>
    <cellStyle name="40% - Accent1 24 2 3" xfId="22983"/>
    <cellStyle name="40% - Accent1 24 3" xfId="10463"/>
    <cellStyle name="40% - Accent1 24 3 2" xfId="27174"/>
    <cellStyle name="40% - Accent1 24 4" xfId="18821"/>
    <cellStyle name="40% - Accent1 25" xfId="4183"/>
    <cellStyle name="40% - Accent1 25 2" xfId="8346"/>
    <cellStyle name="40% - Accent1 25 2 2" xfId="16700"/>
    <cellStyle name="40% - Accent1 25 2 2 2" xfId="33411"/>
    <cellStyle name="40% - Accent1 25 2 3" xfId="25058"/>
    <cellStyle name="40% - Accent1 25 3" xfId="12538"/>
    <cellStyle name="40% - Accent1 25 3 2" xfId="29249"/>
    <cellStyle name="40% - Accent1 25 4" xfId="20896"/>
    <cellStyle name="40% - Accent1 26" xfId="4196"/>
    <cellStyle name="40% - Accent1 26 2" xfId="12551"/>
    <cellStyle name="40% - Accent1 26 2 2" xfId="29262"/>
    <cellStyle name="40% - Accent1 26 3" xfId="20909"/>
    <cellStyle name="40% - Accent1 27" xfId="8360"/>
    <cellStyle name="40% - Accent1 27 2" xfId="16714"/>
    <cellStyle name="40% - Accent1 27 2 2" xfId="33425"/>
    <cellStyle name="40% - Accent1 27 3" xfId="25072"/>
    <cellStyle name="40% - Accent1 28" xfId="8374"/>
    <cellStyle name="40% - Accent1 28 2" xfId="16728"/>
    <cellStyle name="40% - Accent1 28 2 2" xfId="33439"/>
    <cellStyle name="40% - Accent1 28 3" xfId="25086"/>
    <cellStyle name="40% - Accent1 29" xfId="8388"/>
    <cellStyle name="40% - Accent1 29 2" xfId="25100"/>
    <cellStyle name="40% - Accent1 3" xfId="60"/>
    <cellStyle name="40% - Accent1 3 2" xfId="303"/>
    <cellStyle name="40% - Accent1 3 2 2" xfId="816"/>
    <cellStyle name="40% - Accent1 3 2 2 2" xfId="1852"/>
    <cellStyle name="40% - Accent1 3 2 2 2 2" xfId="3078"/>
    <cellStyle name="40% - Accent1 3 2 2 2 2 2" xfId="7241"/>
    <cellStyle name="40% - Accent1 3 2 2 2 2 2 2" xfId="15595"/>
    <cellStyle name="40% - Accent1 3 2 2 2 2 2 2 2" xfId="32306"/>
    <cellStyle name="40% - Accent1 3 2 2 2 2 2 3" xfId="23953"/>
    <cellStyle name="40% - Accent1 3 2 2 2 2 3" xfId="11433"/>
    <cellStyle name="40% - Accent1 3 2 2 2 2 3 2" xfId="28144"/>
    <cellStyle name="40% - Accent1 3 2 2 2 2 4" xfId="19791"/>
    <cellStyle name="40% - Accent1 3 2 2 2 3" xfId="6015"/>
    <cellStyle name="40% - Accent1 3 2 2 2 3 2" xfId="14369"/>
    <cellStyle name="40% - Accent1 3 2 2 2 3 2 2" xfId="31080"/>
    <cellStyle name="40% - Accent1 3 2 2 2 3 3" xfId="22727"/>
    <cellStyle name="40% - Accent1 3 2 2 2 4" xfId="10207"/>
    <cellStyle name="40% - Accent1 3 2 2 2 4 2" xfId="26918"/>
    <cellStyle name="40% - Accent1 3 2 2 2 5" xfId="18565"/>
    <cellStyle name="40% - Accent1 3 2 2 3" xfId="3079"/>
    <cellStyle name="40% - Accent1 3 2 2 3 2" xfId="7242"/>
    <cellStyle name="40% - Accent1 3 2 2 3 2 2" xfId="15596"/>
    <cellStyle name="40% - Accent1 3 2 2 3 2 2 2" xfId="32307"/>
    <cellStyle name="40% - Accent1 3 2 2 3 2 3" xfId="23954"/>
    <cellStyle name="40% - Accent1 3 2 2 3 3" xfId="11434"/>
    <cellStyle name="40% - Accent1 3 2 2 3 3 2" xfId="28145"/>
    <cellStyle name="40% - Accent1 3 2 2 3 4" xfId="19792"/>
    <cellStyle name="40% - Accent1 3 2 2 4" xfId="4979"/>
    <cellStyle name="40% - Accent1 3 2 2 4 2" xfId="13333"/>
    <cellStyle name="40% - Accent1 3 2 2 4 2 2" xfId="30044"/>
    <cellStyle name="40% - Accent1 3 2 2 4 3" xfId="21691"/>
    <cellStyle name="40% - Accent1 3 2 2 5" xfId="9171"/>
    <cellStyle name="40% - Accent1 3 2 2 5 2" xfId="25882"/>
    <cellStyle name="40% - Accent1 3 2 2 6" xfId="17529"/>
    <cellStyle name="40% - Accent1 3 2 3" xfId="1340"/>
    <cellStyle name="40% - Accent1 3 2 3 2" xfId="3080"/>
    <cellStyle name="40% - Accent1 3 2 3 2 2" xfId="7243"/>
    <cellStyle name="40% - Accent1 3 2 3 2 2 2" xfId="15597"/>
    <cellStyle name="40% - Accent1 3 2 3 2 2 2 2" xfId="32308"/>
    <cellStyle name="40% - Accent1 3 2 3 2 2 3" xfId="23955"/>
    <cellStyle name="40% - Accent1 3 2 3 2 3" xfId="11435"/>
    <cellStyle name="40% - Accent1 3 2 3 2 3 2" xfId="28146"/>
    <cellStyle name="40% - Accent1 3 2 3 2 4" xfId="19793"/>
    <cellStyle name="40% - Accent1 3 2 3 3" xfId="5503"/>
    <cellStyle name="40% - Accent1 3 2 3 3 2" xfId="13857"/>
    <cellStyle name="40% - Accent1 3 2 3 3 2 2" xfId="30568"/>
    <cellStyle name="40% - Accent1 3 2 3 3 3" xfId="22215"/>
    <cellStyle name="40% - Accent1 3 2 3 4" xfId="9695"/>
    <cellStyle name="40% - Accent1 3 2 3 4 2" xfId="26406"/>
    <cellStyle name="40% - Accent1 3 2 3 5" xfId="18053"/>
    <cellStyle name="40% - Accent1 3 2 4" xfId="3081"/>
    <cellStyle name="40% - Accent1 3 2 4 2" xfId="7244"/>
    <cellStyle name="40% - Accent1 3 2 4 2 2" xfId="15598"/>
    <cellStyle name="40% - Accent1 3 2 4 2 2 2" xfId="32309"/>
    <cellStyle name="40% - Accent1 3 2 4 2 3" xfId="23956"/>
    <cellStyle name="40% - Accent1 3 2 4 3" xfId="11436"/>
    <cellStyle name="40% - Accent1 3 2 4 3 2" xfId="28147"/>
    <cellStyle name="40% - Accent1 3 2 4 4" xfId="19794"/>
    <cellStyle name="40% - Accent1 3 2 5" xfId="4467"/>
    <cellStyle name="40% - Accent1 3 2 5 2" xfId="12821"/>
    <cellStyle name="40% - Accent1 3 2 5 2 2" xfId="29532"/>
    <cellStyle name="40% - Accent1 3 2 5 3" xfId="21179"/>
    <cellStyle name="40% - Accent1 3 2 6" xfId="8659"/>
    <cellStyle name="40% - Accent1 3 2 6 2" xfId="25370"/>
    <cellStyle name="40% - Accent1 3 2 7" xfId="17017"/>
    <cellStyle name="40% - Accent1 3 3" xfId="576"/>
    <cellStyle name="40% - Accent1 3 3 2" xfId="1612"/>
    <cellStyle name="40% - Accent1 3 3 2 2" xfId="3082"/>
    <cellStyle name="40% - Accent1 3 3 2 2 2" xfId="7245"/>
    <cellStyle name="40% - Accent1 3 3 2 2 2 2" xfId="15599"/>
    <cellStyle name="40% - Accent1 3 3 2 2 2 2 2" xfId="32310"/>
    <cellStyle name="40% - Accent1 3 3 2 2 2 3" xfId="23957"/>
    <cellStyle name="40% - Accent1 3 3 2 2 3" xfId="11437"/>
    <cellStyle name="40% - Accent1 3 3 2 2 3 2" xfId="28148"/>
    <cellStyle name="40% - Accent1 3 3 2 2 4" xfId="19795"/>
    <cellStyle name="40% - Accent1 3 3 2 3" xfId="5775"/>
    <cellStyle name="40% - Accent1 3 3 2 3 2" xfId="14129"/>
    <cellStyle name="40% - Accent1 3 3 2 3 2 2" xfId="30840"/>
    <cellStyle name="40% - Accent1 3 3 2 3 3" xfId="22487"/>
    <cellStyle name="40% - Accent1 3 3 2 4" xfId="9967"/>
    <cellStyle name="40% - Accent1 3 3 2 4 2" xfId="26678"/>
    <cellStyle name="40% - Accent1 3 3 2 5" xfId="18325"/>
    <cellStyle name="40% - Accent1 3 3 3" xfId="3083"/>
    <cellStyle name="40% - Accent1 3 3 3 2" xfId="7246"/>
    <cellStyle name="40% - Accent1 3 3 3 2 2" xfId="15600"/>
    <cellStyle name="40% - Accent1 3 3 3 2 2 2" xfId="32311"/>
    <cellStyle name="40% - Accent1 3 3 3 2 3" xfId="23958"/>
    <cellStyle name="40% - Accent1 3 3 3 3" xfId="11438"/>
    <cellStyle name="40% - Accent1 3 3 3 3 2" xfId="28149"/>
    <cellStyle name="40% - Accent1 3 3 3 4" xfId="19796"/>
    <cellStyle name="40% - Accent1 3 3 4" xfId="4739"/>
    <cellStyle name="40% - Accent1 3 3 4 2" xfId="13093"/>
    <cellStyle name="40% - Accent1 3 3 4 2 2" xfId="29804"/>
    <cellStyle name="40% - Accent1 3 3 4 3" xfId="21451"/>
    <cellStyle name="40% - Accent1 3 3 5" xfId="8931"/>
    <cellStyle name="40% - Accent1 3 3 5 2" xfId="25642"/>
    <cellStyle name="40% - Accent1 3 3 6" xfId="17289"/>
    <cellStyle name="40% - Accent1 3 4" xfId="1100"/>
    <cellStyle name="40% - Accent1 3 4 2" xfId="3084"/>
    <cellStyle name="40% - Accent1 3 4 2 2" xfId="7247"/>
    <cellStyle name="40% - Accent1 3 4 2 2 2" xfId="15601"/>
    <cellStyle name="40% - Accent1 3 4 2 2 2 2" xfId="32312"/>
    <cellStyle name="40% - Accent1 3 4 2 2 3" xfId="23959"/>
    <cellStyle name="40% - Accent1 3 4 2 3" xfId="11439"/>
    <cellStyle name="40% - Accent1 3 4 2 3 2" xfId="28150"/>
    <cellStyle name="40% - Accent1 3 4 2 4" xfId="19797"/>
    <cellStyle name="40% - Accent1 3 4 3" xfId="5263"/>
    <cellStyle name="40% - Accent1 3 4 3 2" xfId="13617"/>
    <cellStyle name="40% - Accent1 3 4 3 2 2" xfId="30328"/>
    <cellStyle name="40% - Accent1 3 4 3 3" xfId="21975"/>
    <cellStyle name="40% - Accent1 3 4 4" xfId="9455"/>
    <cellStyle name="40% - Accent1 3 4 4 2" xfId="26166"/>
    <cellStyle name="40% - Accent1 3 4 5" xfId="17813"/>
    <cellStyle name="40% - Accent1 3 5" xfId="3085"/>
    <cellStyle name="40% - Accent1 3 5 2" xfId="7248"/>
    <cellStyle name="40% - Accent1 3 5 2 2" xfId="15602"/>
    <cellStyle name="40% - Accent1 3 5 2 2 2" xfId="32313"/>
    <cellStyle name="40% - Accent1 3 5 2 3" xfId="23960"/>
    <cellStyle name="40% - Accent1 3 5 3" xfId="11440"/>
    <cellStyle name="40% - Accent1 3 5 3 2" xfId="28151"/>
    <cellStyle name="40% - Accent1 3 5 4" xfId="19798"/>
    <cellStyle name="40% - Accent1 3 6" xfId="4227"/>
    <cellStyle name="40% - Accent1 3 6 2" xfId="12581"/>
    <cellStyle name="40% - Accent1 3 6 2 2" xfId="29292"/>
    <cellStyle name="40% - Accent1 3 6 3" xfId="20939"/>
    <cellStyle name="40% - Accent1 3 7" xfId="8419"/>
    <cellStyle name="40% - Accent1 3 7 2" xfId="25130"/>
    <cellStyle name="40% - Accent1 3 8" xfId="16777"/>
    <cellStyle name="40% - Accent1 30" xfId="33458"/>
    <cellStyle name="40% - Accent1 31" xfId="16752"/>
    <cellStyle name="40% - Accent1 32" xfId="33476"/>
    <cellStyle name="40% - Accent1 33" xfId="33490"/>
    <cellStyle name="40% - Accent1 4" xfId="74"/>
    <cellStyle name="40% - Accent1 4 2" xfId="317"/>
    <cellStyle name="40% - Accent1 4 2 2" xfId="830"/>
    <cellStyle name="40% - Accent1 4 2 2 2" xfId="1866"/>
    <cellStyle name="40% - Accent1 4 2 2 2 2" xfId="3086"/>
    <cellStyle name="40% - Accent1 4 2 2 2 2 2" xfId="7249"/>
    <cellStyle name="40% - Accent1 4 2 2 2 2 2 2" xfId="15603"/>
    <cellStyle name="40% - Accent1 4 2 2 2 2 2 2 2" xfId="32314"/>
    <cellStyle name="40% - Accent1 4 2 2 2 2 2 3" xfId="23961"/>
    <cellStyle name="40% - Accent1 4 2 2 2 2 3" xfId="11441"/>
    <cellStyle name="40% - Accent1 4 2 2 2 2 3 2" xfId="28152"/>
    <cellStyle name="40% - Accent1 4 2 2 2 2 4" xfId="19799"/>
    <cellStyle name="40% - Accent1 4 2 2 2 3" xfId="6029"/>
    <cellStyle name="40% - Accent1 4 2 2 2 3 2" xfId="14383"/>
    <cellStyle name="40% - Accent1 4 2 2 2 3 2 2" xfId="31094"/>
    <cellStyle name="40% - Accent1 4 2 2 2 3 3" xfId="22741"/>
    <cellStyle name="40% - Accent1 4 2 2 2 4" xfId="10221"/>
    <cellStyle name="40% - Accent1 4 2 2 2 4 2" xfId="26932"/>
    <cellStyle name="40% - Accent1 4 2 2 2 5" xfId="18579"/>
    <cellStyle name="40% - Accent1 4 2 2 3" xfId="3087"/>
    <cellStyle name="40% - Accent1 4 2 2 3 2" xfId="7250"/>
    <cellStyle name="40% - Accent1 4 2 2 3 2 2" xfId="15604"/>
    <cellStyle name="40% - Accent1 4 2 2 3 2 2 2" xfId="32315"/>
    <cellStyle name="40% - Accent1 4 2 2 3 2 3" xfId="23962"/>
    <cellStyle name="40% - Accent1 4 2 2 3 3" xfId="11442"/>
    <cellStyle name="40% - Accent1 4 2 2 3 3 2" xfId="28153"/>
    <cellStyle name="40% - Accent1 4 2 2 3 4" xfId="19800"/>
    <cellStyle name="40% - Accent1 4 2 2 4" xfId="4993"/>
    <cellStyle name="40% - Accent1 4 2 2 4 2" xfId="13347"/>
    <cellStyle name="40% - Accent1 4 2 2 4 2 2" xfId="30058"/>
    <cellStyle name="40% - Accent1 4 2 2 4 3" xfId="21705"/>
    <cellStyle name="40% - Accent1 4 2 2 5" xfId="9185"/>
    <cellStyle name="40% - Accent1 4 2 2 5 2" xfId="25896"/>
    <cellStyle name="40% - Accent1 4 2 2 6" xfId="17543"/>
    <cellStyle name="40% - Accent1 4 2 3" xfId="1354"/>
    <cellStyle name="40% - Accent1 4 2 3 2" xfId="3088"/>
    <cellStyle name="40% - Accent1 4 2 3 2 2" xfId="7251"/>
    <cellStyle name="40% - Accent1 4 2 3 2 2 2" xfId="15605"/>
    <cellStyle name="40% - Accent1 4 2 3 2 2 2 2" xfId="32316"/>
    <cellStyle name="40% - Accent1 4 2 3 2 2 3" xfId="23963"/>
    <cellStyle name="40% - Accent1 4 2 3 2 3" xfId="11443"/>
    <cellStyle name="40% - Accent1 4 2 3 2 3 2" xfId="28154"/>
    <cellStyle name="40% - Accent1 4 2 3 2 4" xfId="19801"/>
    <cellStyle name="40% - Accent1 4 2 3 3" xfId="5517"/>
    <cellStyle name="40% - Accent1 4 2 3 3 2" xfId="13871"/>
    <cellStyle name="40% - Accent1 4 2 3 3 2 2" xfId="30582"/>
    <cellStyle name="40% - Accent1 4 2 3 3 3" xfId="22229"/>
    <cellStyle name="40% - Accent1 4 2 3 4" xfId="9709"/>
    <cellStyle name="40% - Accent1 4 2 3 4 2" xfId="26420"/>
    <cellStyle name="40% - Accent1 4 2 3 5" xfId="18067"/>
    <cellStyle name="40% - Accent1 4 2 4" xfId="3089"/>
    <cellStyle name="40% - Accent1 4 2 4 2" xfId="7252"/>
    <cellStyle name="40% - Accent1 4 2 4 2 2" xfId="15606"/>
    <cellStyle name="40% - Accent1 4 2 4 2 2 2" xfId="32317"/>
    <cellStyle name="40% - Accent1 4 2 4 2 3" xfId="23964"/>
    <cellStyle name="40% - Accent1 4 2 4 3" xfId="11444"/>
    <cellStyle name="40% - Accent1 4 2 4 3 2" xfId="28155"/>
    <cellStyle name="40% - Accent1 4 2 4 4" xfId="19802"/>
    <cellStyle name="40% - Accent1 4 2 5" xfId="4481"/>
    <cellStyle name="40% - Accent1 4 2 5 2" xfId="12835"/>
    <cellStyle name="40% - Accent1 4 2 5 2 2" xfId="29546"/>
    <cellStyle name="40% - Accent1 4 2 5 3" xfId="21193"/>
    <cellStyle name="40% - Accent1 4 2 6" xfId="8673"/>
    <cellStyle name="40% - Accent1 4 2 6 2" xfId="25384"/>
    <cellStyle name="40% - Accent1 4 2 7" xfId="17031"/>
    <cellStyle name="40% - Accent1 4 3" xfId="590"/>
    <cellStyle name="40% - Accent1 4 3 2" xfId="1626"/>
    <cellStyle name="40% - Accent1 4 3 2 2" xfId="3090"/>
    <cellStyle name="40% - Accent1 4 3 2 2 2" xfId="7253"/>
    <cellStyle name="40% - Accent1 4 3 2 2 2 2" xfId="15607"/>
    <cellStyle name="40% - Accent1 4 3 2 2 2 2 2" xfId="32318"/>
    <cellStyle name="40% - Accent1 4 3 2 2 2 3" xfId="23965"/>
    <cellStyle name="40% - Accent1 4 3 2 2 3" xfId="11445"/>
    <cellStyle name="40% - Accent1 4 3 2 2 3 2" xfId="28156"/>
    <cellStyle name="40% - Accent1 4 3 2 2 4" xfId="19803"/>
    <cellStyle name="40% - Accent1 4 3 2 3" xfId="5789"/>
    <cellStyle name="40% - Accent1 4 3 2 3 2" xfId="14143"/>
    <cellStyle name="40% - Accent1 4 3 2 3 2 2" xfId="30854"/>
    <cellStyle name="40% - Accent1 4 3 2 3 3" xfId="22501"/>
    <cellStyle name="40% - Accent1 4 3 2 4" xfId="9981"/>
    <cellStyle name="40% - Accent1 4 3 2 4 2" xfId="26692"/>
    <cellStyle name="40% - Accent1 4 3 2 5" xfId="18339"/>
    <cellStyle name="40% - Accent1 4 3 3" xfId="3091"/>
    <cellStyle name="40% - Accent1 4 3 3 2" xfId="7254"/>
    <cellStyle name="40% - Accent1 4 3 3 2 2" xfId="15608"/>
    <cellStyle name="40% - Accent1 4 3 3 2 2 2" xfId="32319"/>
    <cellStyle name="40% - Accent1 4 3 3 2 3" xfId="23966"/>
    <cellStyle name="40% - Accent1 4 3 3 3" xfId="11446"/>
    <cellStyle name="40% - Accent1 4 3 3 3 2" xfId="28157"/>
    <cellStyle name="40% - Accent1 4 3 3 4" xfId="19804"/>
    <cellStyle name="40% - Accent1 4 3 4" xfId="4753"/>
    <cellStyle name="40% - Accent1 4 3 4 2" xfId="13107"/>
    <cellStyle name="40% - Accent1 4 3 4 2 2" xfId="29818"/>
    <cellStyle name="40% - Accent1 4 3 4 3" xfId="21465"/>
    <cellStyle name="40% - Accent1 4 3 5" xfId="8945"/>
    <cellStyle name="40% - Accent1 4 3 5 2" xfId="25656"/>
    <cellStyle name="40% - Accent1 4 3 6" xfId="17303"/>
    <cellStyle name="40% - Accent1 4 4" xfId="1114"/>
    <cellStyle name="40% - Accent1 4 4 2" xfId="3092"/>
    <cellStyle name="40% - Accent1 4 4 2 2" xfId="7255"/>
    <cellStyle name="40% - Accent1 4 4 2 2 2" xfId="15609"/>
    <cellStyle name="40% - Accent1 4 4 2 2 2 2" xfId="32320"/>
    <cellStyle name="40% - Accent1 4 4 2 2 3" xfId="23967"/>
    <cellStyle name="40% - Accent1 4 4 2 3" xfId="11447"/>
    <cellStyle name="40% - Accent1 4 4 2 3 2" xfId="28158"/>
    <cellStyle name="40% - Accent1 4 4 2 4" xfId="19805"/>
    <cellStyle name="40% - Accent1 4 4 3" xfId="5277"/>
    <cellStyle name="40% - Accent1 4 4 3 2" xfId="13631"/>
    <cellStyle name="40% - Accent1 4 4 3 2 2" xfId="30342"/>
    <cellStyle name="40% - Accent1 4 4 3 3" xfId="21989"/>
    <cellStyle name="40% - Accent1 4 4 4" xfId="9469"/>
    <cellStyle name="40% - Accent1 4 4 4 2" xfId="26180"/>
    <cellStyle name="40% - Accent1 4 4 5" xfId="17827"/>
    <cellStyle name="40% - Accent1 4 5" xfId="3093"/>
    <cellStyle name="40% - Accent1 4 5 2" xfId="7256"/>
    <cellStyle name="40% - Accent1 4 5 2 2" xfId="15610"/>
    <cellStyle name="40% - Accent1 4 5 2 2 2" xfId="32321"/>
    <cellStyle name="40% - Accent1 4 5 2 3" xfId="23968"/>
    <cellStyle name="40% - Accent1 4 5 3" xfId="11448"/>
    <cellStyle name="40% - Accent1 4 5 3 2" xfId="28159"/>
    <cellStyle name="40% - Accent1 4 5 4" xfId="19806"/>
    <cellStyle name="40% - Accent1 4 6" xfId="4241"/>
    <cellStyle name="40% - Accent1 4 6 2" xfId="12595"/>
    <cellStyle name="40% - Accent1 4 6 2 2" xfId="29306"/>
    <cellStyle name="40% - Accent1 4 6 3" xfId="20953"/>
    <cellStyle name="40% - Accent1 4 7" xfId="8433"/>
    <cellStyle name="40% - Accent1 4 7 2" xfId="25144"/>
    <cellStyle name="40% - Accent1 4 8" xfId="16791"/>
    <cellStyle name="40% - Accent1 5" xfId="88"/>
    <cellStyle name="40% - Accent1 5 2" xfId="331"/>
    <cellStyle name="40% - Accent1 5 2 2" xfId="844"/>
    <cellStyle name="40% - Accent1 5 2 2 2" xfId="1880"/>
    <cellStyle name="40% - Accent1 5 2 2 2 2" xfId="3094"/>
    <cellStyle name="40% - Accent1 5 2 2 2 2 2" xfId="7257"/>
    <cellStyle name="40% - Accent1 5 2 2 2 2 2 2" xfId="15611"/>
    <cellStyle name="40% - Accent1 5 2 2 2 2 2 2 2" xfId="32322"/>
    <cellStyle name="40% - Accent1 5 2 2 2 2 2 3" xfId="23969"/>
    <cellStyle name="40% - Accent1 5 2 2 2 2 3" xfId="11449"/>
    <cellStyle name="40% - Accent1 5 2 2 2 2 3 2" xfId="28160"/>
    <cellStyle name="40% - Accent1 5 2 2 2 2 4" xfId="19807"/>
    <cellStyle name="40% - Accent1 5 2 2 2 3" xfId="6043"/>
    <cellStyle name="40% - Accent1 5 2 2 2 3 2" xfId="14397"/>
    <cellStyle name="40% - Accent1 5 2 2 2 3 2 2" xfId="31108"/>
    <cellStyle name="40% - Accent1 5 2 2 2 3 3" xfId="22755"/>
    <cellStyle name="40% - Accent1 5 2 2 2 4" xfId="10235"/>
    <cellStyle name="40% - Accent1 5 2 2 2 4 2" xfId="26946"/>
    <cellStyle name="40% - Accent1 5 2 2 2 5" xfId="18593"/>
    <cellStyle name="40% - Accent1 5 2 2 3" xfId="3095"/>
    <cellStyle name="40% - Accent1 5 2 2 3 2" xfId="7258"/>
    <cellStyle name="40% - Accent1 5 2 2 3 2 2" xfId="15612"/>
    <cellStyle name="40% - Accent1 5 2 2 3 2 2 2" xfId="32323"/>
    <cellStyle name="40% - Accent1 5 2 2 3 2 3" xfId="23970"/>
    <cellStyle name="40% - Accent1 5 2 2 3 3" xfId="11450"/>
    <cellStyle name="40% - Accent1 5 2 2 3 3 2" xfId="28161"/>
    <cellStyle name="40% - Accent1 5 2 2 3 4" xfId="19808"/>
    <cellStyle name="40% - Accent1 5 2 2 4" xfId="5007"/>
    <cellStyle name="40% - Accent1 5 2 2 4 2" xfId="13361"/>
    <cellStyle name="40% - Accent1 5 2 2 4 2 2" xfId="30072"/>
    <cellStyle name="40% - Accent1 5 2 2 4 3" xfId="21719"/>
    <cellStyle name="40% - Accent1 5 2 2 5" xfId="9199"/>
    <cellStyle name="40% - Accent1 5 2 2 5 2" xfId="25910"/>
    <cellStyle name="40% - Accent1 5 2 2 6" xfId="17557"/>
    <cellStyle name="40% - Accent1 5 2 3" xfId="1368"/>
    <cellStyle name="40% - Accent1 5 2 3 2" xfId="3096"/>
    <cellStyle name="40% - Accent1 5 2 3 2 2" xfId="7259"/>
    <cellStyle name="40% - Accent1 5 2 3 2 2 2" xfId="15613"/>
    <cellStyle name="40% - Accent1 5 2 3 2 2 2 2" xfId="32324"/>
    <cellStyle name="40% - Accent1 5 2 3 2 2 3" xfId="23971"/>
    <cellStyle name="40% - Accent1 5 2 3 2 3" xfId="11451"/>
    <cellStyle name="40% - Accent1 5 2 3 2 3 2" xfId="28162"/>
    <cellStyle name="40% - Accent1 5 2 3 2 4" xfId="19809"/>
    <cellStyle name="40% - Accent1 5 2 3 3" xfId="5531"/>
    <cellStyle name="40% - Accent1 5 2 3 3 2" xfId="13885"/>
    <cellStyle name="40% - Accent1 5 2 3 3 2 2" xfId="30596"/>
    <cellStyle name="40% - Accent1 5 2 3 3 3" xfId="22243"/>
    <cellStyle name="40% - Accent1 5 2 3 4" xfId="9723"/>
    <cellStyle name="40% - Accent1 5 2 3 4 2" xfId="26434"/>
    <cellStyle name="40% - Accent1 5 2 3 5" xfId="18081"/>
    <cellStyle name="40% - Accent1 5 2 4" xfId="3097"/>
    <cellStyle name="40% - Accent1 5 2 4 2" xfId="7260"/>
    <cellStyle name="40% - Accent1 5 2 4 2 2" xfId="15614"/>
    <cellStyle name="40% - Accent1 5 2 4 2 2 2" xfId="32325"/>
    <cellStyle name="40% - Accent1 5 2 4 2 3" xfId="23972"/>
    <cellStyle name="40% - Accent1 5 2 4 3" xfId="11452"/>
    <cellStyle name="40% - Accent1 5 2 4 3 2" xfId="28163"/>
    <cellStyle name="40% - Accent1 5 2 4 4" xfId="19810"/>
    <cellStyle name="40% - Accent1 5 2 5" xfId="4495"/>
    <cellStyle name="40% - Accent1 5 2 5 2" xfId="12849"/>
    <cellStyle name="40% - Accent1 5 2 5 2 2" xfId="29560"/>
    <cellStyle name="40% - Accent1 5 2 5 3" xfId="21207"/>
    <cellStyle name="40% - Accent1 5 2 6" xfId="8687"/>
    <cellStyle name="40% - Accent1 5 2 6 2" xfId="25398"/>
    <cellStyle name="40% - Accent1 5 2 7" xfId="17045"/>
    <cellStyle name="40% - Accent1 5 3" xfId="604"/>
    <cellStyle name="40% - Accent1 5 3 2" xfId="1640"/>
    <cellStyle name="40% - Accent1 5 3 2 2" xfId="3098"/>
    <cellStyle name="40% - Accent1 5 3 2 2 2" xfId="7261"/>
    <cellStyle name="40% - Accent1 5 3 2 2 2 2" xfId="15615"/>
    <cellStyle name="40% - Accent1 5 3 2 2 2 2 2" xfId="32326"/>
    <cellStyle name="40% - Accent1 5 3 2 2 2 3" xfId="23973"/>
    <cellStyle name="40% - Accent1 5 3 2 2 3" xfId="11453"/>
    <cellStyle name="40% - Accent1 5 3 2 2 3 2" xfId="28164"/>
    <cellStyle name="40% - Accent1 5 3 2 2 4" xfId="19811"/>
    <cellStyle name="40% - Accent1 5 3 2 3" xfId="5803"/>
    <cellStyle name="40% - Accent1 5 3 2 3 2" xfId="14157"/>
    <cellStyle name="40% - Accent1 5 3 2 3 2 2" xfId="30868"/>
    <cellStyle name="40% - Accent1 5 3 2 3 3" xfId="22515"/>
    <cellStyle name="40% - Accent1 5 3 2 4" xfId="9995"/>
    <cellStyle name="40% - Accent1 5 3 2 4 2" xfId="26706"/>
    <cellStyle name="40% - Accent1 5 3 2 5" xfId="18353"/>
    <cellStyle name="40% - Accent1 5 3 3" xfId="3099"/>
    <cellStyle name="40% - Accent1 5 3 3 2" xfId="7262"/>
    <cellStyle name="40% - Accent1 5 3 3 2 2" xfId="15616"/>
    <cellStyle name="40% - Accent1 5 3 3 2 2 2" xfId="32327"/>
    <cellStyle name="40% - Accent1 5 3 3 2 3" xfId="23974"/>
    <cellStyle name="40% - Accent1 5 3 3 3" xfId="11454"/>
    <cellStyle name="40% - Accent1 5 3 3 3 2" xfId="28165"/>
    <cellStyle name="40% - Accent1 5 3 3 4" xfId="19812"/>
    <cellStyle name="40% - Accent1 5 3 4" xfId="4767"/>
    <cellStyle name="40% - Accent1 5 3 4 2" xfId="13121"/>
    <cellStyle name="40% - Accent1 5 3 4 2 2" xfId="29832"/>
    <cellStyle name="40% - Accent1 5 3 4 3" xfId="21479"/>
    <cellStyle name="40% - Accent1 5 3 5" xfId="8959"/>
    <cellStyle name="40% - Accent1 5 3 5 2" xfId="25670"/>
    <cellStyle name="40% - Accent1 5 3 6" xfId="17317"/>
    <cellStyle name="40% - Accent1 5 4" xfId="1128"/>
    <cellStyle name="40% - Accent1 5 4 2" xfId="3100"/>
    <cellStyle name="40% - Accent1 5 4 2 2" xfId="7263"/>
    <cellStyle name="40% - Accent1 5 4 2 2 2" xfId="15617"/>
    <cellStyle name="40% - Accent1 5 4 2 2 2 2" xfId="32328"/>
    <cellStyle name="40% - Accent1 5 4 2 2 3" xfId="23975"/>
    <cellStyle name="40% - Accent1 5 4 2 3" xfId="11455"/>
    <cellStyle name="40% - Accent1 5 4 2 3 2" xfId="28166"/>
    <cellStyle name="40% - Accent1 5 4 2 4" xfId="19813"/>
    <cellStyle name="40% - Accent1 5 4 3" xfId="5291"/>
    <cellStyle name="40% - Accent1 5 4 3 2" xfId="13645"/>
    <cellStyle name="40% - Accent1 5 4 3 2 2" xfId="30356"/>
    <cellStyle name="40% - Accent1 5 4 3 3" xfId="22003"/>
    <cellStyle name="40% - Accent1 5 4 4" xfId="9483"/>
    <cellStyle name="40% - Accent1 5 4 4 2" xfId="26194"/>
    <cellStyle name="40% - Accent1 5 4 5" xfId="17841"/>
    <cellStyle name="40% - Accent1 5 5" xfId="3101"/>
    <cellStyle name="40% - Accent1 5 5 2" xfId="7264"/>
    <cellStyle name="40% - Accent1 5 5 2 2" xfId="15618"/>
    <cellStyle name="40% - Accent1 5 5 2 2 2" xfId="32329"/>
    <cellStyle name="40% - Accent1 5 5 2 3" xfId="23976"/>
    <cellStyle name="40% - Accent1 5 5 3" xfId="11456"/>
    <cellStyle name="40% - Accent1 5 5 3 2" xfId="28167"/>
    <cellStyle name="40% - Accent1 5 5 4" xfId="19814"/>
    <cellStyle name="40% - Accent1 5 6" xfId="4255"/>
    <cellStyle name="40% - Accent1 5 6 2" xfId="12609"/>
    <cellStyle name="40% - Accent1 5 6 2 2" xfId="29320"/>
    <cellStyle name="40% - Accent1 5 6 3" xfId="20967"/>
    <cellStyle name="40% - Accent1 5 7" xfId="8447"/>
    <cellStyle name="40% - Accent1 5 7 2" xfId="25158"/>
    <cellStyle name="40% - Accent1 5 8" xfId="16805"/>
    <cellStyle name="40% - Accent1 6" xfId="102"/>
    <cellStyle name="40% - Accent1 6 2" xfId="345"/>
    <cellStyle name="40% - Accent1 6 2 2" xfId="858"/>
    <cellStyle name="40% - Accent1 6 2 2 2" xfId="1894"/>
    <cellStyle name="40% - Accent1 6 2 2 2 2" xfId="3102"/>
    <cellStyle name="40% - Accent1 6 2 2 2 2 2" xfId="7265"/>
    <cellStyle name="40% - Accent1 6 2 2 2 2 2 2" xfId="15619"/>
    <cellStyle name="40% - Accent1 6 2 2 2 2 2 2 2" xfId="32330"/>
    <cellStyle name="40% - Accent1 6 2 2 2 2 2 3" xfId="23977"/>
    <cellStyle name="40% - Accent1 6 2 2 2 2 3" xfId="11457"/>
    <cellStyle name="40% - Accent1 6 2 2 2 2 3 2" xfId="28168"/>
    <cellStyle name="40% - Accent1 6 2 2 2 2 4" xfId="19815"/>
    <cellStyle name="40% - Accent1 6 2 2 2 3" xfId="6057"/>
    <cellStyle name="40% - Accent1 6 2 2 2 3 2" xfId="14411"/>
    <cellStyle name="40% - Accent1 6 2 2 2 3 2 2" xfId="31122"/>
    <cellStyle name="40% - Accent1 6 2 2 2 3 3" xfId="22769"/>
    <cellStyle name="40% - Accent1 6 2 2 2 4" xfId="10249"/>
    <cellStyle name="40% - Accent1 6 2 2 2 4 2" xfId="26960"/>
    <cellStyle name="40% - Accent1 6 2 2 2 5" xfId="18607"/>
    <cellStyle name="40% - Accent1 6 2 2 3" xfId="3103"/>
    <cellStyle name="40% - Accent1 6 2 2 3 2" xfId="7266"/>
    <cellStyle name="40% - Accent1 6 2 2 3 2 2" xfId="15620"/>
    <cellStyle name="40% - Accent1 6 2 2 3 2 2 2" xfId="32331"/>
    <cellStyle name="40% - Accent1 6 2 2 3 2 3" xfId="23978"/>
    <cellStyle name="40% - Accent1 6 2 2 3 3" xfId="11458"/>
    <cellStyle name="40% - Accent1 6 2 2 3 3 2" xfId="28169"/>
    <cellStyle name="40% - Accent1 6 2 2 3 4" xfId="19816"/>
    <cellStyle name="40% - Accent1 6 2 2 4" xfId="5021"/>
    <cellStyle name="40% - Accent1 6 2 2 4 2" xfId="13375"/>
    <cellStyle name="40% - Accent1 6 2 2 4 2 2" xfId="30086"/>
    <cellStyle name="40% - Accent1 6 2 2 4 3" xfId="21733"/>
    <cellStyle name="40% - Accent1 6 2 2 5" xfId="9213"/>
    <cellStyle name="40% - Accent1 6 2 2 5 2" xfId="25924"/>
    <cellStyle name="40% - Accent1 6 2 2 6" xfId="17571"/>
    <cellStyle name="40% - Accent1 6 2 3" xfId="1382"/>
    <cellStyle name="40% - Accent1 6 2 3 2" xfId="3104"/>
    <cellStyle name="40% - Accent1 6 2 3 2 2" xfId="7267"/>
    <cellStyle name="40% - Accent1 6 2 3 2 2 2" xfId="15621"/>
    <cellStyle name="40% - Accent1 6 2 3 2 2 2 2" xfId="32332"/>
    <cellStyle name="40% - Accent1 6 2 3 2 2 3" xfId="23979"/>
    <cellStyle name="40% - Accent1 6 2 3 2 3" xfId="11459"/>
    <cellStyle name="40% - Accent1 6 2 3 2 3 2" xfId="28170"/>
    <cellStyle name="40% - Accent1 6 2 3 2 4" xfId="19817"/>
    <cellStyle name="40% - Accent1 6 2 3 3" xfId="5545"/>
    <cellStyle name="40% - Accent1 6 2 3 3 2" xfId="13899"/>
    <cellStyle name="40% - Accent1 6 2 3 3 2 2" xfId="30610"/>
    <cellStyle name="40% - Accent1 6 2 3 3 3" xfId="22257"/>
    <cellStyle name="40% - Accent1 6 2 3 4" xfId="9737"/>
    <cellStyle name="40% - Accent1 6 2 3 4 2" xfId="26448"/>
    <cellStyle name="40% - Accent1 6 2 3 5" xfId="18095"/>
    <cellStyle name="40% - Accent1 6 2 4" xfId="3105"/>
    <cellStyle name="40% - Accent1 6 2 4 2" xfId="7268"/>
    <cellStyle name="40% - Accent1 6 2 4 2 2" xfId="15622"/>
    <cellStyle name="40% - Accent1 6 2 4 2 2 2" xfId="32333"/>
    <cellStyle name="40% - Accent1 6 2 4 2 3" xfId="23980"/>
    <cellStyle name="40% - Accent1 6 2 4 3" xfId="11460"/>
    <cellStyle name="40% - Accent1 6 2 4 3 2" xfId="28171"/>
    <cellStyle name="40% - Accent1 6 2 4 4" xfId="19818"/>
    <cellStyle name="40% - Accent1 6 2 5" xfId="4509"/>
    <cellStyle name="40% - Accent1 6 2 5 2" xfId="12863"/>
    <cellStyle name="40% - Accent1 6 2 5 2 2" xfId="29574"/>
    <cellStyle name="40% - Accent1 6 2 5 3" xfId="21221"/>
    <cellStyle name="40% - Accent1 6 2 6" xfId="8701"/>
    <cellStyle name="40% - Accent1 6 2 6 2" xfId="25412"/>
    <cellStyle name="40% - Accent1 6 2 7" xfId="17059"/>
    <cellStyle name="40% - Accent1 6 3" xfId="618"/>
    <cellStyle name="40% - Accent1 6 3 2" xfId="1654"/>
    <cellStyle name="40% - Accent1 6 3 2 2" xfId="3106"/>
    <cellStyle name="40% - Accent1 6 3 2 2 2" xfId="7269"/>
    <cellStyle name="40% - Accent1 6 3 2 2 2 2" xfId="15623"/>
    <cellStyle name="40% - Accent1 6 3 2 2 2 2 2" xfId="32334"/>
    <cellStyle name="40% - Accent1 6 3 2 2 2 3" xfId="23981"/>
    <cellStyle name="40% - Accent1 6 3 2 2 3" xfId="11461"/>
    <cellStyle name="40% - Accent1 6 3 2 2 3 2" xfId="28172"/>
    <cellStyle name="40% - Accent1 6 3 2 2 4" xfId="19819"/>
    <cellStyle name="40% - Accent1 6 3 2 3" xfId="5817"/>
    <cellStyle name="40% - Accent1 6 3 2 3 2" xfId="14171"/>
    <cellStyle name="40% - Accent1 6 3 2 3 2 2" xfId="30882"/>
    <cellStyle name="40% - Accent1 6 3 2 3 3" xfId="22529"/>
    <cellStyle name="40% - Accent1 6 3 2 4" xfId="10009"/>
    <cellStyle name="40% - Accent1 6 3 2 4 2" xfId="26720"/>
    <cellStyle name="40% - Accent1 6 3 2 5" xfId="18367"/>
    <cellStyle name="40% - Accent1 6 3 3" xfId="3107"/>
    <cellStyle name="40% - Accent1 6 3 3 2" xfId="7270"/>
    <cellStyle name="40% - Accent1 6 3 3 2 2" xfId="15624"/>
    <cellStyle name="40% - Accent1 6 3 3 2 2 2" xfId="32335"/>
    <cellStyle name="40% - Accent1 6 3 3 2 3" xfId="23982"/>
    <cellStyle name="40% - Accent1 6 3 3 3" xfId="11462"/>
    <cellStyle name="40% - Accent1 6 3 3 3 2" xfId="28173"/>
    <cellStyle name="40% - Accent1 6 3 3 4" xfId="19820"/>
    <cellStyle name="40% - Accent1 6 3 4" xfId="4781"/>
    <cellStyle name="40% - Accent1 6 3 4 2" xfId="13135"/>
    <cellStyle name="40% - Accent1 6 3 4 2 2" xfId="29846"/>
    <cellStyle name="40% - Accent1 6 3 4 3" xfId="21493"/>
    <cellStyle name="40% - Accent1 6 3 5" xfId="8973"/>
    <cellStyle name="40% - Accent1 6 3 5 2" xfId="25684"/>
    <cellStyle name="40% - Accent1 6 3 6" xfId="17331"/>
    <cellStyle name="40% - Accent1 6 4" xfId="1142"/>
    <cellStyle name="40% - Accent1 6 4 2" xfId="3108"/>
    <cellStyle name="40% - Accent1 6 4 2 2" xfId="7271"/>
    <cellStyle name="40% - Accent1 6 4 2 2 2" xfId="15625"/>
    <cellStyle name="40% - Accent1 6 4 2 2 2 2" xfId="32336"/>
    <cellStyle name="40% - Accent1 6 4 2 2 3" xfId="23983"/>
    <cellStyle name="40% - Accent1 6 4 2 3" xfId="11463"/>
    <cellStyle name="40% - Accent1 6 4 2 3 2" xfId="28174"/>
    <cellStyle name="40% - Accent1 6 4 2 4" xfId="19821"/>
    <cellStyle name="40% - Accent1 6 4 3" xfId="5305"/>
    <cellStyle name="40% - Accent1 6 4 3 2" xfId="13659"/>
    <cellStyle name="40% - Accent1 6 4 3 2 2" xfId="30370"/>
    <cellStyle name="40% - Accent1 6 4 3 3" xfId="22017"/>
    <cellStyle name="40% - Accent1 6 4 4" xfId="9497"/>
    <cellStyle name="40% - Accent1 6 4 4 2" xfId="26208"/>
    <cellStyle name="40% - Accent1 6 4 5" xfId="17855"/>
    <cellStyle name="40% - Accent1 6 5" xfId="3109"/>
    <cellStyle name="40% - Accent1 6 5 2" xfId="7272"/>
    <cellStyle name="40% - Accent1 6 5 2 2" xfId="15626"/>
    <cellStyle name="40% - Accent1 6 5 2 2 2" xfId="32337"/>
    <cellStyle name="40% - Accent1 6 5 2 3" xfId="23984"/>
    <cellStyle name="40% - Accent1 6 5 3" xfId="11464"/>
    <cellStyle name="40% - Accent1 6 5 3 2" xfId="28175"/>
    <cellStyle name="40% - Accent1 6 5 4" xfId="19822"/>
    <cellStyle name="40% - Accent1 6 6" xfId="4269"/>
    <cellStyle name="40% - Accent1 6 6 2" xfId="12623"/>
    <cellStyle name="40% - Accent1 6 6 2 2" xfId="29334"/>
    <cellStyle name="40% - Accent1 6 6 3" xfId="20981"/>
    <cellStyle name="40% - Accent1 6 7" xfId="8461"/>
    <cellStyle name="40% - Accent1 6 7 2" xfId="25172"/>
    <cellStyle name="40% - Accent1 6 8" xfId="16819"/>
    <cellStyle name="40% - Accent1 7" xfId="116"/>
    <cellStyle name="40% - Accent1 7 2" xfId="359"/>
    <cellStyle name="40% - Accent1 7 2 2" xfId="872"/>
    <cellStyle name="40% - Accent1 7 2 2 2" xfId="1908"/>
    <cellStyle name="40% - Accent1 7 2 2 2 2" xfId="3110"/>
    <cellStyle name="40% - Accent1 7 2 2 2 2 2" xfId="7273"/>
    <cellStyle name="40% - Accent1 7 2 2 2 2 2 2" xfId="15627"/>
    <cellStyle name="40% - Accent1 7 2 2 2 2 2 2 2" xfId="32338"/>
    <cellStyle name="40% - Accent1 7 2 2 2 2 2 3" xfId="23985"/>
    <cellStyle name="40% - Accent1 7 2 2 2 2 3" xfId="11465"/>
    <cellStyle name="40% - Accent1 7 2 2 2 2 3 2" xfId="28176"/>
    <cellStyle name="40% - Accent1 7 2 2 2 2 4" xfId="19823"/>
    <cellStyle name="40% - Accent1 7 2 2 2 3" xfId="6071"/>
    <cellStyle name="40% - Accent1 7 2 2 2 3 2" xfId="14425"/>
    <cellStyle name="40% - Accent1 7 2 2 2 3 2 2" xfId="31136"/>
    <cellStyle name="40% - Accent1 7 2 2 2 3 3" xfId="22783"/>
    <cellStyle name="40% - Accent1 7 2 2 2 4" xfId="10263"/>
    <cellStyle name="40% - Accent1 7 2 2 2 4 2" xfId="26974"/>
    <cellStyle name="40% - Accent1 7 2 2 2 5" xfId="18621"/>
    <cellStyle name="40% - Accent1 7 2 2 3" xfId="3111"/>
    <cellStyle name="40% - Accent1 7 2 2 3 2" xfId="7274"/>
    <cellStyle name="40% - Accent1 7 2 2 3 2 2" xfId="15628"/>
    <cellStyle name="40% - Accent1 7 2 2 3 2 2 2" xfId="32339"/>
    <cellStyle name="40% - Accent1 7 2 2 3 2 3" xfId="23986"/>
    <cellStyle name="40% - Accent1 7 2 2 3 3" xfId="11466"/>
    <cellStyle name="40% - Accent1 7 2 2 3 3 2" xfId="28177"/>
    <cellStyle name="40% - Accent1 7 2 2 3 4" xfId="19824"/>
    <cellStyle name="40% - Accent1 7 2 2 4" xfId="5035"/>
    <cellStyle name="40% - Accent1 7 2 2 4 2" xfId="13389"/>
    <cellStyle name="40% - Accent1 7 2 2 4 2 2" xfId="30100"/>
    <cellStyle name="40% - Accent1 7 2 2 4 3" xfId="21747"/>
    <cellStyle name="40% - Accent1 7 2 2 5" xfId="9227"/>
    <cellStyle name="40% - Accent1 7 2 2 5 2" xfId="25938"/>
    <cellStyle name="40% - Accent1 7 2 2 6" xfId="17585"/>
    <cellStyle name="40% - Accent1 7 2 3" xfId="1396"/>
    <cellStyle name="40% - Accent1 7 2 3 2" xfId="3112"/>
    <cellStyle name="40% - Accent1 7 2 3 2 2" xfId="7275"/>
    <cellStyle name="40% - Accent1 7 2 3 2 2 2" xfId="15629"/>
    <cellStyle name="40% - Accent1 7 2 3 2 2 2 2" xfId="32340"/>
    <cellStyle name="40% - Accent1 7 2 3 2 2 3" xfId="23987"/>
    <cellStyle name="40% - Accent1 7 2 3 2 3" xfId="11467"/>
    <cellStyle name="40% - Accent1 7 2 3 2 3 2" xfId="28178"/>
    <cellStyle name="40% - Accent1 7 2 3 2 4" xfId="19825"/>
    <cellStyle name="40% - Accent1 7 2 3 3" xfId="5559"/>
    <cellStyle name="40% - Accent1 7 2 3 3 2" xfId="13913"/>
    <cellStyle name="40% - Accent1 7 2 3 3 2 2" xfId="30624"/>
    <cellStyle name="40% - Accent1 7 2 3 3 3" xfId="22271"/>
    <cellStyle name="40% - Accent1 7 2 3 4" xfId="9751"/>
    <cellStyle name="40% - Accent1 7 2 3 4 2" xfId="26462"/>
    <cellStyle name="40% - Accent1 7 2 3 5" xfId="18109"/>
    <cellStyle name="40% - Accent1 7 2 4" xfId="3113"/>
    <cellStyle name="40% - Accent1 7 2 4 2" xfId="7276"/>
    <cellStyle name="40% - Accent1 7 2 4 2 2" xfId="15630"/>
    <cellStyle name="40% - Accent1 7 2 4 2 2 2" xfId="32341"/>
    <cellStyle name="40% - Accent1 7 2 4 2 3" xfId="23988"/>
    <cellStyle name="40% - Accent1 7 2 4 3" xfId="11468"/>
    <cellStyle name="40% - Accent1 7 2 4 3 2" xfId="28179"/>
    <cellStyle name="40% - Accent1 7 2 4 4" xfId="19826"/>
    <cellStyle name="40% - Accent1 7 2 5" xfId="4523"/>
    <cellStyle name="40% - Accent1 7 2 5 2" xfId="12877"/>
    <cellStyle name="40% - Accent1 7 2 5 2 2" xfId="29588"/>
    <cellStyle name="40% - Accent1 7 2 5 3" xfId="21235"/>
    <cellStyle name="40% - Accent1 7 2 6" xfId="8715"/>
    <cellStyle name="40% - Accent1 7 2 6 2" xfId="25426"/>
    <cellStyle name="40% - Accent1 7 2 7" xfId="17073"/>
    <cellStyle name="40% - Accent1 7 3" xfId="632"/>
    <cellStyle name="40% - Accent1 7 3 2" xfId="1668"/>
    <cellStyle name="40% - Accent1 7 3 2 2" xfId="3114"/>
    <cellStyle name="40% - Accent1 7 3 2 2 2" xfId="7277"/>
    <cellStyle name="40% - Accent1 7 3 2 2 2 2" xfId="15631"/>
    <cellStyle name="40% - Accent1 7 3 2 2 2 2 2" xfId="32342"/>
    <cellStyle name="40% - Accent1 7 3 2 2 2 3" xfId="23989"/>
    <cellStyle name="40% - Accent1 7 3 2 2 3" xfId="11469"/>
    <cellStyle name="40% - Accent1 7 3 2 2 3 2" xfId="28180"/>
    <cellStyle name="40% - Accent1 7 3 2 2 4" xfId="19827"/>
    <cellStyle name="40% - Accent1 7 3 2 3" xfId="5831"/>
    <cellStyle name="40% - Accent1 7 3 2 3 2" xfId="14185"/>
    <cellStyle name="40% - Accent1 7 3 2 3 2 2" xfId="30896"/>
    <cellStyle name="40% - Accent1 7 3 2 3 3" xfId="22543"/>
    <cellStyle name="40% - Accent1 7 3 2 4" xfId="10023"/>
    <cellStyle name="40% - Accent1 7 3 2 4 2" xfId="26734"/>
    <cellStyle name="40% - Accent1 7 3 2 5" xfId="18381"/>
    <cellStyle name="40% - Accent1 7 3 3" xfId="3115"/>
    <cellStyle name="40% - Accent1 7 3 3 2" xfId="7278"/>
    <cellStyle name="40% - Accent1 7 3 3 2 2" xfId="15632"/>
    <cellStyle name="40% - Accent1 7 3 3 2 2 2" xfId="32343"/>
    <cellStyle name="40% - Accent1 7 3 3 2 3" xfId="23990"/>
    <cellStyle name="40% - Accent1 7 3 3 3" xfId="11470"/>
    <cellStyle name="40% - Accent1 7 3 3 3 2" xfId="28181"/>
    <cellStyle name="40% - Accent1 7 3 3 4" xfId="19828"/>
    <cellStyle name="40% - Accent1 7 3 4" xfId="4795"/>
    <cellStyle name="40% - Accent1 7 3 4 2" xfId="13149"/>
    <cellStyle name="40% - Accent1 7 3 4 2 2" xfId="29860"/>
    <cellStyle name="40% - Accent1 7 3 4 3" xfId="21507"/>
    <cellStyle name="40% - Accent1 7 3 5" xfId="8987"/>
    <cellStyle name="40% - Accent1 7 3 5 2" xfId="25698"/>
    <cellStyle name="40% - Accent1 7 3 6" xfId="17345"/>
    <cellStyle name="40% - Accent1 7 4" xfId="1156"/>
    <cellStyle name="40% - Accent1 7 4 2" xfId="3116"/>
    <cellStyle name="40% - Accent1 7 4 2 2" xfId="7279"/>
    <cellStyle name="40% - Accent1 7 4 2 2 2" xfId="15633"/>
    <cellStyle name="40% - Accent1 7 4 2 2 2 2" xfId="32344"/>
    <cellStyle name="40% - Accent1 7 4 2 2 3" xfId="23991"/>
    <cellStyle name="40% - Accent1 7 4 2 3" xfId="11471"/>
    <cellStyle name="40% - Accent1 7 4 2 3 2" xfId="28182"/>
    <cellStyle name="40% - Accent1 7 4 2 4" xfId="19829"/>
    <cellStyle name="40% - Accent1 7 4 3" xfId="5319"/>
    <cellStyle name="40% - Accent1 7 4 3 2" xfId="13673"/>
    <cellStyle name="40% - Accent1 7 4 3 2 2" xfId="30384"/>
    <cellStyle name="40% - Accent1 7 4 3 3" xfId="22031"/>
    <cellStyle name="40% - Accent1 7 4 4" xfId="9511"/>
    <cellStyle name="40% - Accent1 7 4 4 2" xfId="26222"/>
    <cellStyle name="40% - Accent1 7 4 5" xfId="17869"/>
    <cellStyle name="40% - Accent1 7 5" xfId="3117"/>
    <cellStyle name="40% - Accent1 7 5 2" xfId="7280"/>
    <cellStyle name="40% - Accent1 7 5 2 2" xfId="15634"/>
    <cellStyle name="40% - Accent1 7 5 2 2 2" xfId="32345"/>
    <cellStyle name="40% - Accent1 7 5 2 3" xfId="23992"/>
    <cellStyle name="40% - Accent1 7 5 3" xfId="11472"/>
    <cellStyle name="40% - Accent1 7 5 3 2" xfId="28183"/>
    <cellStyle name="40% - Accent1 7 5 4" xfId="19830"/>
    <cellStyle name="40% - Accent1 7 6" xfId="4283"/>
    <cellStyle name="40% - Accent1 7 6 2" xfId="12637"/>
    <cellStyle name="40% - Accent1 7 6 2 2" xfId="29348"/>
    <cellStyle name="40% - Accent1 7 6 3" xfId="20995"/>
    <cellStyle name="40% - Accent1 7 7" xfId="8475"/>
    <cellStyle name="40% - Accent1 7 7 2" xfId="25186"/>
    <cellStyle name="40% - Accent1 7 8" xfId="16833"/>
    <cellStyle name="40% - Accent1 8" xfId="130"/>
    <cellStyle name="40% - Accent1 8 2" xfId="373"/>
    <cellStyle name="40% - Accent1 8 2 2" xfId="886"/>
    <cellStyle name="40% - Accent1 8 2 2 2" xfId="1922"/>
    <cellStyle name="40% - Accent1 8 2 2 2 2" xfId="3118"/>
    <cellStyle name="40% - Accent1 8 2 2 2 2 2" xfId="7281"/>
    <cellStyle name="40% - Accent1 8 2 2 2 2 2 2" xfId="15635"/>
    <cellStyle name="40% - Accent1 8 2 2 2 2 2 2 2" xfId="32346"/>
    <cellStyle name="40% - Accent1 8 2 2 2 2 2 3" xfId="23993"/>
    <cellStyle name="40% - Accent1 8 2 2 2 2 3" xfId="11473"/>
    <cellStyle name="40% - Accent1 8 2 2 2 2 3 2" xfId="28184"/>
    <cellStyle name="40% - Accent1 8 2 2 2 2 4" xfId="19831"/>
    <cellStyle name="40% - Accent1 8 2 2 2 3" xfId="6085"/>
    <cellStyle name="40% - Accent1 8 2 2 2 3 2" xfId="14439"/>
    <cellStyle name="40% - Accent1 8 2 2 2 3 2 2" xfId="31150"/>
    <cellStyle name="40% - Accent1 8 2 2 2 3 3" xfId="22797"/>
    <cellStyle name="40% - Accent1 8 2 2 2 4" xfId="10277"/>
    <cellStyle name="40% - Accent1 8 2 2 2 4 2" xfId="26988"/>
    <cellStyle name="40% - Accent1 8 2 2 2 5" xfId="18635"/>
    <cellStyle name="40% - Accent1 8 2 2 3" xfId="3119"/>
    <cellStyle name="40% - Accent1 8 2 2 3 2" xfId="7282"/>
    <cellStyle name="40% - Accent1 8 2 2 3 2 2" xfId="15636"/>
    <cellStyle name="40% - Accent1 8 2 2 3 2 2 2" xfId="32347"/>
    <cellStyle name="40% - Accent1 8 2 2 3 2 3" xfId="23994"/>
    <cellStyle name="40% - Accent1 8 2 2 3 3" xfId="11474"/>
    <cellStyle name="40% - Accent1 8 2 2 3 3 2" xfId="28185"/>
    <cellStyle name="40% - Accent1 8 2 2 3 4" xfId="19832"/>
    <cellStyle name="40% - Accent1 8 2 2 4" xfId="5049"/>
    <cellStyle name="40% - Accent1 8 2 2 4 2" xfId="13403"/>
    <cellStyle name="40% - Accent1 8 2 2 4 2 2" xfId="30114"/>
    <cellStyle name="40% - Accent1 8 2 2 4 3" xfId="21761"/>
    <cellStyle name="40% - Accent1 8 2 2 5" xfId="9241"/>
    <cellStyle name="40% - Accent1 8 2 2 5 2" xfId="25952"/>
    <cellStyle name="40% - Accent1 8 2 2 6" xfId="17599"/>
    <cellStyle name="40% - Accent1 8 2 3" xfId="1410"/>
    <cellStyle name="40% - Accent1 8 2 3 2" xfId="3120"/>
    <cellStyle name="40% - Accent1 8 2 3 2 2" xfId="7283"/>
    <cellStyle name="40% - Accent1 8 2 3 2 2 2" xfId="15637"/>
    <cellStyle name="40% - Accent1 8 2 3 2 2 2 2" xfId="32348"/>
    <cellStyle name="40% - Accent1 8 2 3 2 2 3" xfId="23995"/>
    <cellStyle name="40% - Accent1 8 2 3 2 3" xfId="11475"/>
    <cellStyle name="40% - Accent1 8 2 3 2 3 2" xfId="28186"/>
    <cellStyle name="40% - Accent1 8 2 3 2 4" xfId="19833"/>
    <cellStyle name="40% - Accent1 8 2 3 3" xfId="5573"/>
    <cellStyle name="40% - Accent1 8 2 3 3 2" xfId="13927"/>
    <cellStyle name="40% - Accent1 8 2 3 3 2 2" xfId="30638"/>
    <cellStyle name="40% - Accent1 8 2 3 3 3" xfId="22285"/>
    <cellStyle name="40% - Accent1 8 2 3 4" xfId="9765"/>
    <cellStyle name="40% - Accent1 8 2 3 4 2" xfId="26476"/>
    <cellStyle name="40% - Accent1 8 2 3 5" xfId="18123"/>
    <cellStyle name="40% - Accent1 8 2 4" xfId="3121"/>
    <cellStyle name="40% - Accent1 8 2 4 2" xfId="7284"/>
    <cellStyle name="40% - Accent1 8 2 4 2 2" xfId="15638"/>
    <cellStyle name="40% - Accent1 8 2 4 2 2 2" xfId="32349"/>
    <cellStyle name="40% - Accent1 8 2 4 2 3" xfId="23996"/>
    <cellStyle name="40% - Accent1 8 2 4 3" xfId="11476"/>
    <cellStyle name="40% - Accent1 8 2 4 3 2" xfId="28187"/>
    <cellStyle name="40% - Accent1 8 2 4 4" xfId="19834"/>
    <cellStyle name="40% - Accent1 8 2 5" xfId="4537"/>
    <cellStyle name="40% - Accent1 8 2 5 2" xfId="12891"/>
    <cellStyle name="40% - Accent1 8 2 5 2 2" xfId="29602"/>
    <cellStyle name="40% - Accent1 8 2 5 3" xfId="21249"/>
    <cellStyle name="40% - Accent1 8 2 6" xfId="8729"/>
    <cellStyle name="40% - Accent1 8 2 6 2" xfId="25440"/>
    <cellStyle name="40% - Accent1 8 2 7" xfId="17087"/>
    <cellStyle name="40% - Accent1 8 3" xfId="646"/>
    <cellStyle name="40% - Accent1 8 3 2" xfId="1682"/>
    <cellStyle name="40% - Accent1 8 3 2 2" xfId="3122"/>
    <cellStyle name="40% - Accent1 8 3 2 2 2" xfId="7285"/>
    <cellStyle name="40% - Accent1 8 3 2 2 2 2" xfId="15639"/>
    <cellStyle name="40% - Accent1 8 3 2 2 2 2 2" xfId="32350"/>
    <cellStyle name="40% - Accent1 8 3 2 2 2 3" xfId="23997"/>
    <cellStyle name="40% - Accent1 8 3 2 2 3" xfId="11477"/>
    <cellStyle name="40% - Accent1 8 3 2 2 3 2" xfId="28188"/>
    <cellStyle name="40% - Accent1 8 3 2 2 4" xfId="19835"/>
    <cellStyle name="40% - Accent1 8 3 2 3" xfId="5845"/>
    <cellStyle name="40% - Accent1 8 3 2 3 2" xfId="14199"/>
    <cellStyle name="40% - Accent1 8 3 2 3 2 2" xfId="30910"/>
    <cellStyle name="40% - Accent1 8 3 2 3 3" xfId="22557"/>
    <cellStyle name="40% - Accent1 8 3 2 4" xfId="10037"/>
    <cellStyle name="40% - Accent1 8 3 2 4 2" xfId="26748"/>
    <cellStyle name="40% - Accent1 8 3 2 5" xfId="18395"/>
    <cellStyle name="40% - Accent1 8 3 3" xfId="3123"/>
    <cellStyle name="40% - Accent1 8 3 3 2" xfId="7286"/>
    <cellStyle name="40% - Accent1 8 3 3 2 2" xfId="15640"/>
    <cellStyle name="40% - Accent1 8 3 3 2 2 2" xfId="32351"/>
    <cellStyle name="40% - Accent1 8 3 3 2 3" xfId="23998"/>
    <cellStyle name="40% - Accent1 8 3 3 3" xfId="11478"/>
    <cellStyle name="40% - Accent1 8 3 3 3 2" xfId="28189"/>
    <cellStyle name="40% - Accent1 8 3 3 4" xfId="19836"/>
    <cellStyle name="40% - Accent1 8 3 4" xfId="4809"/>
    <cellStyle name="40% - Accent1 8 3 4 2" xfId="13163"/>
    <cellStyle name="40% - Accent1 8 3 4 2 2" xfId="29874"/>
    <cellStyle name="40% - Accent1 8 3 4 3" xfId="21521"/>
    <cellStyle name="40% - Accent1 8 3 5" xfId="9001"/>
    <cellStyle name="40% - Accent1 8 3 5 2" xfId="25712"/>
    <cellStyle name="40% - Accent1 8 3 6" xfId="17359"/>
    <cellStyle name="40% - Accent1 8 4" xfId="1170"/>
    <cellStyle name="40% - Accent1 8 4 2" xfId="3124"/>
    <cellStyle name="40% - Accent1 8 4 2 2" xfId="7287"/>
    <cellStyle name="40% - Accent1 8 4 2 2 2" xfId="15641"/>
    <cellStyle name="40% - Accent1 8 4 2 2 2 2" xfId="32352"/>
    <cellStyle name="40% - Accent1 8 4 2 2 3" xfId="23999"/>
    <cellStyle name="40% - Accent1 8 4 2 3" xfId="11479"/>
    <cellStyle name="40% - Accent1 8 4 2 3 2" xfId="28190"/>
    <cellStyle name="40% - Accent1 8 4 2 4" xfId="19837"/>
    <cellStyle name="40% - Accent1 8 4 3" xfId="5333"/>
    <cellStyle name="40% - Accent1 8 4 3 2" xfId="13687"/>
    <cellStyle name="40% - Accent1 8 4 3 2 2" xfId="30398"/>
    <cellStyle name="40% - Accent1 8 4 3 3" xfId="22045"/>
    <cellStyle name="40% - Accent1 8 4 4" xfId="9525"/>
    <cellStyle name="40% - Accent1 8 4 4 2" xfId="26236"/>
    <cellStyle name="40% - Accent1 8 4 5" xfId="17883"/>
    <cellStyle name="40% - Accent1 8 5" xfId="3125"/>
    <cellStyle name="40% - Accent1 8 5 2" xfId="7288"/>
    <cellStyle name="40% - Accent1 8 5 2 2" xfId="15642"/>
    <cellStyle name="40% - Accent1 8 5 2 2 2" xfId="32353"/>
    <cellStyle name="40% - Accent1 8 5 2 3" xfId="24000"/>
    <cellStyle name="40% - Accent1 8 5 3" xfId="11480"/>
    <cellStyle name="40% - Accent1 8 5 3 2" xfId="28191"/>
    <cellStyle name="40% - Accent1 8 5 4" xfId="19838"/>
    <cellStyle name="40% - Accent1 8 6" xfId="4297"/>
    <cellStyle name="40% - Accent1 8 6 2" xfId="12651"/>
    <cellStyle name="40% - Accent1 8 6 2 2" xfId="29362"/>
    <cellStyle name="40% - Accent1 8 6 3" xfId="21009"/>
    <cellStyle name="40% - Accent1 8 7" xfId="8489"/>
    <cellStyle name="40% - Accent1 8 7 2" xfId="25200"/>
    <cellStyle name="40% - Accent1 8 8" xfId="16847"/>
    <cellStyle name="40% - Accent1 9" xfId="144"/>
    <cellStyle name="40% - Accent1 9 2" xfId="387"/>
    <cellStyle name="40% - Accent1 9 2 2" xfId="900"/>
    <cellStyle name="40% - Accent1 9 2 2 2" xfId="1936"/>
    <cellStyle name="40% - Accent1 9 2 2 2 2" xfId="3126"/>
    <cellStyle name="40% - Accent1 9 2 2 2 2 2" xfId="7289"/>
    <cellStyle name="40% - Accent1 9 2 2 2 2 2 2" xfId="15643"/>
    <cellStyle name="40% - Accent1 9 2 2 2 2 2 2 2" xfId="32354"/>
    <cellStyle name="40% - Accent1 9 2 2 2 2 2 3" xfId="24001"/>
    <cellStyle name="40% - Accent1 9 2 2 2 2 3" xfId="11481"/>
    <cellStyle name="40% - Accent1 9 2 2 2 2 3 2" xfId="28192"/>
    <cellStyle name="40% - Accent1 9 2 2 2 2 4" xfId="19839"/>
    <cellStyle name="40% - Accent1 9 2 2 2 3" xfId="6099"/>
    <cellStyle name="40% - Accent1 9 2 2 2 3 2" xfId="14453"/>
    <cellStyle name="40% - Accent1 9 2 2 2 3 2 2" xfId="31164"/>
    <cellStyle name="40% - Accent1 9 2 2 2 3 3" xfId="22811"/>
    <cellStyle name="40% - Accent1 9 2 2 2 4" xfId="10291"/>
    <cellStyle name="40% - Accent1 9 2 2 2 4 2" xfId="27002"/>
    <cellStyle name="40% - Accent1 9 2 2 2 5" xfId="18649"/>
    <cellStyle name="40% - Accent1 9 2 2 3" xfId="3127"/>
    <cellStyle name="40% - Accent1 9 2 2 3 2" xfId="7290"/>
    <cellStyle name="40% - Accent1 9 2 2 3 2 2" xfId="15644"/>
    <cellStyle name="40% - Accent1 9 2 2 3 2 2 2" xfId="32355"/>
    <cellStyle name="40% - Accent1 9 2 2 3 2 3" xfId="24002"/>
    <cellStyle name="40% - Accent1 9 2 2 3 3" xfId="11482"/>
    <cellStyle name="40% - Accent1 9 2 2 3 3 2" xfId="28193"/>
    <cellStyle name="40% - Accent1 9 2 2 3 4" xfId="19840"/>
    <cellStyle name="40% - Accent1 9 2 2 4" xfId="5063"/>
    <cellStyle name="40% - Accent1 9 2 2 4 2" xfId="13417"/>
    <cellStyle name="40% - Accent1 9 2 2 4 2 2" xfId="30128"/>
    <cellStyle name="40% - Accent1 9 2 2 4 3" xfId="21775"/>
    <cellStyle name="40% - Accent1 9 2 2 5" xfId="9255"/>
    <cellStyle name="40% - Accent1 9 2 2 5 2" xfId="25966"/>
    <cellStyle name="40% - Accent1 9 2 2 6" xfId="17613"/>
    <cellStyle name="40% - Accent1 9 2 3" xfId="1424"/>
    <cellStyle name="40% - Accent1 9 2 3 2" xfId="3128"/>
    <cellStyle name="40% - Accent1 9 2 3 2 2" xfId="7291"/>
    <cellStyle name="40% - Accent1 9 2 3 2 2 2" xfId="15645"/>
    <cellStyle name="40% - Accent1 9 2 3 2 2 2 2" xfId="32356"/>
    <cellStyle name="40% - Accent1 9 2 3 2 2 3" xfId="24003"/>
    <cellStyle name="40% - Accent1 9 2 3 2 3" xfId="11483"/>
    <cellStyle name="40% - Accent1 9 2 3 2 3 2" xfId="28194"/>
    <cellStyle name="40% - Accent1 9 2 3 2 4" xfId="19841"/>
    <cellStyle name="40% - Accent1 9 2 3 3" xfId="5587"/>
    <cellStyle name="40% - Accent1 9 2 3 3 2" xfId="13941"/>
    <cellStyle name="40% - Accent1 9 2 3 3 2 2" xfId="30652"/>
    <cellStyle name="40% - Accent1 9 2 3 3 3" xfId="22299"/>
    <cellStyle name="40% - Accent1 9 2 3 4" xfId="9779"/>
    <cellStyle name="40% - Accent1 9 2 3 4 2" xfId="26490"/>
    <cellStyle name="40% - Accent1 9 2 3 5" xfId="18137"/>
    <cellStyle name="40% - Accent1 9 2 4" xfId="3129"/>
    <cellStyle name="40% - Accent1 9 2 4 2" xfId="7292"/>
    <cellStyle name="40% - Accent1 9 2 4 2 2" xfId="15646"/>
    <cellStyle name="40% - Accent1 9 2 4 2 2 2" xfId="32357"/>
    <cellStyle name="40% - Accent1 9 2 4 2 3" xfId="24004"/>
    <cellStyle name="40% - Accent1 9 2 4 3" xfId="11484"/>
    <cellStyle name="40% - Accent1 9 2 4 3 2" xfId="28195"/>
    <cellStyle name="40% - Accent1 9 2 4 4" xfId="19842"/>
    <cellStyle name="40% - Accent1 9 2 5" xfId="4551"/>
    <cellStyle name="40% - Accent1 9 2 5 2" xfId="12905"/>
    <cellStyle name="40% - Accent1 9 2 5 2 2" xfId="29616"/>
    <cellStyle name="40% - Accent1 9 2 5 3" xfId="21263"/>
    <cellStyle name="40% - Accent1 9 2 6" xfId="8743"/>
    <cellStyle name="40% - Accent1 9 2 6 2" xfId="25454"/>
    <cellStyle name="40% - Accent1 9 2 7" xfId="17101"/>
    <cellStyle name="40% - Accent1 9 3" xfId="660"/>
    <cellStyle name="40% - Accent1 9 3 2" xfId="1696"/>
    <cellStyle name="40% - Accent1 9 3 2 2" xfId="3130"/>
    <cellStyle name="40% - Accent1 9 3 2 2 2" xfId="7293"/>
    <cellStyle name="40% - Accent1 9 3 2 2 2 2" xfId="15647"/>
    <cellStyle name="40% - Accent1 9 3 2 2 2 2 2" xfId="32358"/>
    <cellStyle name="40% - Accent1 9 3 2 2 2 3" xfId="24005"/>
    <cellStyle name="40% - Accent1 9 3 2 2 3" xfId="11485"/>
    <cellStyle name="40% - Accent1 9 3 2 2 3 2" xfId="28196"/>
    <cellStyle name="40% - Accent1 9 3 2 2 4" xfId="19843"/>
    <cellStyle name="40% - Accent1 9 3 2 3" xfId="5859"/>
    <cellStyle name="40% - Accent1 9 3 2 3 2" xfId="14213"/>
    <cellStyle name="40% - Accent1 9 3 2 3 2 2" xfId="30924"/>
    <cellStyle name="40% - Accent1 9 3 2 3 3" xfId="22571"/>
    <cellStyle name="40% - Accent1 9 3 2 4" xfId="10051"/>
    <cellStyle name="40% - Accent1 9 3 2 4 2" xfId="26762"/>
    <cellStyle name="40% - Accent1 9 3 2 5" xfId="18409"/>
    <cellStyle name="40% - Accent1 9 3 3" xfId="3131"/>
    <cellStyle name="40% - Accent1 9 3 3 2" xfId="7294"/>
    <cellStyle name="40% - Accent1 9 3 3 2 2" xfId="15648"/>
    <cellStyle name="40% - Accent1 9 3 3 2 2 2" xfId="32359"/>
    <cellStyle name="40% - Accent1 9 3 3 2 3" xfId="24006"/>
    <cellStyle name="40% - Accent1 9 3 3 3" xfId="11486"/>
    <cellStyle name="40% - Accent1 9 3 3 3 2" xfId="28197"/>
    <cellStyle name="40% - Accent1 9 3 3 4" xfId="19844"/>
    <cellStyle name="40% - Accent1 9 3 4" xfId="4823"/>
    <cellStyle name="40% - Accent1 9 3 4 2" xfId="13177"/>
    <cellStyle name="40% - Accent1 9 3 4 2 2" xfId="29888"/>
    <cellStyle name="40% - Accent1 9 3 4 3" xfId="21535"/>
    <cellStyle name="40% - Accent1 9 3 5" xfId="9015"/>
    <cellStyle name="40% - Accent1 9 3 5 2" xfId="25726"/>
    <cellStyle name="40% - Accent1 9 3 6" xfId="17373"/>
    <cellStyle name="40% - Accent1 9 4" xfId="1184"/>
    <cellStyle name="40% - Accent1 9 4 2" xfId="3132"/>
    <cellStyle name="40% - Accent1 9 4 2 2" xfId="7295"/>
    <cellStyle name="40% - Accent1 9 4 2 2 2" xfId="15649"/>
    <cellStyle name="40% - Accent1 9 4 2 2 2 2" xfId="32360"/>
    <cellStyle name="40% - Accent1 9 4 2 2 3" xfId="24007"/>
    <cellStyle name="40% - Accent1 9 4 2 3" xfId="11487"/>
    <cellStyle name="40% - Accent1 9 4 2 3 2" xfId="28198"/>
    <cellStyle name="40% - Accent1 9 4 2 4" xfId="19845"/>
    <cellStyle name="40% - Accent1 9 4 3" xfId="5347"/>
    <cellStyle name="40% - Accent1 9 4 3 2" xfId="13701"/>
    <cellStyle name="40% - Accent1 9 4 3 2 2" xfId="30412"/>
    <cellStyle name="40% - Accent1 9 4 3 3" xfId="22059"/>
    <cellStyle name="40% - Accent1 9 4 4" xfId="9539"/>
    <cellStyle name="40% - Accent1 9 4 4 2" xfId="26250"/>
    <cellStyle name="40% - Accent1 9 4 5" xfId="17897"/>
    <cellStyle name="40% - Accent1 9 5" xfId="3133"/>
    <cellStyle name="40% - Accent1 9 5 2" xfId="7296"/>
    <cellStyle name="40% - Accent1 9 5 2 2" xfId="15650"/>
    <cellStyle name="40% - Accent1 9 5 2 2 2" xfId="32361"/>
    <cellStyle name="40% - Accent1 9 5 2 3" xfId="24008"/>
    <cellStyle name="40% - Accent1 9 5 3" xfId="11488"/>
    <cellStyle name="40% - Accent1 9 5 3 2" xfId="28199"/>
    <cellStyle name="40% - Accent1 9 5 4" xfId="19846"/>
    <cellStyle name="40% - Accent1 9 6" xfId="4311"/>
    <cellStyle name="40% - Accent1 9 6 2" xfId="12665"/>
    <cellStyle name="40% - Accent1 9 6 2 2" xfId="29376"/>
    <cellStyle name="40% - Accent1 9 6 3" xfId="21023"/>
    <cellStyle name="40% - Accent1 9 7" xfId="8503"/>
    <cellStyle name="40% - Accent1 9 7 2" xfId="25214"/>
    <cellStyle name="40% - Accent1 9 8" xfId="16861"/>
    <cellStyle name="40% - Accent2" xfId="8" builtinId="35" customBuiltin="1"/>
    <cellStyle name="40% - Accent2 10" xfId="160"/>
    <cellStyle name="40% - Accent2 10 2" xfId="403"/>
    <cellStyle name="40% - Accent2 10 2 2" xfId="916"/>
    <cellStyle name="40% - Accent2 10 2 2 2" xfId="1952"/>
    <cellStyle name="40% - Accent2 10 2 2 2 2" xfId="3134"/>
    <cellStyle name="40% - Accent2 10 2 2 2 2 2" xfId="7297"/>
    <cellStyle name="40% - Accent2 10 2 2 2 2 2 2" xfId="15651"/>
    <cellStyle name="40% - Accent2 10 2 2 2 2 2 2 2" xfId="32362"/>
    <cellStyle name="40% - Accent2 10 2 2 2 2 2 3" xfId="24009"/>
    <cellStyle name="40% - Accent2 10 2 2 2 2 3" xfId="11489"/>
    <cellStyle name="40% - Accent2 10 2 2 2 2 3 2" xfId="28200"/>
    <cellStyle name="40% - Accent2 10 2 2 2 2 4" xfId="19847"/>
    <cellStyle name="40% - Accent2 10 2 2 2 3" xfId="6115"/>
    <cellStyle name="40% - Accent2 10 2 2 2 3 2" xfId="14469"/>
    <cellStyle name="40% - Accent2 10 2 2 2 3 2 2" xfId="31180"/>
    <cellStyle name="40% - Accent2 10 2 2 2 3 3" xfId="22827"/>
    <cellStyle name="40% - Accent2 10 2 2 2 4" xfId="10307"/>
    <cellStyle name="40% - Accent2 10 2 2 2 4 2" xfId="27018"/>
    <cellStyle name="40% - Accent2 10 2 2 2 5" xfId="18665"/>
    <cellStyle name="40% - Accent2 10 2 2 3" xfId="3135"/>
    <cellStyle name="40% - Accent2 10 2 2 3 2" xfId="7298"/>
    <cellStyle name="40% - Accent2 10 2 2 3 2 2" xfId="15652"/>
    <cellStyle name="40% - Accent2 10 2 2 3 2 2 2" xfId="32363"/>
    <cellStyle name="40% - Accent2 10 2 2 3 2 3" xfId="24010"/>
    <cellStyle name="40% - Accent2 10 2 2 3 3" xfId="11490"/>
    <cellStyle name="40% - Accent2 10 2 2 3 3 2" xfId="28201"/>
    <cellStyle name="40% - Accent2 10 2 2 3 4" xfId="19848"/>
    <cellStyle name="40% - Accent2 10 2 2 4" xfId="5079"/>
    <cellStyle name="40% - Accent2 10 2 2 4 2" xfId="13433"/>
    <cellStyle name="40% - Accent2 10 2 2 4 2 2" xfId="30144"/>
    <cellStyle name="40% - Accent2 10 2 2 4 3" xfId="21791"/>
    <cellStyle name="40% - Accent2 10 2 2 5" xfId="9271"/>
    <cellStyle name="40% - Accent2 10 2 2 5 2" xfId="25982"/>
    <cellStyle name="40% - Accent2 10 2 2 6" xfId="17629"/>
    <cellStyle name="40% - Accent2 10 2 3" xfId="1440"/>
    <cellStyle name="40% - Accent2 10 2 3 2" xfId="3136"/>
    <cellStyle name="40% - Accent2 10 2 3 2 2" xfId="7299"/>
    <cellStyle name="40% - Accent2 10 2 3 2 2 2" xfId="15653"/>
    <cellStyle name="40% - Accent2 10 2 3 2 2 2 2" xfId="32364"/>
    <cellStyle name="40% - Accent2 10 2 3 2 2 3" xfId="24011"/>
    <cellStyle name="40% - Accent2 10 2 3 2 3" xfId="11491"/>
    <cellStyle name="40% - Accent2 10 2 3 2 3 2" xfId="28202"/>
    <cellStyle name="40% - Accent2 10 2 3 2 4" xfId="19849"/>
    <cellStyle name="40% - Accent2 10 2 3 3" xfId="5603"/>
    <cellStyle name="40% - Accent2 10 2 3 3 2" xfId="13957"/>
    <cellStyle name="40% - Accent2 10 2 3 3 2 2" xfId="30668"/>
    <cellStyle name="40% - Accent2 10 2 3 3 3" xfId="22315"/>
    <cellStyle name="40% - Accent2 10 2 3 4" xfId="9795"/>
    <cellStyle name="40% - Accent2 10 2 3 4 2" xfId="26506"/>
    <cellStyle name="40% - Accent2 10 2 3 5" xfId="18153"/>
    <cellStyle name="40% - Accent2 10 2 4" xfId="3137"/>
    <cellStyle name="40% - Accent2 10 2 4 2" xfId="7300"/>
    <cellStyle name="40% - Accent2 10 2 4 2 2" xfId="15654"/>
    <cellStyle name="40% - Accent2 10 2 4 2 2 2" xfId="32365"/>
    <cellStyle name="40% - Accent2 10 2 4 2 3" xfId="24012"/>
    <cellStyle name="40% - Accent2 10 2 4 3" xfId="11492"/>
    <cellStyle name="40% - Accent2 10 2 4 3 2" xfId="28203"/>
    <cellStyle name="40% - Accent2 10 2 4 4" xfId="19850"/>
    <cellStyle name="40% - Accent2 10 2 5" xfId="4567"/>
    <cellStyle name="40% - Accent2 10 2 5 2" xfId="12921"/>
    <cellStyle name="40% - Accent2 10 2 5 2 2" xfId="29632"/>
    <cellStyle name="40% - Accent2 10 2 5 3" xfId="21279"/>
    <cellStyle name="40% - Accent2 10 2 6" xfId="8759"/>
    <cellStyle name="40% - Accent2 10 2 6 2" xfId="25470"/>
    <cellStyle name="40% - Accent2 10 2 7" xfId="17117"/>
    <cellStyle name="40% - Accent2 10 3" xfId="676"/>
    <cellStyle name="40% - Accent2 10 3 2" xfId="1712"/>
    <cellStyle name="40% - Accent2 10 3 2 2" xfId="3138"/>
    <cellStyle name="40% - Accent2 10 3 2 2 2" xfId="7301"/>
    <cellStyle name="40% - Accent2 10 3 2 2 2 2" xfId="15655"/>
    <cellStyle name="40% - Accent2 10 3 2 2 2 2 2" xfId="32366"/>
    <cellStyle name="40% - Accent2 10 3 2 2 2 3" xfId="24013"/>
    <cellStyle name="40% - Accent2 10 3 2 2 3" xfId="11493"/>
    <cellStyle name="40% - Accent2 10 3 2 2 3 2" xfId="28204"/>
    <cellStyle name="40% - Accent2 10 3 2 2 4" xfId="19851"/>
    <cellStyle name="40% - Accent2 10 3 2 3" xfId="5875"/>
    <cellStyle name="40% - Accent2 10 3 2 3 2" xfId="14229"/>
    <cellStyle name="40% - Accent2 10 3 2 3 2 2" xfId="30940"/>
    <cellStyle name="40% - Accent2 10 3 2 3 3" xfId="22587"/>
    <cellStyle name="40% - Accent2 10 3 2 4" xfId="10067"/>
    <cellStyle name="40% - Accent2 10 3 2 4 2" xfId="26778"/>
    <cellStyle name="40% - Accent2 10 3 2 5" xfId="18425"/>
    <cellStyle name="40% - Accent2 10 3 3" xfId="3139"/>
    <cellStyle name="40% - Accent2 10 3 3 2" xfId="7302"/>
    <cellStyle name="40% - Accent2 10 3 3 2 2" xfId="15656"/>
    <cellStyle name="40% - Accent2 10 3 3 2 2 2" xfId="32367"/>
    <cellStyle name="40% - Accent2 10 3 3 2 3" xfId="24014"/>
    <cellStyle name="40% - Accent2 10 3 3 3" xfId="11494"/>
    <cellStyle name="40% - Accent2 10 3 3 3 2" xfId="28205"/>
    <cellStyle name="40% - Accent2 10 3 3 4" xfId="19852"/>
    <cellStyle name="40% - Accent2 10 3 4" xfId="4839"/>
    <cellStyle name="40% - Accent2 10 3 4 2" xfId="13193"/>
    <cellStyle name="40% - Accent2 10 3 4 2 2" xfId="29904"/>
    <cellStyle name="40% - Accent2 10 3 4 3" xfId="21551"/>
    <cellStyle name="40% - Accent2 10 3 5" xfId="9031"/>
    <cellStyle name="40% - Accent2 10 3 5 2" xfId="25742"/>
    <cellStyle name="40% - Accent2 10 3 6" xfId="17389"/>
    <cellStyle name="40% - Accent2 10 4" xfId="1200"/>
    <cellStyle name="40% - Accent2 10 4 2" xfId="3140"/>
    <cellStyle name="40% - Accent2 10 4 2 2" xfId="7303"/>
    <cellStyle name="40% - Accent2 10 4 2 2 2" xfId="15657"/>
    <cellStyle name="40% - Accent2 10 4 2 2 2 2" xfId="32368"/>
    <cellStyle name="40% - Accent2 10 4 2 2 3" xfId="24015"/>
    <cellStyle name="40% - Accent2 10 4 2 3" xfId="11495"/>
    <cellStyle name="40% - Accent2 10 4 2 3 2" xfId="28206"/>
    <cellStyle name="40% - Accent2 10 4 2 4" xfId="19853"/>
    <cellStyle name="40% - Accent2 10 4 3" xfId="5363"/>
    <cellStyle name="40% - Accent2 10 4 3 2" xfId="13717"/>
    <cellStyle name="40% - Accent2 10 4 3 2 2" xfId="30428"/>
    <cellStyle name="40% - Accent2 10 4 3 3" xfId="22075"/>
    <cellStyle name="40% - Accent2 10 4 4" xfId="9555"/>
    <cellStyle name="40% - Accent2 10 4 4 2" xfId="26266"/>
    <cellStyle name="40% - Accent2 10 4 5" xfId="17913"/>
    <cellStyle name="40% - Accent2 10 5" xfId="3141"/>
    <cellStyle name="40% - Accent2 10 5 2" xfId="7304"/>
    <cellStyle name="40% - Accent2 10 5 2 2" xfId="15658"/>
    <cellStyle name="40% - Accent2 10 5 2 2 2" xfId="32369"/>
    <cellStyle name="40% - Accent2 10 5 2 3" xfId="24016"/>
    <cellStyle name="40% - Accent2 10 5 3" xfId="11496"/>
    <cellStyle name="40% - Accent2 10 5 3 2" xfId="28207"/>
    <cellStyle name="40% - Accent2 10 5 4" xfId="19854"/>
    <cellStyle name="40% - Accent2 10 6" xfId="4327"/>
    <cellStyle name="40% - Accent2 10 6 2" xfId="12681"/>
    <cellStyle name="40% - Accent2 10 6 2 2" xfId="29392"/>
    <cellStyle name="40% - Accent2 10 6 3" xfId="21039"/>
    <cellStyle name="40% - Accent2 10 7" xfId="8519"/>
    <cellStyle name="40% - Accent2 10 7 2" xfId="25230"/>
    <cellStyle name="40% - Accent2 10 8" xfId="16877"/>
    <cellStyle name="40% - Accent2 11" xfId="174"/>
    <cellStyle name="40% - Accent2 11 2" xfId="417"/>
    <cellStyle name="40% - Accent2 11 2 2" xfId="930"/>
    <cellStyle name="40% - Accent2 11 2 2 2" xfId="1966"/>
    <cellStyle name="40% - Accent2 11 2 2 2 2" xfId="3142"/>
    <cellStyle name="40% - Accent2 11 2 2 2 2 2" xfId="7305"/>
    <cellStyle name="40% - Accent2 11 2 2 2 2 2 2" xfId="15659"/>
    <cellStyle name="40% - Accent2 11 2 2 2 2 2 2 2" xfId="32370"/>
    <cellStyle name="40% - Accent2 11 2 2 2 2 2 3" xfId="24017"/>
    <cellStyle name="40% - Accent2 11 2 2 2 2 3" xfId="11497"/>
    <cellStyle name="40% - Accent2 11 2 2 2 2 3 2" xfId="28208"/>
    <cellStyle name="40% - Accent2 11 2 2 2 2 4" xfId="19855"/>
    <cellStyle name="40% - Accent2 11 2 2 2 3" xfId="6129"/>
    <cellStyle name="40% - Accent2 11 2 2 2 3 2" xfId="14483"/>
    <cellStyle name="40% - Accent2 11 2 2 2 3 2 2" xfId="31194"/>
    <cellStyle name="40% - Accent2 11 2 2 2 3 3" xfId="22841"/>
    <cellStyle name="40% - Accent2 11 2 2 2 4" xfId="10321"/>
    <cellStyle name="40% - Accent2 11 2 2 2 4 2" xfId="27032"/>
    <cellStyle name="40% - Accent2 11 2 2 2 5" xfId="18679"/>
    <cellStyle name="40% - Accent2 11 2 2 3" xfId="3143"/>
    <cellStyle name="40% - Accent2 11 2 2 3 2" xfId="7306"/>
    <cellStyle name="40% - Accent2 11 2 2 3 2 2" xfId="15660"/>
    <cellStyle name="40% - Accent2 11 2 2 3 2 2 2" xfId="32371"/>
    <cellStyle name="40% - Accent2 11 2 2 3 2 3" xfId="24018"/>
    <cellStyle name="40% - Accent2 11 2 2 3 3" xfId="11498"/>
    <cellStyle name="40% - Accent2 11 2 2 3 3 2" xfId="28209"/>
    <cellStyle name="40% - Accent2 11 2 2 3 4" xfId="19856"/>
    <cellStyle name="40% - Accent2 11 2 2 4" xfId="5093"/>
    <cellStyle name="40% - Accent2 11 2 2 4 2" xfId="13447"/>
    <cellStyle name="40% - Accent2 11 2 2 4 2 2" xfId="30158"/>
    <cellStyle name="40% - Accent2 11 2 2 4 3" xfId="21805"/>
    <cellStyle name="40% - Accent2 11 2 2 5" xfId="9285"/>
    <cellStyle name="40% - Accent2 11 2 2 5 2" xfId="25996"/>
    <cellStyle name="40% - Accent2 11 2 2 6" xfId="17643"/>
    <cellStyle name="40% - Accent2 11 2 3" xfId="1454"/>
    <cellStyle name="40% - Accent2 11 2 3 2" xfId="3144"/>
    <cellStyle name="40% - Accent2 11 2 3 2 2" xfId="7307"/>
    <cellStyle name="40% - Accent2 11 2 3 2 2 2" xfId="15661"/>
    <cellStyle name="40% - Accent2 11 2 3 2 2 2 2" xfId="32372"/>
    <cellStyle name="40% - Accent2 11 2 3 2 2 3" xfId="24019"/>
    <cellStyle name="40% - Accent2 11 2 3 2 3" xfId="11499"/>
    <cellStyle name="40% - Accent2 11 2 3 2 3 2" xfId="28210"/>
    <cellStyle name="40% - Accent2 11 2 3 2 4" xfId="19857"/>
    <cellStyle name="40% - Accent2 11 2 3 3" xfId="5617"/>
    <cellStyle name="40% - Accent2 11 2 3 3 2" xfId="13971"/>
    <cellStyle name="40% - Accent2 11 2 3 3 2 2" xfId="30682"/>
    <cellStyle name="40% - Accent2 11 2 3 3 3" xfId="22329"/>
    <cellStyle name="40% - Accent2 11 2 3 4" xfId="9809"/>
    <cellStyle name="40% - Accent2 11 2 3 4 2" xfId="26520"/>
    <cellStyle name="40% - Accent2 11 2 3 5" xfId="18167"/>
    <cellStyle name="40% - Accent2 11 2 4" xfId="3145"/>
    <cellStyle name="40% - Accent2 11 2 4 2" xfId="7308"/>
    <cellStyle name="40% - Accent2 11 2 4 2 2" xfId="15662"/>
    <cellStyle name="40% - Accent2 11 2 4 2 2 2" xfId="32373"/>
    <cellStyle name="40% - Accent2 11 2 4 2 3" xfId="24020"/>
    <cellStyle name="40% - Accent2 11 2 4 3" xfId="11500"/>
    <cellStyle name="40% - Accent2 11 2 4 3 2" xfId="28211"/>
    <cellStyle name="40% - Accent2 11 2 4 4" xfId="19858"/>
    <cellStyle name="40% - Accent2 11 2 5" xfId="4581"/>
    <cellStyle name="40% - Accent2 11 2 5 2" xfId="12935"/>
    <cellStyle name="40% - Accent2 11 2 5 2 2" xfId="29646"/>
    <cellStyle name="40% - Accent2 11 2 5 3" xfId="21293"/>
    <cellStyle name="40% - Accent2 11 2 6" xfId="8773"/>
    <cellStyle name="40% - Accent2 11 2 6 2" xfId="25484"/>
    <cellStyle name="40% - Accent2 11 2 7" xfId="17131"/>
    <cellStyle name="40% - Accent2 11 3" xfId="690"/>
    <cellStyle name="40% - Accent2 11 3 2" xfId="1726"/>
    <cellStyle name="40% - Accent2 11 3 2 2" xfId="3146"/>
    <cellStyle name="40% - Accent2 11 3 2 2 2" xfId="7309"/>
    <cellStyle name="40% - Accent2 11 3 2 2 2 2" xfId="15663"/>
    <cellStyle name="40% - Accent2 11 3 2 2 2 2 2" xfId="32374"/>
    <cellStyle name="40% - Accent2 11 3 2 2 2 3" xfId="24021"/>
    <cellStyle name="40% - Accent2 11 3 2 2 3" xfId="11501"/>
    <cellStyle name="40% - Accent2 11 3 2 2 3 2" xfId="28212"/>
    <cellStyle name="40% - Accent2 11 3 2 2 4" xfId="19859"/>
    <cellStyle name="40% - Accent2 11 3 2 3" xfId="5889"/>
    <cellStyle name="40% - Accent2 11 3 2 3 2" xfId="14243"/>
    <cellStyle name="40% - Accent2 11 3 2 3 2 2" xfId="30954"/>
    <cellStyle name="40% - Accent2 11 3 2 3 3" xfId="22601"/>
    <cellStyle name="40% - Accent2 11 3 2 4" xfId="10081"/>
    <cellStyle name="40% - Accent2 11 3 2 4 2" xfId="26792"/>
    <cellStyle name="40% - Accent2 11 3 2 5" xfId="18439"/>
    <cellStyle name="40% - Accent2 11 3 3" xfId="3147"/>
    <cellStyle name="40% - Accent2 11 3 3 2" xfId="7310"/>
    <cellStyle name="40% - Accent2 11 3 3 2 2" xfId="15664"/>
    <cellStyle name="40% - Accent2 11 3 3 2 2 2" xfId="32375"/>
    <cellStyle name="40% - Accent2 11 3 3 2 3" xfId="24022"/>
    <cellStyle name="40% - Accent2 11 3 3 3" xfId="11502"/>
    <cellStyle name="40% - Accent2 11 3 3 3 2" xfId="28213"/>
    <cellStyle name="40% - Accent2 11 3 3 4" xfId="19860"/>
    <cellStyle name="40% - Accent2 11 3 4" xfId="4853"/>
    <cellStyle name="40% - Accent2 11 3 4 2" xfId="13207"/>
    <cellStyle name="40% - Accent2 11 3 4 2 2" xfId="29918"/>
    <cellStyle name="40% - Accent2 11 3 4 3" xfId="21565"/>
    <cellStyle name="40% - Accent2 11 3 5" xfId="9045"/>
    <cellStyle name="40% - Accent2 11 3 5 2" xfId="25756"/>
    <cellStyle name="40% - Accent2 11 3 6" xfId="17403"/>
    <cellStyle name="40% - Accent2 11 4" xfId="1214"/>
    <cellStyle name="40% - Accent2 11 4 2" xfId="3148"/>
    <cellStyle name="40% - Accent2 11 4 2 2" xfId="7311"/>
    <cellStyle name="40% - Accent2 11 4 2 2 2" xfId="15665"/>
    <cellStyle name="40% - Accent2 11 4 2 2 2 2" xfId="32376"/>
    <cellStyle name="40% - Accent2 11 4 2 2 3" xfId="24023"/>
    <cellStyle name="40% - Accent2 11 4 2 3" xfId="11503"/>
    <cellStyle name="40% - Accent2 11 4 2 3 2" xfId="28214"/>
    <cellStyle name="40% - Accent2 11 4 2 4" xfId="19861"/>
    <cellStyle name="40% - Accent2 11 4 3" xfId="5377"/>
    <cellStyle name="40% - Accent2 11 4 3 2" xfId="13731"/>
    <cellStyle name="40% - Accent2 11 4 3 2 2" xfId="30442"/>
    <cellStyle name="40% - Accent2 11 4 3 3" xfId="22089"/>
    <cellStyle name="40% - Accent2 11 4 4" xfId="9569"/>
    <cellStyle name="40% - Accent2 11 4 4 2" xfId="26280"/>
    <cellStyle name="40% - Accent2 11 4 5" xfId="17927"/>
    <cellStyle name="40% - Accent2 11 5" xfId="3149"/>
    <cellStyle name="40% - Accent2 11 5 2" xfId="7312"/>
    <cellStyle name="40% - Accent2 11 5 2 2" xfId="15666"/>
    <cellStyle name="40% - Accent2 11 5 2 2 2" xfId="32377"/>
    <cellStyle name="40% - Accent2 11 5 2 3" xfId="24024"/>
    <cellStyle name="40% - Accent2 11 5 3" xfId="11504"/>
    <cellStyle name="40% - Accent2 11 5 3 2" xfId="28215"/>
    <cellStyle name="40% - Accent2 11 5 4" xfId="19862"/>
    <cellStyle name="40% - Accent2 11 6" xfId="4341"/>
    <cellStyle name="40% - Accent2 11 6 2" xfId="12695"/>
    <cellStyle name="40% - Accent2 11 6 2 2" xfId="29406"/>
    <cellStyle name="40% - Accent2 11 6 3" xfId="21053"/>
    <cellStyle name="40% - Accent2 11 7" xfId="8533"/>
    <cellStyle name="40% - Accent2 11 7 2" xfId="25244"/>
    <cellStyle name="40% - Accent2 11 8" xfId="16891"/>
    <cellStyle name="40% - Accent2 12" xfId="189"/>
    <cellStyle name="40% - Accent2 12 2" xfId="432"/>
    <cellStyle name="40% - Accent2 12 2 2" xfId="945"/>
    <cellStyle name="40% - Accent2 12 2 2 2" xfId="1981"/>
    <cellStyle name="40% - Accent2 12 2 2 2 2" xfId="3150"/>
    <cellStyle name="40% - Accent2 12 2 2 2 2 2" xfId="7313"/>
    <cellStyle name="40% - Accent2 12 2 2 2 2 2 2" xfId="15667"/>
    <cellStyle name="40% - Accent2 12 2 2 2 2 2 2 2" xfId="32378"/>
    <cellStyle name="40% - Accent2 12 2 2 2 2 2 3" xfId="24025"/>
    <cellStyle name="40% - Accent2 12 2 2 2 2 3" xfId="11505"/>
    <cellStyle name="40% - Accent2 12 2 2 2 2 3 2" xfId="28216"/>
    <cellStyle name="40% - Accent2 12 2 2 2 2 4" xfId="19863"/>
    <cellStyle name="40% - Accent2 12 2 2 2 3" xfId="6144"/>
    <cellStyle name="40% - Accent2 12 2 2 2 3 2" xfId="14498"/>
    <cellStyle name="40% - Accent2 12 2 2 2 3 2 2" xfId="31209"/>
    <cellStyle name="40% - Accent2 12 2 2 2 3 3" xfId="22856"/>
    <cellStyle name="40% - Accent2 12 2 2 2 4" xfId="10336"/>
    <cellStyle name="40% - Accent2 12 2 2 2 4 2" xfId="27047"/>
    <cellStyle name="40% - Accent2 12 2 2 2 5" xfId="18694"/>
    <cellStyle name="40% - Accent2 12 2 2 3" xfId="3151"/>
    <cellStyle name="40% - Accent2 12 2 2 3 2" xfId="7314"/>
    <cellStyle name="40% - Accent2 12 2 2 3 2 2" xfId="15668"/>
    <cellStyle name="40% - Accent2 12 2 2 3 2 2 2" xfId="32379"/>
    <cellStyle name="40% - Accent2 12 2 2 3 2 3" xfId="24026"/>
    <cellStyle name="40% - Accent2 12 2 2 3 3" xfId="11506"/>
    <cellStyle name="40% - Accent2 12 2 2 3 3 2" xfId="28217"/>
    <cellStyle name="40% - Accent2 12 2 2 3 4" xfId="19864"/>
    <cellStyle name="40% - Accent2 12 2 2 4" xfId="5108"/>
    <cellStyle name="40% - Accent2 12 2 2 4 2" xfId="13462"/>
    <cellStyle name="40% - Accent2 12 2 2 4 2 2" xfId="30173"/>
    <cellStyle name="40% - Accent2 12 2 2 4 3" xfId="21820"/>
    <cellStyle name="40% - Accent2 12 2 2 5" xfId="9300"/>
    <cellStyle name="40% - Accent2 12 2 2 5 2" xfId="26011"/>
    <cellStyle name="40% - Accent2 12 2 2 6" xfId="17658"/>
    <cellStyle name="40% - Accent2 12 2 3" xfId="1469"/>
    <cellStyle name="40% - Accent2 12 2 3 2" xfId="3152"/>
    <cellStyle name="40% - Accent2 12 2 3 2 2" xfId="7315"/>
    <cellStyle name="40% - Accent2 12 2 3 2 2 2" xfId="15669"/>
    <cellStyle name="40% - Accent2 12 2 3 2 2 2 2" xfId="32380"/>
    <cellStyle name="40% - Accent2 12 2 3 2 2 3" xfId="24027"/>
    <cellStyle name="40% - Accent2 12 2 3 2 3" xfId="11507"/>
    <cellStyle name="40% - Accent2 12 2 3 2 3 2" xfId="28218"/>
    <cellStyle name="40% - Accent2 12 2 3 2 4" xfId="19865"/>
    <cellStyle name="40% - Accent2 12 2 3 3" xfId="5632"/>
    <cellStyle name="40% - Accent2 12 2 3 3 2" xfId="13986"/>
    <cellStyle name="40% - Accent2 12 2 3 3 2 2" xfId="30697"/>
    <cellStyle name="40% - Accent2 12 2 3 3 3" xfId="22344"/>
    <cellStyle name="40% - Accent2 12 2 3 4" xfId="9824"/>
    <cellStyle name="40% - Accent2 12 2 3 4 2" xfId="26535"/>
    <cellStyle name="40% - Accent2 12 2 3 5" xfId="18182"/>
    <cellStyle name="40% - Accent2 12 2 4" xfId="3153"/>
    <cellStyle name="40% - Accent2 12 2 4 2" xfId="7316"/>
    <cellStyle name="40% - Accent2 12 2 4 2 2" xfId="15670"/>
    <cellStyle name="40% - Accent2 12 2 4 2 2 2" xfId="32381"/>
    <cellStyle name="40% - Accent2 12 2 4 2 3" xfId="24028"/>
    <cellStyle name="40% - Accent2 12 2 4 3" xfId="11508"/>
    <cellStyle name="40% - Accent2 12 2 4 3 2" xfId="28219"/>
    <cellStyle name="40% - Accent2 12 2 4 4" xfId="19866"/>
    <cellStyle name="40% - Accent2 12 2 5" xfId="4596"/>
    <cellStyle name="40% - Accent2 12 2 5 2" xfId="12950"/>
    <cellStyle name="40% - Accent2 12 2 5 2 2" xfId="29661"/>
    <cellStyle name="40% - Accent2 12 2 5 3" xfId="21308"/>
    <cellStyle name="40% - Accent2 12 2 6" xfId="8788"/>
    <cellStyle name="40% - Accent2 12 2 6 2" xfId="25499"/>
    <cellStyle name="40% - Accent2 12 2 7" xfId="17146"/>
    <cellStyle name="40% - Accent2 12 3" xfId="705"/>
    <cellStyle name="40% - Accent2 12 3 2" xfId="1741"/>
    <cellStyle name="40% - Accent2 12 3 2 2" xfId="3154"/>
    <cellStyle name="40% - Accent2 12 3 2 2 2" xfId="7317"/>
    <cellStyle name="40% - Accent2 12 3 2 2 2 2" xfId="15671"/>
    <cellStyle name="40% - Accent2 12 3 2 2 2 2 2" xfId="32382"/>
    <cellStyle name="40% - Accent2 12 3 2 2 2 3" xfId="24029"/>
    <cellStyle name="40% - Accent2 12 3 2 2 3" xfId="11509"/>
    <cellStyle name="40% - Accent2 12 3 2 2 3 2" xfId="28220"/>
    <cellStyle name="40% - Accent2 12 3 2 2 4" xfId="19867"/>
    <cellStyle name="40% - Accent2 12 3 2 3" xfId="5904"/>
    <cellStyle name="40% - Accent2 12 3 2 3 2" xfId="14258"/>
    <cellStyle name="40% - Accent2 12 3 2 3 2 2" xfId="30969"/>
    <cellStyle name="40% - Accent2 12 3 2 3 3" xfId="22616"/>
    <cellStyle name="40% - Accent2 12 3 2 4" xfId="10096"/>
    <cellStyle name="40% - Accent2 12 3 2 4 2" xfId="26807"/>
    <cellStyle name="40% - Accent2 12 3 2 5" xfId="18454"/>
    <cellStyle name="40% - Accent2 12 3 3" xfId="3155"/>
    <cellStyle name="40% - Accent2 12 3 3 2" xfId="7318"/>
    <cellStyle name="40% - Accent2 12 3 3 2 2" xfId="15672"/>
    <cellStyle name="40% - Accent2 12 3 3 2 2 2" xfId="32383"/>
    <cellStyle name="40% - Accent2 12 3 3 2 3" xfId="24030"/>
    <cellStyle name="40% - Accent2 12 3 3 3" xfId="11510"/>
    <cellStyle name="40% - Accent2 12 3 3 3 2" xfId="28221"/>
    <cellStyle name="40% - Accent2 12 3 3 4" xfId="19868"/>
    <cellStyle name="40% - Accent2 12 3 4" xfId="4868"/>
    <cellStyle name="40% - Accent2 12 3 4 2" xfId="13222"/>
    <cellStyle name="40% - Accent2 12 3 4 2 2" xfId="29933"/>
    <cellStyle name="40% - Accent2 12 3 4 3" xfId="21580"/>
    <cellStyle name="40% - Accent2 12 3 5" xfId="9060"/>
    <cellStyle name="40% - Accent2 12 3 5 2" xfId="25771"/>
    <cellStyle name="40% - Accent2 12 3 6" xfId="17418"/>
    <cellStyle name="40% - Accent2 12 4" xfId="1229"/>
    <cellStyle name="40% - Accent2 12 4 2" xfId="3156"/>
    <cellStyle name="40% - Accent2 12 4 2 2" xfId="7319"/>
    <cellStyle name="40% - Accent2 12 4 2 2 2" xfId="15673"/>
    <cellStyle name="40% - Accent2 12 4 2 2 2 2" xfId="32384"/>
    <cellStyle name="40% - Accent2 12 4 2 2 3" xfId="24031"/>
    <cellStyle name="40% - Accent2 12 4 2 3" xfId="11511"/>
    <cellStyle name="40% - Accent2 12 4 2 3 2" xfId="28222"/>
    <cellStyle name="40% - Accent2 12 4 2 4" xfId="19869"/>
    <cellStyle name="40% - Accent2 12 4 3" xfId="5392"/>
    <cellStyle name="40% - Accent2 12 4 3 2" xfId="13746"/>
    <cellStyle name="40% - Accent2 12 4 3 2 2" xfId="30457"/>
    <cellStyle name="40% - Accent2 12 4 3 3" xfId="22104"/>
    <cellStyle name="40% - Accent2 12 4 4" xfId="9584"/>
    <cellStyle name="40% - Accent2 12 4 4 2" xfId="26295"/>
    <cellStyle name="40% - Accent2 12 4 5" xfId="17942"/>
    <cellStyle name="40% - Accent2 12 5" xfId="3157"/>
    <cellStyle name="40% - Accent2 12 5 2" xfId="7320"/>
    <cellStyle name="40% - Accent2 12 5 2 2" xfId="15674"/>
    <cellStyle name="40% - Accent2 12 5 2 2 2" xfId="32385"/>
    <cellStyle name="40% - Accent2 12 5 2 3" xfId="24032"/>
    <cellStyle name="40% - Accent2 12 5 3" xfId="11512"/>
    <cellStyle name="40% - Accent2 12 5 3 2" xfId="28223"/>
    <cellStyle name="40% - Accent2 12 5 4" xfId="19870"/>
    <cellStyle name="40% - Accent2 12 6" xfId="4356"/>
    <cellStyle name="40% - Accent2 12 6 2" xfId="12710"/>
    <cellStyle name="40% - Accent2 12 6 2 2" xfId="29421"/>
    <cellStyle name="40% - Accent2 12 6 3" xfId="21068"/>
    <cellStyle name="40% - Accent2 12 7" xfId="8548"/>
    <cellStyle name="40% - Accent2 12 7 2" xfId="25259"/>
    <cellStyle name="40% - Accent2 12 8" xfId="16906"/>
    <cellStyle name="40% - Accent2 13" xfId="205"/>
    <cellStyle name="40% - Accent2 13 2" xfId="447"/>
    <cellStyle name="40% - Accent2 13 2 2" xfId="960"/>
    <cellStyle name="40% - Accent2 13 2 2 2" xfId="1996"/>
    <cellStyle name="40% - Accent2 13 2 2 2 2" xfId="3158"/>
    <cellStyle name="40% - Accent2 13 2 2 2 2 2" xfId="7321"/>
    <cellStyle name="40% - Accent2 13 2 2 2 2 2 2" xfId="15675"/>
    <cellStyle name="40% - Accent2 13 2 2 2 2 2 2 2" xfId="32386"/>
    <cellStyle name="40% - Accent2 13 2 2 2 2 2 3" xfId="24033"/>
    <cellStyle name="40% - Accent2 13 2 2 2 2 3" xfId="11513"/>
    <cellStyle name="40% - Accent2 13 2 2 2 2 3 2" xfId="28224"/>
    <cellStyle name="40% - Accent2 13 2 2 2 2 4" xfId="19871"/>
    <cellStyle name="40% - Accent2 13 2 2 2 3" xfId="6159"/>
    <cellStyle name="40% - Accent2 13 2 2 2 3 2" xfId="14513"/>
    <cellStyle name="40% - Accent2 13 2 2 2 3 2 2" xfId="31224"/>
    <cellStyle name="40% - Accent2 13 2 2 2 3 3" xfId="22871"/>
    <cellStyle name="40% - Accent2 13 2 2 2 4" xfId="10351"/>
    <cellStyle name="40% - Accent2 13 2 2 2 4 2" xfId="27062"/>
    <cellStyle name="40% - Accent2 13 2 2 2 5" xfId="18709"/>
    <cellStyle name="40% - Accent2 13 2 2 3" xfId="3159"/>
    <cellStyle name="40% - Accent2 13 2 2 3 2" xfId="7322"/>
    <cellStyle name="40% - Accent2 13 2 2 3 2 2" xfId="15676"/>
    <cellStyle name="40% - Accent2 13 2 2 3 2 2 2" xfId="32387"/>
    <cellStyle name="40% - Accent2 13 2 2 3 2 3" xfId="24034"/>
    <cellStyle name="40% - Accent2 13 2 2 3 3" xfId="11514"/>
    <cellStyle name="40% - Accent2 13 2 2 3 3 2" xfId="28225"/>
    <cellStyle name="40% - Accent2 13 2 2 3 4" xfId="19872"/>
    <cellStyle name="40% - Accent2 13 2 2 4" xfId="5123"/>
    <cellStyle name="40% - Accent2 13 2 2 4 2" xfId="13477"/>
    <cellStyle name="40% - Accent2 13 2 2 4 2 2" xfId="30188"/>
    <cellStyle name="40% - Accent2 13 2 2 4 3" xfId="21835"/>
    <cellStyle name="40% - Accent2 13 2 2 5" xfId="9315"/>
    <cellStyle name="40% - Accent2 13 2 2 5 2" xfId="26026"/>
    <cellStyle name="40% - Accent2 13 2 2 6" xfId="17673"/>
    <cellStyle name="40% - Accent2 13 2 3" xfId="1484"/>
    <cellStyle name="40% - Accent2 13 2 3 2" xfId="3160"/>
    <cellStyle name="40% - Accent2 13 2 3 2 2" xfId="7323"/>
    <cellStyle name="40% - Accent2 13 2 3 2 2 2" xfId="15677"/>
    <cellStyle name="40% - Accent2 13 2 3 2 2 2 2" xfId="32388"/>
    <cellStyle name="40% - Accent2 13 2 3 2 2 3" xfId="24035"/>
    <cellStyle name="40% - Accent2 13 2 3 2 3" xfId="11515"/>
    <cellStyle name="40% - Accent2 13 2 3 2 3 2" xfId="28226"/>
    <cellStyle name="40% - Accent2 13 2 3 2 4" xfId="19873"/>
    <cellStyle name="40% - Accent2 13 2 3 3" xfId="5647"/>
    <cellStyle name="40% - Accent2 13 2 3 3 2" xfId="14001"/>
    <cellStyle name="40% - Accent2 13 2 3 3 2 2" xfId="30712"/>
    <cellStyle name="40% - Accent2 13 2 3 3 3" xfId="22359"/>
    <cellStyle name="40% - Accent2 13 2 3 4" xfId="9839"/>
    <cellStyle name="40% - Accent2 13 2 3 4 2" xfId="26550"/>
    <cellStyle name="40% - Accent2 13 2 3 5" xfId="18197"/>
    <cellStyle name="40% - Accent2 13 2 4" xfId="3161"/>
    <cellStyle name="40% - Accent2 13 2 4 2" xfId="7324"/>
    <cellStyle name="40% - Accent2 13 2 4 2 2" xfId="15678"/>
    <cellStyle name="40% - Accent2 13 2 4 2 2 2" xfId="32389"/>
    <cellStyle name="40% - Accent2 13 2 4 2 3" xfId="24036"/>
    <cellStyle name="40% - Accent2 13 2 4 3" xfId="11516"/>
    <cellStyle name="40% - Accent2 13 2 4 3 2" xfId="28227"/>
    <cellStyle name="40% - Accent2 13 2 4 4" xfId="19874"/>
    <cellStyle name="40% - Accent2 13 2 5" xfId="4611"/>
    <cellStyle name="40% - Accent2 13 2 5 2" xfId="12965"/>
    <cellStyle name="40% - Accent2 13 2 5 2 2" xfId="29676"/>
    <cellStyle name="40% - Accent2 13 2 5 3" xfId="21323"/>
    <cellStyle name="40% - Accent2 13 2 6" xfId="8803"/>
    <cellStyle name="40% - Accent2 13 2 6 2" xfId="25514"/>
    <cellStyle name="40% - Accent2 13 2 7" xfId="17161"/>
    <cellStyle name="40% - Accent2 13 3" xfId="720"/>
    <cellStyle name="40% - Accent2 13 3 2" xfId="1756"/>
    <cellStyle name="40% - Accent2 13 3 2 2" xfId="3162"/>
    <cellStyle name="40% - Accent2 13 3 2 2 2" xfId="7325"/>
    <cellStyle name="40% - Accent2 13 3 2 2 2 2" xfId="15679"/>
    <cellStyle name="40% - Accent2 13 3 2 2 2 2 2" xfId="32390"/>
    <cellStyle name="40% - Accent2 13 3 2 2 2 3" xfId="24037"/>
    <cellStyle name="40% - Accent2 13 3 2 2 3" xfId="11517"/>
    <cellStyle name="40% - Accent2 13 3 2 2 3 2" xfId="28228"/>
    <cellStyle name="40% - Accent2 13 3 2 2 4" xfId="19875"/>
    <cellStyle name="40% - Accent2 13 3 2 3" xfId="5919"/>
    <cellStyle name="40% - Accent2 13 3 2 3 2" xfId="14273"/>
    <cellStyle name="40% - Accent2 13 3 2 3 2 2" xfId="30984"/>
    <cellStyle name="40% - Accent2 13 3 2 3 3" xfId="22631"/>
    <cellStyle name="40% - Accent2 13 3 2 4" xfId="10111"/>
    <cellStyle name="40% - Accent2 13 3 2 4 2" xfId="26822"/>
    <cellStyle name="40% - Accent2 13 3 2 5" xfId="18469"/>
    <cellStyle name="40% - Accent2 13 3 3" xfId="3163"/>
    <cellStyle name="40% - Accent2 13 3 3 2" xfId="7326"/>
    <cellStyle name="40% - Accent2 13 3 3 2 2" xfId="15680"/>
    <cellStyle name="40% - Accent2 13 3 3 2 2 2" xfId="32391"/>
    <cellStyle name="40% - Accent2 13 3 3 2 3" xfId="24038"/>
    <cellStyle name="40% - Accent2 13 3 3 3" xfId="11518"/>
    <cellStyle name="40% - Accent2 13 3 3 3 2" xfId="28229"/>
    <cellStyle name="40% - Accent2 13 3 3 4" xfId="19876"/>
    <cellStyle name="40% - Accent2 13 3 4" xfId="4883"/>
    <cellStyle name="40% - Accent2 13 3 4 2" xfId="13237"/>
    <cellStyle name="40% - Accent2 13 3 4 2 2" xfId="29948"/>
    <cellStyle name="40% - Accent2 13 3 4 3" xfId="21595"/>
    <cellStyle name="40% - Accent2 13 3 5" xfId="9075"/>
    <cellStyle name="40% - Accent2 13 3 5 2" xfId="25786"/>
    <cellStyle name="40% - Accent2 13 3 6" xfId="17433"/>
    <cellStyle name="40% - Accent2 13 4" xfId="1244"/>
    <cellStyle name="40% - Accent2 13 4 2" xfId="3164"/>
    <cellStyle name="40% - Accent2 13 4 2 2" xfId="7327"/>
    <cellStyle name="40% - Accent2 13 4 2 2 2" xfId="15681"/>
    <cellStyle name="40% - Accent2 13 4 2 2 2 2" xfId="32392"/>
    <cellStyle name="40% - Accent2 13 4 2 2 3" xfId="24039"/>
    <cellStyle name="40% - Accent2 13 4 2 3" xfId="11519"/>
    <cellStyle name="40% - Accent2 13 4 2 3 2" xfId="28230"/>
    <cellStyle name="40% - Accent2 13 4 2 4" xfId="19877"/>
    <cellStyle name="40% - Accent2 13 4 3" xfId="5407"/>
    <cellStyle name="40% - Accent2 13 4 3 2" xfId="13761"/>
    <cellStyle name="40% - Accent2 13 4 3 2 2" xfId="30472"/>
    <cellStyle name="40% - Accent2 13 4 3 3" xfId="22119"/>
    <cellStyle name="40% - Accent2 13 4 4" xfId="9599"/>
    <cellStyle name="40% - Accent2 13 4 4 2" xfId="26310"/>
    <cellStyle name="40% - Accent2 13 4 5" xfId="17957"/>
    <cellStyle name="40% - Accent2 13 5" xfId="3165"/>
    <cellStyle name="40% - Accent2 13 5 2" xfId="7328"/>
    <cellStyle name="40% - Accent2 13 5 2 2" xfId="15682"/>
    <cellStyle name="40% - Accent2 13 5 2 2 2" xfId="32393"/>
    <cellStyle name="40% - Accent2 13 5 2 3" xfId="24040"/>
    <cellStyle name="40% - Accent2 13 5 3" xfId="11520"/>
    <cellStyle name="40% - Accent2 13 5 3 2" xfId="28231"/>
    <cellStyle name="40% - Accent2 13 5 4" xfId="19878"/>
    <cellStyle name="40% - Accent2 13 6" xfId="4371"/>
    <cellStyle name="40% - Accent2 13 6 2" xfId="12725"/>
    <cellStyle name="40% - Accent2 13 6 2 2" xfId="29436"/>
    <cellStyle name="40% - Accent2 13 6 3" xfId="21083"/>
    <cellStyle name="40% - Accent2 13 7" xfId="8563"/>
    <cellStyle name="40% - Accent2 13 7 2" xfId="25274"/>
    <cellStyle name="40% - Accent2 13 8" xfId="16921"/>
    <cellStyle name="40% - Accent2 14" xfId="219"/>
    <cellStyle name="40% - Accent2 14 2" xfId="461"/>
    <cellStyle name="40% - Accent2 14 2 2" xfId="974"/>
    <cellStyle name="40% - Accent2 14 2 2 2" xfId="2010"/>
    <cellStyle name="40% - Accent2 14 2 2 2 2" xfId="3166"/>
    <cellStyle name="40% - Accent2 14 2 2 2 2 2" xfId="7329"/>
    <cellStyle name="40% - Accent2 14 2 2 2 2 2 2" xfId="15683"/>
    <cellStyle name="40% - Accent2 14 2 2 2 2 2 2 2" xfId="32394"/>
    <cellStyle name="40% - Accent2 14 2 2 2 2 2 3" xfId="24041"/>
    <cellStyle name="40% - Accent2 14 2 2 2 2 3" xfId="11521"/>
    <cellStyle name="40% - Accent2 14 2 2 2 2 3 2" xfId="28232"/>
    <cellStyle name="40% - Accent2 14 2 2 2 2 4" xfId="19879"/>
    <cellStyle name="40% - Accent2 14 2 2 2 3" xfId="6173"/>
    <cellStyle name="40% - Accent2 14 2 2 2 3 2" xfId="14527"/>
    <cellStyle name="40% - Accent2 14 2 2 2 3 2 2" xfId="31238"/>
    <cellStyle name="40% - Accent2 14 2 2 2 3 3" xfId="22885"/>
    <cellStyle name="40% - Accent2 14 2 2 2 4" xfId="10365"/>
    <cellStyle name="40% - Accent2 14 2 2 2 4 2" xfId="27076"/>
    <cellStyle name="40% - Accent2 14 2 2 2 5" xfId="18723"/>
    <cellStyle name="40% - Accent2 14 2 2 3" xfId="3167"/>
    <cellStyle name="40% - Accent2 14 2 2 3 2" xfId="7330"/>
    <cellStyle name="40% - Accent2 14 2 2 3 2 2" xfId="15684"/>
    <cellStyle name="40% - Accent2 14 2 2 3 2 2 2" xfId="32395"/>
    <cellStyle name="40% - Accent2 14 2 2 3 2 3" xfId="24042"/>
    <cellStyle name="40% - Accent2 14 2 2 3 3" xfId="11522"/>
    <cellStyle name="40% - Accent2 14 2 2 3 3 2" xfId="28233"/>
    <cellStyle name="40% - Accent2 14 2 2 3 4" xfId="19880"/>
    <cellStyle name="40% - Accent2 14 2 2 4" xfId="5137"/>
    <cellStyle name="40% - Accent2 14 2 2 4 2" xfId="13491"/>
    <cellStyle name="40% - Accent2 14 2 2 4 2 2" xfId="30202"/>
    <cellStyle name="40% - Accent2 14 2 2 4 3" xfId="21849"/>
    <cellStyle name="40% - Accent2 14 2 2 5" xfId="9329"/>
    <cellStyle name="40% - Accent2 14 2 2 5 2" xfId="26040"/>
    <cellStyle name="40% - Accent2 14 2 2 6" xfId="17687"/>
    <cellStyle name="40% - Accent2 14 2 3" xfId="1498"/>
    <cellStyle name="40% - Accent2 14 2 3 2" xfId="3168"/>
    <cellStyle name="40% - Accent2 14 2 3 2 2" xfId="7331"/>
    <cellStyle name="40% - Accent2 14 2 3 2 2 2" xfId="15685"/>
    <cellStyle name="40% - Accent2 14 2 3 2 2 2 2" xfId="32396"/>
    <cellStyle name="40% - Accent2 14 2 3 2 2 3" xfId="24043"/>
    <cellStyle name="40% - Accent2 14 2 3 2 3" xfId="11523"/>
    <cellStyle name="40% - Accent2 14 2 3 2 3 2" xfId="28234"/>
    <cellStyle name="40% - Accent2 14 2 3 2 4" xfId="19881"/>
    <cellStyle name="40% - Accent2 14 2 3 3" xfId="5661"/>
    <cellStyle name="40% - Accent2 14 2 3 3 2" xfId="14015"/>
    <cellStyle name="40% - Accent2 14 2 3 3 2 2" xfId="30726"/>
    <cellStyle name="40% - Accent2 14 2 3 3 3" xfId="22373"/>
    <cellStyle name="40% - Accent2 14 2 3 4" xfId="9853"/>
    <cellStyle name="40% - Accent2 14 2 3 4 2" xfId="26564"/>
    <cellStyle name="40% - Accent2 14 2 3 5" xfId="18211"/>
    <cellStyle name="40% - Accent2 14 2 4" xfId="3169"/>
    <cellStyle name="40% - Accent2 14 2 4 2" xfId="7332"/>
    <cellStyle name="40% - Accent2 14 2 4 2 2" xfId="15686"/>
    <cellStyle name="40% - Accent2 14 2 4 2 2 2" xfId="32397"/>
    <cellStyle name="40% - Accent2 14 2 4 2 3" xfId="24044"/>
    <cellStyle name="40% - Accent2 14 2 4 3" xfId="11524"/>
    <cellStyle name="40% - Accent2 14 2 4 3 2" xfId="28235"/>
    <cellStyle name="40% - Accent2 14 2 4 4" xfId="19882"/>
    <cellStyle name="40% - Accent2 14 2 5" xfId="4625"/>
    <cellStyle name="40% - Accent2 14 2 5 2" xfId="12979"/>
    <cellStyle name="40% - Accent2 14 2 5 2 2" xfId="29690"/>
    <cellStyle name="40% - Accent2 14 2 5 3" xfId="21337"/>
    <cellStyle name="40% - Accent2 14 2 6" xfId="8817"/>
    <cellStyle name="40% - Accent2 14 2 6 2" xfId="25528"/>
    <cellStyle name="40% - Accent2 14 2 7" xfId="17175"/>
    <cellStyle name="40% - Accent2 14 3" xfId="734"/>
    <cellStyle name="40% - Accent2 14 3 2" xfId="1770"/>
    <cellStyle name="40% - Accent2 14 3 2 2" xfId="3170"/>
    <cellStyle name="40% - Accent2 14 3 2 2 2" xfId="7333"/>
    <cellStyle name="40% - Accent2 14 3 2 2 2 2" xfId="15687"/>
    <cellStyle name="40% - Accent2 14 3 2 2 2 2 2" xfId="32398"/>
    <cellStyle name="40% - Accent2 14 3 2 2 2 3" xfId="24045"/>
    <cellStyle name="40% - Accent2 14 3 2 2 3" xfId="11525"/>
    <cellStyle name="40% - Accent2 14 3 2 2 3 2" xfId="28236"/>
    <cellStyle name="40% - Accent2 14 3 2 2 4" xfId="19883"/>
    <cellStyle name="40% - Accent2 14 3 2 3" xfId="5933"/>
    <cellStyle name="40% - Accent2 14 3 2 3 2" xfId="14287"/>
    <cellStyle name="40% - Accent2 14 3 2 3 2 2" xfId="30998"/>
    <cellStyle name="40% - Accent2 14 3 2 3 3" xfId="22645"/>
    <cellStyle name="40% - Accent2 14 3 2 4" xfId="10125"/>
    <cellStyle name="40% - Accent2 14 3 2 4 2" xfId="26836"/>
    <cellStyle name="40% - Accent2 14 3 2 5" xfId="18483"/>
    <cellStyle name="40% - Accent2 14 3 3" xfId="3171"/>
    <cellStyle name="40% - Accent2 14 3 3 2" xfId="7334"/>
    <cellStyle name="40% - Accent2 14 3 3 2 2" xfId="15688"/>
    <cellStyle name="40% - Accent2 14 3 3 2 2 2" xfId="32399"/>
    <cellStyle name="40% - Accent2 14 3 3 2 3" xfId="24046"/>
    <cellStyle name="40% - Accent2 14 3 3 3" xfId="11526"/>
    <cellStyle name="40% - Accent2 14 3 3 3 2" xfId="28237"/>
    <cellStyle name="40% - Accent2 14 3 3 4" xfId="19884"/>
    <cellStyle name="40% - Accent2 14 3 4" xfId="4897"/>
    <cellStyle name="40% - Accent2 14 3 4 2" xfId="13251"/>
    <cellStyle name="40% - Accent2 14 3 4 2 2" xfId="29962"/>
    <cellStyle name="40% - Accent2 14 3 4 3" xfId="21609"/>
    <cellStyle name="40% - Accent2 14 3 5" xfId="9089"/>
    <cellStyle name="40% - Accent2 14 3 5 2" xfId="25800"/>
    <cellStyle name="40% - Accent2 14 3 6" xfId="17447"/>
    <cellStyle name="40% - Accent2 14 4" xfId="1258"/>
    <cellStyle name="40% - Accent2 14 4 2" xfId="3172"/>
    <cellStyle name="40% - Accent2 14 4 2 2" xfId="7335"/>
    <cellStyle name="40% - Accent2 14 4 2 2 2" xfId="15689"/>
    <cellStyle name="40% - Accent2 14 4 2 2 2 2" xfId="32400"/>
    <cellStyle name="40% - Accent2 14 4 2 2 3" xfId="24047"/>
    <cellStyle name="40% - Accent2 14 4 2 3" xfId="11527"/>
    <cellStyle name="40% - Accent2 14 4 2 3 2" xfId="28238"/>
    <cellStyle name="40% - Accent2 14 4 2 4" xfId="19885"/>
    <cellStyle name="40% - Accent2 14 4 3" xfId="5421"/>
    <cellStyle name="40% - Accent2 14 4 3 2" xfId="13775"/>
    <cellStyle name="40% - Accent2 14 4 3 2 2" xfId="30486"/>
    <cellStyle name="40% - Accent2 14 4 3 3" xfId="22133"/>
    <cellStyle name="40% - Accent2 14 4 4" xfId="9613"/>
    <cellStyle name="40% - Accent2 14 4 4 2" xfId="26324"/>
    <cellStyle name="40% - Accent2 14 4 5" xfId="17971"/>
    <cellStyle name="40% - Accent2 14 5" xfId="3173"/>
    <cellStyle name="40% - Accent2 14 5 2" xfId="7336"/>
    <cellStyle name="40% - Accent2 14 5 2 2" xfId="15690"/>
    <cellStyle name="40% - Accent2 14 5 2 2 2" xfId="32401"/>
    <cellStyle name="40% - Accent2 14 5 2 3" xfId="24048"/>
    <cellStyle name="40% - Accent2 14 5 3" xfId="11528"/>
    <cellStyle name="40% - Accent2 14 5 3 2" xfId="28239"/>
    <cellStyle name="40% - Accent2 14 5 4" xfId="19886"/>
    <cellStyle name="40% - Accent2 14 6" xfId="4385"/>
    <cellStyle name="40% - Accent2 14 6 2" xfId="12739"/>
    <cellStyle name="40% - Accent2 14 6 2 2" xfId="29450"/>
    <cellStyle name="40% - Accent2 14 6 3" xfId="21097"/>
    <cellStyle name="40% - Accent2 14 7" xfId="8577"/>
    <cellStyle name="40% - Accent2 14 7 2" xfId="25288"/>
    <cellStyle name="40% - Accent2 14 8" xfId="16935"/>
    <cellStyle name="40% - Accent2 15" xfId="233"/>
    <cellStyle name="40% - Accent2 15 2" xfId="475"/>
    <cellStyle name="40% - Accent2 15 2 2" xfId="988"/>
    <cellStyle name="40% - Accent2 15 2 2 2" xfId="2024"/>
    <cellStyle name="40% - Accent2 15 2 2 2 2" xfId="3174"/>
    <cellStyle name="40% - Accent2 15 2 2 2 2 2" xfId="7337"/>
    <cellStyle name="40% - Accent2 15 2 2 2 2 2 2" xfId="15691"/>
    <cellStyle name="40% - Accent2 15 2 2 2 2 2 2 2" xfId="32402"/>
    <cellStyle name="40% - Accent2 15 2 2 2 2 2 3" xfId="24049"/>
    <cellStyle name="40% - Accent2 15 2 2 2 2 3" xfId="11529"/>
    <cellStyle name="40% - Accent2 15 2 2 2 2 3 2" xfId="28240"/>
    <cellStyle name="40% - Accent2 15 2 2 2 2 4" xfId="19887"/>
    <cellStyle name="40% - Accent2 15 2 2 2 3" xfId="6187"/>
    <cellStyle name="40% - Accent2 15 2 2 2 3 2" xfId="14541"/>
    <cellStyle name="40% - Accent2 15 2 2 2 3 2 2" xfId="31252"/>
    <cellStyle name="40% - Accent2 15 2 2 2 3 3" xfId="22899"/>
    <cellStyle name="40% - Accent2 15 2 2 2 4" xfId="10379"/>
    <cellStyle name="40% - Accent2 15 2 2 2 4 2" xfId="27090"/>
    <cellStyle name="40% - Accent2 15 2 2 2 5" xfId="18737"/>
    <cellStyle name="40% - Accent2 15 2 2 3" xfId="3175"/>
    <cellStyle name="40% - Accent2 15 2 2 3 2" xfId="7338"/>
    <cellStyle name="40% - Accent2 15 2 2 3 2 2" xfId="15692"/>
    <cellStyle name="40% - Accent2 15 2 2 3 2 2 2" xfId="32403"/>
    <cellStyle name="40% - Accent2 15 2 2 3 2 3" xfId="24050"/>
    <cellStyle name="40% - Accent2 15 2 2 3 3" xfId="11530"/>
    <cellStyle name="40% - Accent2 15 2 2 3 3 2" xfId="28241"/>
    <cellStyle name="40% - Accent2 15 2 2 3 4" xfId="19888"/>
    <cellStyle name="40% - Accent2 15 2 2 4" xfId="5151"/>
    <cellStyle name="40% - Accent2 15 2 2 4 2" xfId="13505"/>
    <cellStyle name="40% - Accent2 15 2 2 4 2 2" xfId="30216"/>
    <cellStyle name="40% - Accent2 15 2 2 4 3" xfId="21863"/>
    <cellStyle name="40% - Accent2 15 2 2 5" xfId="9343"/>
    <cellStyle name="40% - Accent2 15 2 2 5 2" xfId="26054"/>
    <cellStyle name="40% - Accent2 15 2 2 6" xfId="17701"/>
    <cellStyle name="40% - Accent2 15 2 3" xfId="1512"/>
    <cellStyle name="40% - Accent2 15 2 3 2" xfId="3176"/>
    <cellStyle name="40% - Accent2 15 2 3 2 2" xfId="7339"/>
    <cellStyle name="40% - Accent2 15 2 3 2 2 2" xfId="15693"/>
    <cellStyle name="40% - Accent2 15 2 3 2 2 2 2" xfId="32404"/>
    <cellStyle name="40% - Accent2 15 2 3 2 2 3" xfId="24051"/>
    <cellStyle name="40% - Accent2 15 2 3 2 3" xfId="11531"/>
    <cellStyle name="40% - Accent2 15 2 3 2 3 2" xfId="28242"/>
    <cellStyle name="40% - Accent2 15 2 3 2 4" xfId="19889"/>
    <cellStyle name="40% - Accent2 15 2 3 3" xfId="5675"/>
    <cellStyle name="40% - Accent2 15 2 3 3 2" xfId="14029"/>
    <cellStyle name="40% - Accent2 15 2 3 3 2 2" xfId="30740"/>
    <cellStyle name="40% - Accent2 15 2 3 3 3" xfId="22387"/>
    <cellStyle name="40% - Accent2 15 2 3 4" xfId="9867"/>
    <cellStyle name="40% - Accent2 15 2 3 4 2" xfId="26578"/>
    <cellStyle name="40% - Accent2 15 2 3 5" xfId="18225"/>
    <cellStyle name="40% - Accent2 15 2 4" xfId="3177"/>
    <cellStyle name="40% - Accent2 15 2 4 2" xfId="7340"/>
    <cellStyle name="40% - Accent2 15 2 4 2 2" xfId="15694"/>
    <cellStyle name="40% - Accent2 15 2 4 2 2 2" xfId="32405"/>
    <cellStyle name="40% - Accent2 15 2 4 2 3" xfId="24052"/>
    <cellStyle name="40% - Accent2 15 2 4 3" xfId="11532"/>
    <cellStyle name="40% - Accent2 15 2 4 3 2" xfId="28243"/>
    <cellStyle name="40% - Accent2 15 2 4 4" xfId="19890"/>
    <cellStyle name="40% - Accent2 15 2 5" xfId="4639"/>
    <cellStyle name="40% - Accent2 15 2 5 2" xfId="12993"/>
    <cellStyle name="40% - Accent2 15 2 5 2 2" xfId="29704"/>
    <cellStyle name="40% - Accent2 15 2 5 3" xfId="21351"/>
    <cellStyle name="40% - Accent2 15 2 6" xfId="8831"/>
    <cellStyle name="40% - Accent2 15 2 6 2" xfId="25542"/>
    <cellStyle name="40% - Accent2 15 2 7" xfId="17189"/>
    <cellStyle name="40% - Accent2 15 3" xfId="748"/>
    <cellStyle name="40% - Accent2 15 3 2" xfId="1784"/>
    <cellStyle name="40% - Accent2 15 3 2 2" xfId="3178"/>
    <cellStyle name="40% - Accent2 15 3 2 2 2" xfId="7341"/>
    <cellStyle name="40% - Accent2 15 3 2 2 2 2" xfId="15695"/>
    <cellStyle name="40% - Accent2 15 3 2 2 2 2 2" xfId="32406"/>
    <cellStyle name="40% - Accent2 15 3 2 2 2 3" xfId="24053"/>
    <cellStyle name="40% - Accent2 15 3 2 2 3" xfId="11533"/>
    <cellStyle name="40% - Accent2 15 3 2 2 3 2" xfId="28244"/>
    <cellStyle name="40% - Accent2 15 3 2 2 4" xfId="19891"/>
    <cellStyle name="40% - Accent2 15 3 2 3" xfId="5947"/>
    <cellStyle name="40% - Accent2 15 3 2 3 2" xfId="14301"/>
    <cellStyle name="40% - Accent2 15 3 2 3 2 2" xfId="31012"/>
    <cellStyle name="40% - Accent2 15 3 2 3 3" xfId="22659"/>
    <cellStyle name="40% - Accent2 15 3 2 4" xfId="10139"/>
    <cellStyle name="40% - Accent2 15 3 2 4 2" xfId="26850"/>
    <cellStyle name="40% - Accent2 15 3 2 5" xfId="18497"/>
    <cellStyle name="40% - Accent2 15 3 3" xfId="3179"/>
    <cellStyle name="40% - Accent2 15 3 3 2" xfId="7342"/>
    <cellStyle name="40% - Accent2 15 3 3 2 2" xfId="15696"/>
    <cellStyle name="40% - Accent2 15 3 3 2 2 2" xfId="32407"/>
    <cellStyle name="40% - Accent2 15 3 3 2 3" xfId="24054"/>
    <cellStyle name="40% - Accent2 15 3 3 3" xfId="11534"/>
    <cellStyle name="40% - Accent2 15 3 3 3 2" xfId="28245"/>
    <cellStyle name="40% - Accent2 15 3 3 4" xfId="19892"/>
    <cellStyle name="40% - Accent2 15 3 4" xfId="4911"/>
    <cellStyle name="40% - Accent2 15 3 4 2" xfId="13265"/>
    <cellStyle name="40% - Accent2 15 3 4 2 2" xfId="29976"/>
    <cellStyle name="40% - Accent2 15 3 4 3" xfId="21623"/>
    <cellStyle name="40% - Accent2 15 3 5" xfId="9103"/>
    <cellStyle name="40% - Accent2 15 3 5 2" xfId="25814"/>
    <cellStyle name="40% - Accent2 15 3 6" xfId="17461"/>
    <cellStyle name="40% - Accent2 15 4" xfId="1272"/>
    <cellStyle name="40% - Accent2 15 4 2" xfId="3180"/>
    <cellStyle name="40% - Accent2 15 4 2 2" xfId="7343"/>
    <cellStyle name="40% - Accent2 15 4 2 2 2" xfId="15697"/>
    <cellStyle name="40% - Accent2 15 4 2 2 2 2" xfId="32408"/>
    <cellStyle name="40% - Accent2 15 4 2 2 3" xfId="24055"/>
    <cellStyle name="40% - Accent2 15 4 2 3" xfId="11535"/>
    <cellStyle name="40% - Accent2 15 4 2 3 2" xfId="28246"/>
    <cellStyle name="40% - Accent2 15 4 2 4" xfId="19893"/>
    <cellStyle name="40% - Accent2 15 4 3" xfId="5435"/>
    <cellStyle name="40% - Accent2 15 4 3 2" xfId="13789"/>
    <cellStyle name="40% - Accent2 15 4 3 2 2" xfId="30500"/>
    <cellStyle name="40% - Accent2 15 4 3 3" xfId="22147"/>
    <cellStyle name="40% - Accent2 15 4 4" xfId="9627"/>
    <cellStyle name="40% - Accent2 15 4 4 2" xfId="26338"/>
    <cellStyle name="40% - Accent2 15 4 5" xfId="17985"/>
    <cellStyle name="40% - Accent2 15 5" xfId="3181"/>
    <cellStyle name="40% - Accent2 15 5 2" xfId="7344"/>
    <cellStyle name="40% - Accent2 15 5 2 2" xfId="15698"/>
    <cellStyle name="40% - Accent2 15 5 2 2 2" xfId="32409"/>
    <cellStyle name="40% - Accent2 15 5 2 3" xfId="24056"/>
    <cellStyle name="40% - Accent2 15 5 3" xfId="11536"/>
    <cellStyle name="40% - Accent2 15 5 3 2" xfId="28247"/>
    <cellStyle name="40% - Accent2 15 5 4" xfId="19894"/>
    <cellStyle name="40% - Accent2 15 6" xfId="4399"/>
    <cellStyle name="40% - Accent2 15 6 2" xfId="12753"/>
    <cellStyle name="40% - Accent2 15 6 2 2" xfId="29464"/>
    <cellStyle name="40% - Accent2 15 6 3" xfId="21111"/>
    <cellStyle name="40% - Accent2 15 7" xfId="8591"/>
    <cellStyle name="40% - Accent2 15 7 2" xfId="25302"/>
    <cellStyle name="40% - Accent2 15 8" xfId="16949"/>
    <cellStyle name="40% - Accent2 16" xfId="247"/>
    <cellStyle name="40% - Accent2 16 2" xfId="489"/>
    <cellStyle name="40% - Accent2 16 2 2" xfId="1002"/>
    <cellStyle name="40% - Accent2 16 2 2 2" xfId="2038"/>
    <cellStyle name="40% - Accent2 16 2 2 2 2" xfId="3182"/>
    <cellStyle name="40% - Accent2 16 2 2 2 2 2" xfId="7345"/>
    <cellStyle name="40% - Accent2 16 2 2 2 2 2 2" xfId="15699"/>
    <cellStyle name="40% - Accent2 16 2 2 2 2 2 2 2" xfId="32410"/>
    <cellStyle name="40% - Accent2 16 2 2 2 2 2 3" xfId="24057"/>
    <cellStyle name="40% - Accent2 16 2 2 2 2 3" xfId="11537"/>
    <cellStyle name="40% - Accent2 16 2 2 2 2 3 2" xfId="28248"/>
    <cellStyle name="40% - Accent2 16 2 2 2 2 4" xfId="19895"/>
    <cellStyle name="40% - Accent2 16 2 2 2 3" xfId="6201"/>
    <cellStyle name="40% - Accent2 16 2 2 2 3 2" xfId="14555"/>
    <cellStyle name="40% - Accent2 16 2 2 2 3 2 2" xfId="31266"/>
    <cellStyle name="40% - Accent2 16 2 2 2 3 3" xfId="22913"/>
    <cellStyle name="40% - Accent2 16 2 2 2 4" xfId="10393"/>
    <cellStyle name="40% - Accent2 16 2 2 2 4 2" xfId="27104"/>
    <cellStyle name="40% - Accent2 16 2 2 2 5" xfId="18751"/>
    <cellStyle name="40% - Accent2 16 2 2 3" xfId="3183"/>
    <cellStyle name="40% - Accent2 16 2 2 3 2" xfId="7346"/>
    <cellStyle name="40% - Accent2 16 2 2 3 2 2" xfId="15700"/>
    <cellStyle name="40% - Accent2 16 2 2 3 2 2 2" xfId="32411"/>
    <cellStyle name="40% - Accent2 16 2 2 3 2 3" xfId="24058"/>
    <cellStyle name="40% - Accent2 16 2 2 3 3" xfId="11538"/>
    <cellStyle name="40% - Accent2 16 2 2 3 3 2" xfId="28249"/>
    <cellStyle name="40% - Accent2 16 2 2 3 4" xfId="19896"/>
    <cellStyle name="40% - Accent2 16 2 2 4" xfId="5165"/>
    <cellStyle name="40% - Accent2 16 2 2 4 2" xfId="13519"/>
    <cellStyle name="40% - Accent2 16 2 2 4 2 2" xfId="30230"/>
    <cellStyle name="40% - Accent2 16 2 2 4 3" xfId="21877"/>
    <cellStyle name="40% - Accent2 16 2 2 5" xfId="9357"/>
    <cellStyle name="40% - Accent2 16 2 2 5 2" xfId="26068"/>
    <cellStyle name="40% - Accent2 16 2 2 6" xfId="17715"/>
    <cellStyle name="40% - Accent2 16 2 3" xfId="1526"/>
    <cellStyle name="40% - Accent2 16 2 3 2" xfId="3184"/>
    <cellStyle name="40% - Accent2 16 2 3 2 2" xfId="7347"/>
    <cellStyle name="40% - Accent2 16 2 3 2 2 2" xfId="15701"/>
    <cellStyle name="40% - Accent2 16 2 3 2 2 2 2" xfId="32412"/>
    <cellStyle name="40% - Accent2 16 2 3 2 2 3" xfId="24059"/>
    <cellStyle name="40% - Accent2 16 2 3 2 3" xfId="11539"/>
    <cellStyle name="40% - Accent2 16 2 3 2 3 2" xfId="28250"/>
    <cellStyle name="40% - Accent2 16 2 3 2 4" xfId="19897"/>
    <cellStyle name="40% - Accent2 16 2 3 3" xfId="5689"/>
    <cellStyle name="40% - Accent2 16 2 3 3 2" xfId="14043"/>
    <cellStyle name="40% - Accent2 16 2 3 3 2 2" xfId="30754"/>
    <cellStyle name="40% - Accent2 16 2 3 3 3" xfId="22401"/>
    <cellStyle name="40% - Accent2 16 2 3 4" xfId="9881"/>
    <cellStyle name="40% - Accent2 16 2 3 4 2" xfId="26592"/>
    <cellStyle name="40% - Accent2 16 2 3 5" xfId="18239"/>
    <cellStyle name="40% - Accent2 16 2 4" xfId="3185"/>
    <cellStyle name="40% - Accent2 16 2 4 2" xfId="7348"/>
    <cellStyle name="40% - Accent2 16 2 4 2 2" xfId="15702"/>
    <cellStyle name="40% - Accent2 16 2 4 2 2 2" xfId="32413"/>
    <cellStyle name="40% - Accent2 16 2 4 2 3" xfId="24060"/>
    <cellStyle name="40% - Accent2 16 2 4 3" xfId="11540"/>
    <cellStyle name="40% - Accent2 16 2 4 3 2" xfId="28251"/>
    <cellStyle name="40% - Accent2 16 2 4 4" xfId="19898"/>
    <cellStyle name="40% - Accent2 16 2 5" xfId="4653"/>
    <cellStyle name="40% - Accent2 16 2 5 2" xfId="13007"/>
    <cellStyle name="40% - Accent2 16 2 5 2 2" xfId="29718"/>
    <cellStyle name="40% - Accent2 16 2 5 3" xfId="21365"/>
    <cellStyle name="40% - Accent2 16 2 6" xfId="8845"/>
    <cellStyle name="40% - Accent2 16 2 6 2" xfId="25556"/>
    <cellStyle name="40% - Accent2 16 2 7" xfId="17203"/>
    <cellStyle name="40% - Accent2 16 3" xfId="762"/>
    <cellStyle name="40% - Accent2 16 3 2" xfId="1798"/>
    <cellStyle name="40% - Accent2 16 3 2 2" xfId="3186"/>
    <cellStyle name="40% - Accent2 16 3 2 2 2" xfId="7349"/>
    <cellStyle name="40% - Accent2 16 3 2 2 2 2" xfId="15703"/>
    <cellStyle name="40% - Accent2 16 3 2 2 2 2 2" xfId="32414"/>
    <cellStyle name="40% - Accent2 16 3 2 2 2 3" xfId="24061"/>
    <cellStyle name="40% - Accent2 16 3 2 2 3" xfId="11541"/>
    <cellStyle name="40% - Accent2 16 3 2 2 3 2" xfId="28252"/>
    <cellStyle name="40% - Accent2 16 3 2 2 4" xfId="19899"/>
    <cellStyle name="40% - Accent2 16 3 2 3" xfId="5961"/>
    <cellStyle name="40% - Accent2 16 3 2 3 2" xfId="14315"/>
    <cellStyle name="40% - Accent2 16 3 2 3 2 2" xfId="31026"/>
    <cellStyle name="40% - Accent2 16 3 2 3 3" xfId="22673"/>
    <cellStyle name="40% - Accent2 16 3 2 4" xfId="10153"/>
    <cellStyle name="40% - Accent2 16 3 2 4 2" xfId="26864"/>
    <cellStyle name="40% - Accent2 16 3 2 5" xfId="18511"/>
    <cellStyle name="40% - Accent2 16 3 3" xfId="3187"/>
    <cellStyle name="40% - Accent2 16 3 3 2" xfId="7350"/>
    <cellStyle name="40% - Accent2 16 3 3 2 2" xfId="15704"/>
    <cellStyle name="40% - Accent2 16 3 3 2 2 2" xfId="32415"/>
    <cellStyle name="40% - Accent2 16 3 3 2 3" xfId="24062"/>
    <cellStyle name="40% - Accent2 16 3 3 3" xfId="11542"/>
    <cellStyle name="40% - Accent2 16 3 3 3 2" xfId="28253"/>
    <cellStyle name="40% - Accent2 16 3 3 4" xfId="19900"/>
    <cellStyle name="40% - Accent2 16 3 4" xfId="4925"/>
    <cellStyle name="40% - Accent2 16 3 4 2" xfId="13279"/>
    <cellStyle name="40% - Accent2 16 3 4 2 2" xfId="29990"/>
    <cellStyle name="40% - Accent2 16 3 4 3" xfId="21637"/>
    <cellStyle name="40% - Accent2 16 3 5" xfId="9117"/>
    <cellStyle name="40% - Accent2 16 3 5 2" xfId="25828"/>
    <cellStyle name="40% - Accent2 16 3 6" xfId="17475"/>
    <cellStyle name="40% - Accent2 16 4" xfId="1286"/>
    <cellStyle name="40% - Accent2 16 4 2" xfId="3188"/>
    <cellStyle name="40% - Accent2 16 4 2 2" xfId="7351"/>
    <cellStyle name="40% - Accent2 16 4 2 2 2" xfId="15705"/>
    <cellStyle name="40% - Accent2 16 4 2 2 2 2" xfId="32416"/>
    <cellStyle name="40% - Accent2 16 4 2 2 3" xfId="24063"/>
    <cellStyle name="40% - Accent2 16 4 2 3" xfId="11543"/>
    <cellStyle name="40% - Accent2 16 4 2 3 2" xfId="28254"/>
    <cellStyle name="40% - Accent2 16 4 2 4" xfId="19901"/>
    <cellStyle name="40% - Accent2 16 4 3" xfId="5449"/>
    <cellStyle name="40% - Accent2 16 4 3 2" xfId="13803"/>
    <cellStyle name="40% - Accent2 16 4 3 2 2" xfId="30514"/>
    <cellStyle name="40% - Accent2 16 4 3 3" xfId="22161"/>
    <cellStyle name="40% - Accent2 16 4 4" xfId="9641"/>
    <cellStyle name="40% - Accent2 16 4 4 2" xfId="26352"/>
    <cellStyle name="40% - Accent2 16 4 5" xfId="17999"/>
    <cellStyle name="40% - Accent2 16 5" xfId="3189"/>
    <cellStyle name="40% - Accent2 16 5 2" xfId="7352"/>
    <cellStyle name="40% - Accent2 16 5 2 2" xfId="15706"/>
    <cellStyle name="40% - Accent2 16 5 2 2 2" xfId="32417"/>
    <cellStyle name="40% - Accent2 16 5 2 3" xfId="24064"/>
    <cellStyle name="40% - Accent2 16 5 3" xfId="11544"/>
    <cellStyle name="40% - Accent2 16 5 3 2" xfId="28255"/>
    <cellStyle name="40% - Accent2 16 5 4" xfId="19902"/>
    <cellStyle name="40% - Accent2 16 6" xfId="4413"/>
    <cellStyle name="40% - Accent2 16 6 2" xfId="12767"/>
    <cellStyle name="40% - Accent2 16 6 2 2" xfId="29478"/>
    <cellStyle name="40% - Accent2 16 6 3" xfId="21125"/>
    <cellStyle name="40% - Accent2 16 7" xfId="8605"/>
    <cellStyle name="40% - Accent2 16 7 2" xfId="25316"/>
    <cellStyle name="40% - Accent2 16 8" xfId="16963"/>
    <cellStyle name="40% - Accent2 17" xfId="263"/>
    <cellStyle name="40% - Accent2 17 2" xfId="503"/>
    <cellStyle name="40% - Accent2 17 2 2" xfId="1016"/>
    <cellStyle name="40% - Accent2 17 2 2 2" xfId="2052"/>
    <cellStyle name="40% - Accent2 17 2 2 2 2" xfId="3190"/>
    <cellStyle name="40% - Accent2 17 2 2 2 2 2" xfId="7353"/>
    <cellStyle name="40% - Accent2 17 2 2 2 2 2 2" xfId="15707"/>
    <cellStyle name="40% - Accent2 17 2 2 2 2 2 2 2" xfId="32418"/>
    <cellStyle name="40% - Accent2 17 2 2 2 2 2 3" xfId="24065"/>
    <cellStyle name="40% - Accent2 17 2 2 2 2 3" xfId="11545"/>
    <cellStyle name="40% - Accent2 17 2 2 2 2 3 2" xfId="28256"/>
    <cellStyle name="40% - Accent2 17 2 2 2 2 4" xfId="19903"/>
    <cellStyle name="40% - Accent2 17 2 2 2 3" xfId="6215"/>
    <cellStyle name="40% - Accent2 17 2 2 2 3 2" xfId="14569"/>
    <cellStyle name="40% - Accent2 17 2 2 2 3 2 2" xfId="31280"/>
    <cellStyle name="40% - Accent2 17 2 2 2 3 3" xfId="22927"/>
    <cellStyle name="40% - Accent2 17 2 2 2 4" xfId="10407"/>
    <cellStyle name="40% - Accent2 17 2 2 2 4 2" xfId="27118"/>
    <cellStyle name="40% - Accent2 17 2 2 2 5" xfId="18765"/>
    <cellStyle name="40% - Accent2 17 2 2 3" xfId="3191"/>
    <cellStyle name="40% - Accent2 17 2 2 3 2" xfId="7354"/>
    <cellStyle name="40% - Accent2 17 2 2 3 2 2" xfId="15708"/>
    <cellStyle name="40% - Accent2 17 2 2 3 2 2 2" xfId="32419"/>
    <cellStyle name="40% - Accent2 17 2 2 3 2 3" xfId="24066"/>
    <cellStyle name="40% - Accent2 17 2 2 3 3" xfId="11546"/>
    <cellStyle name="40% - Accent2 17 2 2 3 3 2" xfId="28257"/>
    <cellStyle name="40% - Accent2 17 2 2 3 4" xfId="19904"/>
    <cellStyle name="40% - Accent2 17 2 2 4" xfId="5179"/>
    <cellStyle name="40% - Accent2 17 2 2 4 2" xfId="13533"/>
    <cellStyle name="40% - Accent2 17 2 2 4 2 2" xfId="30244"/>
    <cellStyle name="40% - Accent2 17 2 2 4 3" xfId="21891"/>
    <cellStyle name="40% - Accent2 17 2 2 5" xfId="9371"/>
    <cellStyle name="40% - Accent2 17 2 2 5 2" xfId="26082"/>
    <cellStyle name="40% - Accent2 17 2 2 6" xfId="17729"/>
    <cellStyle name="40% - Accent2 17 2 3" xfId="1540"/>
    <cellStyle name="40% - Accent2 17 2 3 2" xfId="3192"/>
    <cellStyle name="40% - Accent2 17 2 3 2 2" xfId="7355"/>
    <cellStyle name="40% - Accent2 17 2 3 2 2 2" xfId="15709"/>
    <cellStyle name="40% - Accent2 17 2 3 2 2 2 2" xfId="32420"/>
    <cellStyle name="40% - Accent2 17 2 3 2 2 3" xfId="24067"/>
    <cellStyle name="40% - Accent2 17 2 3 2 3" xfId="11547"/>
    <cellStyle name="40% - Accent2 17 2 3 2 3 2" xfId="28258"/>
    <cellStyle name="40% - Accent2 17 2 3 2 4" xfId="19905"/>
    <cellStyle name="40% - Accent2 17 2 3 3" xfId="5703"/>
    <cellStyle name="40% - Accent2 17 2 3 3 2" xfId="14057"/>
    <cellStyle name="40% - Accent2 17 2 3 3 2 2" xfId="30768"/>
    <cellStyle name="40% - Accent2 17 2 3 3 3" xfId="22415"/>
    <cellStyle name="40% - Accent2 17 2 3 4" xfId="9895"/>
    <cellStyle name="40% - Accent2 17 2 3 4 2" xfId="26606"/>
    <cellStyle name="40% - Accent2 17 2 3 5" xfId="18253"/>
    <cellStyle name="40% - Accent2 17 2 4" xfId="3193"/>
    <cellStyle name="40% - Accent2 17 2 4 2" xfId="7356"/>
    <cellStyle name="40% - Accent2 17 2 4 2 2" xfId="15710"/>
    <cellStyle name="40% - Accent2 17 2 4 2 2 2" xfId="32421"/>
    <cellStyle name="40% - Accent2 17 2 4 2 3" xfId="24068"/>
    <cellStyle name="40% - Accent2 17 2 4 3" xfId="11548"/>
    <cellStyle name="40% - Accent2 17 2 4 3 2" xfId="28259"/>
    <cellStyle name="40% - Accent2 17 2 4 4" xfId="19906"/>
    <cellStyle name="40% - Accent2 17 2 5" xfId="4667"/>
    <cellStyle name="40% - Accent2 17 2 5 2" xfId="13021"/>
    <cellStyle name="40% - Accent2 17 2 5 2 2" xfId="29732"/>
    <cellStyle name="40% - Accent2 17 2 5 3" xfId="21379"/>
    <cellStyle name="40% - Accent2 17 2 6" xfId="8859"/>
    <cellStyle name="40% - Accent2 17 2 6 2" xfId="25570"/>
    <cellStyle name="40% - Accent2 17 2 7" xfId="17217"/>
    <cellStyle name="40% - Accent2 17 3" xfId="776"/>
    <cellStyle name="40% - Accent2 17 3 2" xfId="1812"/>
    <cellStyle name="40% - Accent2 17 3 2 2" xfId="3194"/>
    <cellStyle name="40% - Accent2 17 3 2 2 2" xfId="7357"/>
    <cellStyle name="40% - Accent2 17 3 2 2 2 2" xfId="15711"/>
    <cellStyle name="40% - Accent2 17 3 2 2 2 2 2" xfId="32422"/>
    <cellStyle name="40% - Accent2 17 3 2 2 2 3" xfId="24069"/>
    <cellStyle name="40% - Accent2 17 3 2 2 3" xfId="11549"/>
    <cellStyle name="40% - Accent2 17 3 2 2 3 2" xfId="28260"/>
    <cellStyle name="40% - Accent2 17 3 2 2 4" xfId="19907"/>
    <cellStyle name="40% - Accent2 17 3 2 3" xfId="5975"/>
    <cellStyle name="40% - Accent2 17 3 2 3 2" xfId="14329"/>
    <cellStyle name="40% - Accent2 17 3 2 3 2 2" xfId="31040"/>
    <cellStyle name="40% - Accent2 17 3 2 3 3" xfId="22687"/>
    <cellStyle name="40% - Accent2 17 3 2 4" xfId="10167"/>
    <cellStyle name="40% - Accent2 17 3 2 4 2" xfId="26878"/>
    <cellStyle name="40% - Accent2 17 3 2 5" xfId="18525"/>
    <cellStyle name="40% - Accent2 17 3 3" xfId="3195"/>
    <cellStyle name="40% - Accent2 17 3 3 2" xfId="7358"/>
    <cellStyle name="40% - Accent2 17 3 3 2 2" xfId="15712"/>
    <cellStyle name="40% - Accent2 17 3 3 2 2 2" xfId="32423"/>
    <cellStyle name="40% - Accent2 17 3 3 2 3" xfId="24070"/>
    <cellStyle name="40% - Accent2 17 3 3 3" xfId="11550"/>
    <cellStyle name="40% - Accent2 17 3 3 3 2" xfId="28261"/>
    <cellStyle name="40% - Accent2 17 3 3 4" xfId="19908"/>
    <cellStyle name="40% - Accent2 17 3 4" xfId="4939"/>
    <cellStyle name="40% - Accent2 17 3 4 2" xfId="13293"/>
    <cellStyle name="40% - Accent2 17 3 4 2 2" xfId="30004"/>
    <cellStyle name="40% - Accent2 17 3 4 3" xfId="21651"/>
    <cellStyle name="40% - Accent2 17 3 5" xfId="9131"/>
    <cellStyle name="40% - Accent2 17 3 5 2" xfId="25842"/>
    <cellStyle name="40% - Accent2 17 3 6" xfId="17489"/>
    <cellStyle name="40% - Accent2 17 4" xfId="1300"/>
    <cellStyle name="40% - Accent2 17 4 2" xfId="3196"/>
    <cellStyle name="40% - Accent2 17 4 2 2" xfId="7359"/>
    <cellStyle name="40% - Accent2 17 4 2 2 2" xfId="15713"/>
    <cellStyle name="40% - Accent2 17 4 2 2 2 2" xfId="32424"/>
    <cellStyle name="40% - Accent2 17 4 2 2 3" xfId="24071"/>
    <cellStyle name="40% - Accent2 17 4 2 3" xfId="11551"/>
    <cellStyle name="40% - Accent2 17 4 2 3 2" xfId="28262"/>
    <cellStyle name="40% - Accent2 17 4 2 4" xfId="19909"/>
    <cellStyle name="40% - Accent2 17 4 3" xfId="5463"/>
    <cellStyle name="40% - Accent2 17 4 3 2" xfId="13817"/>
    <cellStyle name="40% - Accent2 17 4 3 2 2" xfId="30528"/>
    <cellStyle name="40% - Accent2 17 4 3 3" xfId="22175"/>
    <cellStyle name="40% - Accent2 17 4 4" xfId="9655"/>
    <cellStyle name="40% - Accent2 17 4 4 2" xfId="26366"/>
    <cellStyle name="40% - Accent2 17 4 5" xfId="18013"/>
    <cellStyle name="40% - Accent2 17 5" xfId="3197"/>
    <cellStyle name="40% - Accent2 17 5 2" xfId="7360"/>
    <cellStyle name="40% - Accent2 17 5 2 2" xfId="15714"/>
    <cellStyle name="40% - Accent2 17 5 2 2 2" xfId="32425"/>
    <cellStyle name="40% - Accent2 17 5 2 3" xfId="24072"/>
    <cellStyle name="40% - Accent2 17 5 3" xfId="11552"/>
    <cellStyle name="40% - Accent2 17 5 3 2" xfId="28263"/>
    <cellStyle name="40% - Accent2 17 5 4" xfId="19910"/>
    <cellStyle name="40% - Accent2 17 6" xfId="4427"/>
    <cellStyle name="40% - Accent2 17 6 2" xfId="12781"/>
    <cellStyle name="40% - Accent2 17 6 2 2" xfId="29492"/>
    <cellStyle name="40% - Accent2 17 6 3" xfId="21139"/>
    <cellStyle name="40% - Accent2 17 7" xfId="8619"/>
    <cellStyle name="40% - Accent2 17 7 2" xfId="25330"/>
    <cellStyle name="40% - Accent2 17 8" xfId="16977"/>
    <cellStyle name="40% - Accent2 18" xfId="279"/>
    <cellStyle name="40% - Accent2 18 2" xfId="792"/>
    <cellStyle name="40% - Accent2 18 2 2" xfId="1828"/>
    <cellStyle name="40% - Accent2 18 2 2 2" xfId="3198"/>
    <cellStyle name="40% - Accent2 18 2 2 2 2" xfId="7361"/>
    <cellStyle name="40% - Accent2 18 2 2 2 2 2" xfId="15715"/>
    <cellStyle name="40% - Accent2 18 2 2 2 2 2 2" xfId="32426"/>
    <cellStyle name="40% - Accent2 18 2 2 2 2 3" xfId="24073"/>
    <cellStyle name="40% - Accent2 18 2 2 2 3" xfId="11553"/>
    <cellStyle name="40% - Accent2 18 2 2 2 3 2" xfId="28264"/>
    <cellStyle name="40% - Accent2 18 2 2 2 4" xfId="19911"/>
    <cellStyle name="40% - Accent2 18 2 2 3" xfId="5991"/>
    <cellStyle name="40% - Accent2 18 2 2 3 2" xfId="14345"/>
    <cellStyle name="40% - Accent2 18 2 2 3 2 2" xfId="31056"/>
    <cellStyle name="40% - Accent2 18 2 2 3 3" xfId="22703"/>
    <cellStyle name="40% - Accent2 18 2 2 4" xfId="10183"/>
    <cellStyle name="40% - Accent2 18 2 2 4 2" xfId="26894"/>
    <cellStyle name="40% - Accent2 18 2 2 5" xfId="18541"/>
    <cellStyle name="40% - Accent2 18 2 3" xfId="3199"/>
    <cellStyle name="40% - Accent2 18 2 3 2" xfId="7362"/>
    <cellStyle name="40% - Accent2 18 2 3 2 2" xfId="15716"/>
    <cellStyle name="40% - Accent2 18 2 3 2 2 2" xfId="32427"/>
    <cellStyle name="40% - Accent2 18 2 3 2 3" xfId="24074"/>
    <cellStyle name="40% - Accent2 18 2 3 3" xfId="11554"/>
    <cellStyle name="40% - Accent2 18 2 3 3 2" xfId="28265"/>
    <cellStyle name="40% - Accent2 18 2 3 4" xfId="19912"/>
    <cellStyle name="40% - Accent2 18 2 4" xfId="4955"/>
    <cellStyle name="40% - Accent2 18 2 4 2" xfId="13309"/>
    <cellStyle name="40% - Accent2 18 2 4 2 2" xfId="30020"/>
    <cellStyle name="40% - Accent2 18 2 4 3" xfId="21667"/>
    <cellStyle name="40% - Accent2 18 2 5" xfId="9147"/>
    <cellStyle name="40% - Accent2 18 2 5 2" xfId="25858"/>
    <cellStyle name="40% - Accent2 18 2 6" xfId="17505"/>
    <cellStyle name="40% - Accent2 18 3" xfId="1316"/>
    <cellStyle name="40% - Accent2 18 3 2" xfId="3200"/>
    <cellStyle name="40% - Accent2 18 3 2 2" xfId="7363"/>
    <cellStyle name="40% - Accent2 18 3 2 2 2" xfId="15717"/>
    <cellStyle name="40% - Accent2 18 3 2 2 2 2" xfId="32428"/>
    <cellStyle name="40% - Accent2 18 3 2 2 3" xfId="24075"/>
    <cellStyle name="40% - Accent2 18 3 2 3" xfId="11555"/>
    <cellStyle name="40% - Accent2 18 3 2 3 2" xfId="28266"/>
    <cellStyle name="40% - Accent2 18 3 2 4" xfId="19913"/>
    <cellStyle name="40% - Accent2 18 3 3" xfId="5479"/>
    <cellStyle name="40% - Accent2 18 3 3 2" xfId="13833"/>
    <cellStyle name="40% - Accent2 18 3 3 2 2" xfId="30544"/>
    <cellStyle name="40% - Accent2 18 3 3 3" xfId="22191"/>
    <cellStyle name="40% - Accent2 18 3 4" xfId="9671"/>
    <cellStyle name="40% - Accent2 18 3 4 2" xfId="26382"/>
    <cellStyle name="40% - Accent2 18 3 5" xfId="18029"/>
    <cellStyle name="40% - Accent2 18 4" xfId="3201"/>
    <cellStyle name="40% - Accent2 18 4 2" xfId="7364"/>
    <cellStyle name="40% - Accent2 18 4 2 2" xfId="15718"/>
    <cellStyle name="40% - Accent2 18 4 2 2 2" xfId="32429"/>
    <cellStyle name="40% - Accent2 18 4 2 3" xfId="24076"/>
    <cellStyle name="40% - Accent2 18 4 3" xfId="11556"/>
    <cellStyle name="40% - Accent2 18 4 3 2" xfId="28267"/>
    <cellStyle name="40% - Accent2 18 4 4" xfId="19914"/>
    <cellStyle name="40% - Accent2 18 5" xfId="4443"/>
    <cellStyle name="40% - Accent2 18 5 2" xfId="12797"/>
    <cellStyle name="40% - Accent2 18 5 2 2" xfId="29508"/>
    <cellStyle name="40% - Accent2 18 5 3" xfId="21155"/>
    <cellStyle name="40% - Accent2 18 6" xfId="8635"/>
    <cellStyle name="40% - Accent2 18 6 2" xfId="25346"/>
    <cellStyle name="40% - Accent2 18 7" xfId="16993"/>
    <cellStyle name="40% - Accent2 19" xfId="519"/>
    <cellStyle name="40% - Accent2 19 2" xfId="1032"/>
    <cellStyle name="40% - Accent2 19 2 2" xfId="2068"/>
    <cellStyle name="40% - Accent2 19 2 2 2" xfId="3202"/>
    <cellStyle name="40% - Accent2 19 2 2 2 2" xfId="7365"/>
    <cellStyle name="40% - Accent2 19 2 2 2 2 2" xfId="15719"/>
    <cellStyle name="40% - Accent2 19 2 2 2 2 2 2" xfId="32430"/>
    <cellStyle name="40% - Accent2 19 2 2 2 2 3" xfId="24077"/>
    <cellStyle name="40% - Accent2 19 2 2 2 3" xfId="11557"/>
    <cellStyle name="40% - Accent2 19 2 2 2 3 2" xfId="28268"/>
    <cellStyle name="40% - Accent2 19 2 2 2 4" xfId="19915"/>
    <cellStyle name="40% - Accent2 19 2 2 3" xfId="6231"/>
    <cellStyle name="40% - Accent2 19 2 2 3 2" xfId="14585"/>
    <cellStyle name="40% - Accent2 19 2 2 3 2 2" xfId="31296"/>
    <cellStyle name="40% - Accent2 19 2 2 3 3" xfId="22943"/>
    <cellStyle name="40% - Accent2 19 2 2 4" xfId="10423"/>
    <cellStyle name="40% - Accent2 19 2 2 4 2" xfId="27134"/>
    <cellStyle name="40% - Accent2 19 2 2 5" xfId="18781"/>
    <cellStyle name="40% - Accent2 19 2 3" xfId="3203"/>
    <cellStyle name="40% - Accent2 19 2 3 2" xfId="7366"/>
    <cellStyle name="40% - Accent2 19 2 3 2 2" xfId="15720"/>
    <cellStyle name="40% - Accent2 19 2 3 2 2 2" xfId="32431"/>
    <cellStyle name="40% - Accent2 19 2 3 2 3" xfId="24078"/>
    <cellStyle name="40% - Accent2 19 2 3 3" xfId="11558"/>
    <cellStyle name="40% - Accent2 19 2 3 3 2" xfId="28269"/>
    <cellStyle name="40% - Accent2 19 2 3 4" xfId="19916"/>
    <cellStyle name="40% - Accent2 19 2 4" xfId="5195"/>
    <cellStyle name="40% - Accent2 19 2 4 2" xfId="13549"/>
    <cellStyle name="40% - Accent2 19 2 4 2 2" xfId="30260"/>
    <cellStyle name="40% - Accent2 19 2 4 3" xfId="21907"/>
    <cellStyle name="40% - Accent2 19 2 5" xfId="9387"/>
    <cellStyle name="40% - Accent2 19 2 5 2" xfId="26098"/>
    <cellStyle name="40% - Accent2 19 2 6" xfId="17745"/>
    <cellStyle name="40% - Accent2 19 3" xfId="1556"/>
    <cellStyle name="40% - Accent2 19 3 2" xfId="3204"/>
    <cellStyle name="40% - Accent2 19 3 2 2" xfId="7367"/>
    <cellStyle name="40% - Accent2 19 3 2 2 2" xfId="15721"/>
    <cellStyle name="40% - Accent2 19 3 2 2 2 2" xfId="32432"/>
    <cellStyle name="40% - Accent2 19 3 2 2 3" xfId="24079"/>
    <cellStyle name="40% - Accent2 19 3 2 3" xfId="11559"/>
    <cellStyle name="40% - Accent2 19 3 2 3 2" xfId="28270"/>
    <cellStyle name="40% - Accent2 19 3 2 4" xfId="19917"/>
    <cellStyle name="40% - Accent2 19 3 3" xfId="5719"/>
    <cellStyle name="40% - Accent2 19 3 3 2" xfId="14073"/>
    <cellStyle name="40% - Accent2 19 3 3 2 2" xfId="30784"/>
    <cellStyle name="40% - Accent2 19 3 3 3" xfId="22431"/>
    <cellStyle name="40% - Accent2 19 3 4" xfId="9911"/>
    <cellStyle name="40% - Accent2 19 3 4 2" xfId="26622"/>
    <cellStyle name="40% - Accent2 19 3 5" xfId="18269"/>
    <cellStyle name="40% - Accent2 19 4" xfId="3205"/>
    <cellStyle name="40% - Accent2 19 4 2" xfId="7368"/>
    <cellStyle name="40% - Accent2 19 4 2 2" xfId="15722"/>
    <cellStyle name="40% - Accent2 19 4 2 2 2" xfId="32433"/>
    <cellStyle name="40% - Accent2 19 4 2 3" xfId="24080"/>
    <cellStyle name="40% - Accent2 19 4 3" xfId="11560"/>
    <cellStyle name="40% - Accent2 19 4 3 2" xfId="28271"/>
    <cellStyle name="40% - Accent2 19 4 4" xfId="19918"/>
    <cellStyle name="40% - Accent2 19 5" xfId="4683"/>
    <cellStyle name="40% - Accent2 19 5 2" xfId="13037"/>
    <cellStyle name="40% - Accent2 19 5 2 2" xfId="29748"/>
    <cellStyle name="40% - Accent2 19 5 3" xfId="21395"/>
    <cellStyle name="40% - Accent2 19 6" xfId="8875"/>
    <cellStyle name="40% - Accent2 19 6 2" xfId="25586"/>
    <cellStyle name="40% - Accent2 19 7" xfId="17233"/>
    <cellStyle name="40% - Accent2 2" xfId="48"/>
    <cellStyle name="40% - Accent2 2 2" xfId="291"/>
    <cellStyle name="40% - Accent2 2 2 2" xfId="804"/>
    <cellStyle name="40% - Accent2 2 2 2 2" xfId="1840"/>
    <cellStyle name="40% - Accent2 2 2 2 2 2" xfId="3206"/>
    <cellStyle name="40% - Accent2 2 2 2 2 2 2" xfId="7369"/>
    <cellStyle name="40% - Accent2 2 2 2 2 2 2 2" xfId="15723"/>
    <cellStyle name="40% - Accent2 2 2 2 2 2 2 2 2" xfId="32434"/>
    <cellStyle name="40% - Accent2 2 2 2 2 2 2 3" xfId="24081"/>
    <cellStyle name="40% - Accent2 2 2 2 2 2 3" xfId="11561"/>
    <cellStyle name="40% - Accent2 2 2 2 2 2 3 2" xfId="28272"/>
    <cellStyle name="40% - Accent2 2 2 2 2 2 4" xfId="19919"/>
    <cellStyle name="40% - Accent2 2 2 2 2 3" xfId="6003"/>
    <cellStyle name="40% - Accent2 2 2 2 2 3 2" xfId="14357"/>
    <cellStyle name="40% - Accent2 2 2 2 2 3 2 2" xfId="31068"/>
    <cellStyle name="40% - Accent2 2 2 2 2 3 3" xfId="22715"/>
    <cellStyle name="40% - Accent2 2 2 2 2 4" xfId="10195"/>
    <cellStyle name="40% - Accent2 2 2 2 2 4 2" xfId="26906"/>
    <cellStyle name="40% - Accent2 2 2 2 2 5" xfId="18553"/>
    <cellStyle name="40% - Accent2 2 2 2 3" xfId="3207"/>
    <cellStyle name="40% - Accent2 2 2 2 3 2" xfId="7370"/>
    <cellStyle name="40% - Accent2 2 2 2 3 2 2" xfId="15724"/>
    <cellStyle name="40% - Accent2 2 2 2 3 2 2 2" xfId="32435"/>
    <cellStyle name="40% - Accent2 2 2 2 3 2 3" xfId="24082"/>
    <cellStyle name="40% - Accent2 2 2 2 3 3" xfId="11562"/>
    <cellStyle name="40% - Accent2 2 2 2 3 3 2" xfId="28273"/>
    <cellStyle name="40% - Accent2 2 2 2 3 4" xfId="19920"/>
    <cellStyle name="40% - Accent2 2 2 2 4" xfId="4967"/>
    <cellStyle name="40% - Accent2 2 2 2 4 2" xfId="13321"/>
    <cellStyle name="40% - Accent2 2 2 2 4 2 2" xfId="30032"/>
    <cellStyle name="40% - Accent2 2 2 2 4 3" xfId="21679"/>
    <cellStyle name="40% - Accent2 2 2 2 5" xfId="9159"/>
    <cellStyle name="40% - Accent2 2 2 2 5 2" xfId="25870"/>
    <cellStyle name="40% - Accent2 2 2 2 6" xfId="17517"/>
    <cellStyle name="40% - Accent2 2 2 3" xfId="1328"/>
    <cellStyle name="40% - Accent2 2 2 3 2" xfId="3208"/>
    <cellStyle name="40% - Accent2 2 2 3 2 2" xfId="7371"/>
    <cellStyle name="40% - Accent2 2 2 3 2 2 2" xfId="15725"/>
    <cellStyle name="40% - Accent2 2 2 3 2 2 2 2" xfId="32436"/>
    <cellStyle name="40% - Accent2 2 2 3 2 2 3" xfId="24083"/>
    <cellStyle name="40% - Accent2 2 2 3 2 3" xfId="11563"/>
    <cellStyle name="40% - Accent2 2 2 3 2 3 2" xfId="28274"/>
    <cellStyle name="40% - Accent2 2 2 3 2 4" xfId="19921"/>
    <cellStyle name="40% - Accent2 2 2 3 3" xfId="5491"/>
    <cellStyle name="40% - Accent2 2 2 3 3 2" xfId="13845"/>
    <cellStyle name="40% - Accent2 2 2 3 3 2 2" xfId="30556"/>
    <cellStyle name="40% - Accent2 2 2 3 3 3" xfId="22203"/>
    <cellStyle name="40% - Accent2 2 2 3 4" xfId="9683"/>
    <cellStyle name="40% - Accent2 2 2 3 4 2" xfId="26394"/>
    <cellStyle name="40% - Accent2 2 2 3 5" xfId="18041"/>
    <cellStyle name="40% - Accent2 2 2 4" xfId="3209"/>
    <cellStyle name="40% - Accent2 2 2 4 2" xfId="7372"/>
    <cellStyle name="40% - Accent2 2 2 4 2 2" xfId="15726"/>
    <cellStyle name="40% - Accent2 2 2 4 2 2 2" xfId="32437"/>
    <cellStyle name="40% - Accent2 2 2 4 2 3" xfId="24084"/>
    <cellStyle name="40% - Accent2 2 2 4 3" xfId="11564"/>
    <cellStyle name="40% - Accent2 2 2 4 3 2" xfId="28275"/>
    <cellStyle name="40% - Accent2 2 2 4 4" xfId="19922"/>
    <cellStyle name="40% - Accent2 2 2 5" xfId="4455"/>
    <cellStyle name="40% - Accent2 2 2 5 2" xfId="12809"/>
    <cellStyle name="40% - Accent2 2 2 5 2 2" xfId="29520"/>
    <cellStyle name="40% - Accent2 2 2 5 3" xfId="21167"/>
    <cellStyle name="40% - Accent2 2 2 6" xfId="8647"/>
    <cellStyle name="40% - Accent2 2 2 6 2" xfId="25358"/>
    <cellStyle name="40% - Accent2 2 2 7" xfId="17005"/>
    <cellStyle name="40% - Accent2 2 3" xfId="564"/>
    <cellStyle name="40% - Accent2 2 3 2" xfId="1600"/>
    <cellStyle name="40% - Accent2 2 3 2 2" xfId="3210"/>
    <cellStyle name="40% - Accent2 2 3 2 2 2" xfId="7373"/>
    <cellStyle name="40% - Accent2 2 3 2 2 2 2" xfId="15727"/>
    <cellStyle name="40% - Accent2 2 3 2 2 2 2 2" xfId="32438"/>
    <cellStyle name="40% - Accent2 2 3 2 2 2 3" xfId="24085"/>
    <cellStyle name="40% - Accent2 2 3 2 2 3" xfId="11565"/>
    <cellStyle name="40% - Accent2 2 3 2 2 3 2" xfId="28276"/>
    <cellStyle name="40% - Accent2 2 3 2 2 4" xfId="19923"/>
    <cellStyle name="40% - Accent2 2 3 2 3" xfId="5763"/>
    <cellStyle name="40% - Accent2 2 3 2 3 2" xfId="14117"/>
    <cellStyle name="40% - Accent2 2 3 2 3 2 2" xfId="30828"/>
    <cellStyle name="40% - Accent2 2 3 2 3 3" xfId="22475"/>
    <cellStyle name="40% - Accent2 2 3 2 4" xfId="9955"/>
    <cellStyle name="40% - Accent2 2 3 2 4 2" xfId="26666"/>
    <cellStyle name="40% - Accent2 2 3 2 5" xfId="18313"/>
    <cellStyle name="40% - Accent2 2 3 3" xfId="3211"/>
    <cellStyle name="40% - Accent2 2 3 3 2" xfId="7374"/>
    <cellStyle name="40% - Accent2 2 3 3 2 2" xfId="15728"/>
    <cellStyle name="40% - Accent2 2 3 3 2 2 2" xfId="32439"/>
    <cellStyle name="40% - Accent2 2 3 3 2 3" xfId="24086"/>
    <cellStyle name="40% - Accent2 2 3 3 3" xfId="11566"/>
    <cellStyle name="40% - Accent2 2 3 3 3 2" xfId="28277"/>
    <cellStyle name="40% - Accent2 2 3 3 4" xfId="19924"/>
    <cellStyle name="40% - Accent2 2 3 4" xfId="4727"/>
    <cellStyle name="40% - Accent2 2 3 4 2" xfId="13081"/>
    <cellStyle name="40% - Accent2 2 3 4 2 2" xfId="29792"/>
    <cellStyle name="40% - Accent2 2 3 4 3" xfId="21439"/>
    <cellStyle name="40% - Accent2 2 3 5" xfId="8919"/>
    <cellStyle name="40% - Accent2 2 3 5 2" xfId="25630"/>
    <cellStyle name="40% - Accent2 2 3 6" xfId="17277"/>
    <cellStyle name="40% - Accent2 2 4" xfId="1088"/>
    <cellStyle name="40% - Accent2 2 4 2" xfId="3212"/>
    <cellStyle name="40% - Accent2 2 4 2 2" xfId="7375"/>
    <cellStyle name="40% - Accent2 2 4 2 2 2" xfId="15729"/>
    <cellStyle name="40% - Accent2 2 4 2 2 2 2" xfId="32440"/>
    <cellStyle name="40% - Accent2 2 4 2 2 3" xfId="24087"/>
    <cellStyle name="40% - Accent2 2 4 2 3" xfId="11567"/>
    <cellStyle name="40% - Accent2 2 4 2 3 2" xfId="28278"/>
    <cellStyle name="40% - Accent2 2 4 2 4" xfId="19925"/>
    <cellStyle name="40% - Accent2 2 4 3" xfId="5251"/>
    <cellStyle name="40% - Accent2 2 4 3 2" xfId="13605"/>
    <cellStyle name="40% - Accent2 2 4 3 2 2" xfId="30316"/>
    <cellStyle name="40% - Accent2 2 4 3 3" xfId="21963"/>
    <cellStyle name="40% - Accent2 2 4 4" xfId="9443"/>
    <cellStyle name="40% - Accent2 2 4 4 2" xfId="26154"/>
    <cellStyle name="40% - Accent2 2 4 5" xfId="17801"/>
    <cellStyle name="40% - Accent2 2 5" xfId="3213"/>
    <cellStyle name="40% - Accent2 2 5 2" xfId="7376"/>
    <cellStyle name="40% - Accent2 2 5 2 2" xfId="15730"/>
    <cellStyle name="40% - Accent2 2 5 2 2 2" xfId="32441"/>
    <cellStyle name="40% - Accent2 2 5 2 3" xfId="24088"/>
    <cellStyle name="40% - Accent2 2 5 3" xfId="11568"/>
    <cellStyle name="40% - Accent2 2 5 3 2" xfId="28279"/>
    <cellStyle name="40% - Accent2 2 5 4" xfId="19926"/>
    <cellStyle name="40% - Accent2 2 6" xfId="4215"/>
    <cellStyle name="40% - Accent2 2 6 2" xfId="12569"/>
    <cellStyle name="40% - Accent2 2 6 2 2" xfId="29280"/>
    <cellStyle name="40% - Accent2 2 6 3" xfId="20927"/>
    <cellStyle name="40% - Accent2 2 7" xfId="8407"/>
    <cellStyle name="40% - Accent2 2 7 2" xfId="25118"/>
    <cellStyle name="40% - Accent2 2 8" xfId="16765"/>
    <cellStyle name="40% - Accent2 20" xfId="533"/>
    <cellStyle name="40% - Accent2 20 2" xfId="1046"/>
    <cellStyle name="40% - Accent2 20 2 2" xfId="2082"/>
    <cellStyle name="40% - Accent2 20 2 2 2" xfId="3214"/>
    <cellStyle name="40% - Accent2 20 2 2 2 2" xfId="7377"/>
    <cellStyle name="40% - Accent2 20 2 2 2 2 2" xfId="15731"/>
    <cellStyle name="40% - Accent2 20 2 2 2 2 2 2" xfId="32442"/>
    <cellStyle name="40% - Accent2 20 2 2 2 2 3" xfId="24089"/>
    <cellStyle name="40% - Accent2 20 2 2 2 3" xfId="11569"/>
    <cellStyle name="40% - Accent2 20 2 2 2 3 2" xfId="28280"/>
    <cellStyle name="40% - Accent2 20 2 2 2 4" xfId="19927"/>
    <cellStyle name="40% - Accent2 20 2 2 3" xfId="6245"/>
    <cellStyle name="40% - Accent2 20 2 2 3 2" xfId="14599"/>
    <cellStyle name="40% - Accent2 20 2 2 3 2 2" xfId="31310"/>
    <cellStyle name="40% - Accent2 20 2 2 3 3" xfId="22957"/>
    <cellStyle name="40% - Accent2 20 2 2 4" xfId="10437"/>
    <cellStyle name="40% - Accent2 20 2 2 4 2" xfId="27148"/>
    <cellStyle name="40% - Accent2 20 2 2 5" xfId="18795"/>
    <cellStyle name="40% - Accent2 20 2 3" xfId="3215"/>
    <cellStyle name="40% - Accent2 20 2 3 2" xfId="7378"/>
    <cellStyle name="40% - Accent2 20 2 3 2 2" xfId="15732"/>
    <cellStyle name="40% - Accent2 20 2 3 2 2 2" xfId="32443"/>
    <cellStyle name="40% - Accent2 20 2 3 2 3" xfId="24090"/>
    <cellStyle name="40% - Accent2 20 2 3 3" xfId="11570"/>
    <cellStyle name="40% - Accent2 20 2 3 3 2" xfId="28281"/>
    <cellStyle name="40% - Accent2 20 2 3 4" xfId="19928"/>
    <cellStyle name="40% - Accent2 20 2 4" xfId="5209"/>
    <cellStyle name="40% - Accent2 20 2 4 2" xfId="13563"/>
    <cellStyle name="40% - Accent2 20 2 4 2 2" xfId="30274"/>
    <cellStyle name="40% - Accent2 20 2 4 3" xfId="21921"/>
    <cellStyle name="40% - Accent2 20 2 5" xfId="9401"/>
    <cellStyle name="40% - Accent2 20 2 5 2" xfId="26112"/>
    <cellStyle name="40% - Accent2 20 2 6" xfId="17759"/>
    <cellStyle name="40% - Accent2 20 3" xfId="1570"/>
    <cellStyle name="40% - Accent2 20 3 2" xfId="3216"/>
    <cellStyle name="40% - Accent2 20 3 2 2" xfId="7379"/>
    <cellStyle name="40% - Accent2 20 3 2 2 2" xfId="15733"/>
    <cellStyle name="40% - Accent2 20 3 2 2 2 2" xfId="32444"/>
    <cellStyle name="40% - Accent2 20 3 2 2 3" xfId="24091"/>
    <cellStyle name="40% - Accent2 20 3 2 3" xfId="11571"/>
    <cellStyle name="40% - Accent2 20 3 2 3 2" xfId="28282"/>
    <cellStyle name="40% - Accent2 20 3 2 4" xfId="19929"/>
    <cellStyle name="40% - Accent2 20 3 3" xfId="5733"/>
    <cellStyle name="40% - Accent2 20 3 3 2" xfId="14087"/>
    <cellStyle name="40% - Accent2 20 3 3 2 2" xfId="30798"/>
    <cellStyle name="40% - Accent2 20 3 3 3" xfId="22445"/>
    <cellStyle name="40% - Accent2 20 3 4" xfId="9925"/>
    <cellStyle name="40% - Accent2 20 3 4 2" xfId="26636"/>
    <cellStyle name="40% - Accent2 20 3 5" xfId="18283"/>
    <cellStyle name="40% - Accent2 20 4" xfId="3217"/>
    <cellStyle name="40% - Accent2 20 4 2" xfId="7380"/>
    <cellStyle name="40% - Accent2 20 4 2 2" xfId="15734"/>
    <cellStyle name="40% - Accent2 20 4 2 2 2" xfId="32445"/>
    <cellStyle name="40% - Accent2 20 4 2 3" xfId="24092"/>
    <cellStyle name="40% - Accent2 20 4 3" xfId="11572"/>
    <cellStyle name="40% - Accent2 20 4 3 2" xfId="28283"/>
    <cellStyle name="40% - Accent2 20 4 4" xfId="19930"/>
    <cellStyle name="40% - Accent2 20 5" xfId="4697"/>
    <cellStyle name="40% - Accent2 20 5 2" xfId="13051"/>
    <cellStyle name="40% - Accent2 20 5 2 2" xfId="29762"/>
    <cellStyle name="40% - Accent2 20 5 3" xfId="21409"/>
    <cellStyle name="40% - Accent2 20 6" xfId="8889"/>
    <cellStyle name="40% - Accent2 20 6 2" xfId="25600"/>
    <cellStyle name="40% - Accent2 20 7" xfId="17247"/>
    <cellStyle name="40% - Accent2 21" xfId="1060"/>
    <cellStyle name="40% - Accent2 21 2" xfId="2096"/>
    <cellStyle name="40% - Accent2 21 2 2" xfId="3218"/>
    <cellStyle name="40% - Accent2 21 2 2 2" xfId="7381"/>
    <cellStyle name="40% - Accent2 21 2 2 2 2" xfId="15735"/>
    <cellStyle name="40% - Accent2 21 2 2 2 2 2" xfId="32446"/>
    <cellStyle name="40% - Accent2 21 2 2 2 3" xfId="24093"/>
    <cellStyle name="40% - Accent2 21 2 2 3" xfId="11573"/>
    <cellStyle name="40% - Accent2 21 2 2 3 2" xfId="28284"/>
    <cellStyle name="40% - Accent2 21 2 2 4" xfId="19931"/>
    <cellStyle name="40% - Accent2 21 2 3" xfId="6259"/>
    <cellStyle name="40% - Accent2 21 2 3 2" xfId="14613"/>
    <cellStyle name="40% - Accent2 21 2 3 2 2" xfId="31324"/>
    <cellStyle name="40% - Accent2 21 2 3 3" xfId="22971"/>
    <cellStyle name="40% - Accent2 21 2 4" xfId="10451"/>
    <cellStyle name="40% - Accent2 21 2 4 2" xfId="27162"/>
    <cellStyle name="40% - Accent2 21 2 5" xfId="18809"/>
    <cellStyle name="40% - Accent2 21 3" xfId="3219"/>
    <cellStyle name="40% - Accent2 21 3 2" xfId="7382"/>
    <cellStyle name="40% - Accent2 21 3 2 2" xfId="15736"/>
    <cellStyle name="40% - Accent2 21 3 2 2 2" xfId="32447"/>
    <cellStyle name="40% - Accent2 21 3 2 3" xfId="24094"/>
    <cellStyle name="40% - Accent2 21 3 3" xfId="11574"/>
    <cellStyle name="40% - Accent2 21 3 3 2" xfId="28285"/>
    <cellStyle name="40% - Accent2 21 3 4" xfId="19932"/>
    <cellStyle name="40% - Accent2 21 4" xfId="5223"/>
    <cellStyle name="40% - Accent2 21 4 2" xfId="13577"/>
    <cellStyle name="40% - Accent2 21 4 2 2" xfId="30288"/>
    <cellStyle name="40% - Accent2 21 4 3" xfId="21935"/>
    <cellStyle name="40% - Accent2 21 5" xfId="9415"/>
    <cellStyle name="40% - Accent2 21 5 2" xfId="26126"/>
    <cellStyle name="40% - Accent2 21 6" xfId="17773"/>
    <cellStyle name="40% - Accent2 22" xfId="547"/>
    <cellStyle name="40% - Accent2 22 2" xfId="1584"/>
    <cellStyle name="40% - Accent2 22 2 2" xfId="3220"/>
    <cellStyle name="40% - Accent2 22 2 2 2" xfId="7383"/>
    <cellStyle name="40% - Accent2 22 2 2 2 2" xfId="15737"/>
    <cellStyle name="40% - Accent2 22 2 2 2 2 2" xfId="32448"/>
    <cellStyle name="40% - Accent2 22 2 2 2 3" xfId="24095"/>
    <cellStyle name="40% - Accent2 22 2 2 3" xfId="11575"/>
    <cellStyle name="40% - Accent2 22 2 2 3 2" xfId="28286"/>
    <cellStyle name="40% - Accent2 22 2 2 4" xfId="19933"/>
    <cellStyle name="40% - Accent2 22 2 3" xfId="5747"/>
    <cellStyle name="40% - Accent2 22 2 3 2" xfId="14101"/>
    <cellStyle name="40% - Accent2 22 2 3 2 2" xfId="30812"/>
    <cellStyle name="40% - Accent2 22 2 3 3" xfId="22459"/>
    <cellStyle name="40% - Accent2 22 2 4" xfId="9939"/>
    <cellStyle name="40% - Accent2 22 2 4 2" xfId="26650"/>
    <cellStyle name="40% - Accent2 22 2 5" xfId="18297"/>
    <cellStyle name="40% - Accent2 22 3" xfId="3221"/>
    <cellStyle name="40% - Accent2 22 3 2" xfId="7384"/>
    <cellStyle name="40% - Accent2 22 3 2 2" xfId="15738"/>
    <cellStyle name="40% - Accent2 22 3 2 2 2" xfId="32449"/>
    <cellStyle name="40% - Accent2 22 3 2 3" xfId="24096"/>
    <cellStyle name="40% - Accent2 22 3 3" xfId="11576"/>
    <cellStyle name="40% - Accent2 22 3 3 2" xfId="28287"/>
    <cellStyle name="40% - Accent2 22 3 4" xfId="19934"/>
    <cellStyle name="40% - Accent2 22 4" xfId="4711"/>
    <cellStyle name="40% - Accent2 22 4 2" xfId="13065"/>
    <cellStyle name="40% - Accent2 22 4 2 2" xfId="29776"/>
    <cellStyle name="40% - Accent2 22 4 3" xfId="21423"/>
    <cellStyle name="40% - Accent2 22 5" xfId="8903"/>
    <cellStyle name="40% - Accent2 22 5 2" xfId="25614"/>
    <cellStyle name="40% - Accent2 22 6" xfId="17261"/>
    <cellStyle name="40% - Accent2 23" xfId="1076"/>
    <cellStyle name="40% - Accent2 23 2" xfId="3222"/>
    <cellStyle name="40% - Accent2 23 2 2" xfId="7385"/>
    <cellStyle name="40% - Accent2 23 2 2 2" xfId="15739"/>
    <cellStyle name="40% - Accent2 23 2 2 2 2" xfId="32450"/>
    <cellStyle name="40% - Accent2 23 2 2 3" xfId="24097"/>
    <cellStyle name="40% - Accent2 23 2 3" xfId="11577"/>
    <cellStyle name="40% - Accent2 23 2 3 2" xfId="28288"/>
    <cellStyle name="40% - Accent2 23 2 4" xfId="19935"/>
    <cellStyle name="40% - Accent2 23 3" xfId="5239"/>
    <cellStyle name="40% - Accent2 23 3 2" xfId="13593"/>
    <cellStyle name="40% - Accent2 23 3 2 2" xfId="30304"/>
    <cellStyle name="40% - Accent2 23 3 3" xfId="21951"/>
    <cellStyle name="40% - Accent2 23 4" xfId="9431"/>
    <cellStyle name="40% - Accent2 23 4 2" xfId="26142"/>
    <cellStyle name="40% - Accent2 23 5" xfId="17789"/>
    <cellStyle name="40% - Accent2 24" xfId="2110"/>
    <cellStyle name="40% - Accent2 24 2" xfId="6273"/>
    <cellStyle name="40% - Accent2 24 2 2" xfId="14627"/>
    <cellStyle name="40% - Accent2 24 2 2 2" xfId="31338"/>
    <cellStyle name="40% - Accent2 24 2 3" xfId="22985"/>
    <cellStyle name="40% - Accent2 24 3" xfId="10465"/>
    <cellStyle name="40% - Accent2 24 3 2" xfId="27176"/>
    <cellStyle name="40% - Accent2 24 4" xfId="18823"/>
    <cellStyle name="40% - Accent2 25" xfId="4185"/>
    <cellStyle name="40% - Accent2 25 2" xfId="8348"/>
    <cellStyle name="40% - Accent2 25 2 2" xfId="16702"/>
    <cellStyle name="40% - Accent2 25 2 2 2" xfId="33413"/>
    <cellStyle name="40% - Accent2 25 2 3" xfId="25060"/>
    <cellStyle name="40% - Accent2 25 3" xfId="12540"/>
    <cellStyle name="40% - Accent2 25 3 2" xfId="29251"/>
    <cellStyle name="40% - Accent2 25 4" xfId="20898"/>
    <cellStyle name="40% - Accent2 26" xfId="4198"/>
    <cellStyle name="40% - Accent2 26 2" xfId="12553"/>
    <cellStyle name="40% - Accent2 26 2 2" xfId="29264"/>
    <cellStyle name="40% - Accent2 26 3" xfId="20911"/>
    <cellStyle name="40% - Accent2 27" xfId="8362"/>
    <cellStyle name="40% - Accent2 27 2" xfId="16716"/>
    <cellStyle name="40% - Accent2 27 2 2" xfId="33427"/>
    <cellStyle name="40% - Accent2 27 3" xfId="25074"/>
    <cellStyle name="40% - Accent2 28" xfId="8376"/>
    <cellStyle name="40% - Accent2 28 2" xfId="16730"/>
    <cellStyle name="40% - Accent2 28 2 2" xfId="33441"/>
    <cellStyle name="40% - Accent2 28 3" xfId="25088"/>
    <cellStyle name="40% - Accent2 29" xfId="8390"/>
    <cellStyle name="40% - Accent2 29 2" xfId="25102"/>
    <cellStyle name="40% - Accent2 3" xfId="62"/>
    <cellStyle name="40% - Accent2 3 2" xfId="305"/>
    <cellStyle name="40% - Accent2 3 2 2" xfId="818"/>
    <cellStyle name="40% - Accent2 3 2 2 2" xfId="1854"/>
    <cellStyle name="40% - Accent2 3 2 2 2 2" xfId="3223"/>
    <cellStyle name="40% - Accent2 3 2 2 2 2 2" xfId="7386"/>
    <cellStyle name="40% - Accent2 3 2 2 2 2 2 2" xfId="15740"/>
    <cellStyle name="40% - Accent2 3 2 2 2 2 2 2 2" xfId="32451"/>
    <cellStyle name="40% - Accent2 3 2 2 2 2 2 3" xfId="24098"/>
    <cellStyle name="40% - Accent2 3 2 2 2 2 3" xfId="11578"/>
    <cellStyle name="40% - Accent2 3 2 2 2 2 3 2" xfId="28289"/>
    <cellStyle name="40% - Accent2 3 2 2 2 2 4" xfId="19936"/>
    <cellStyle name="40% - Accent2 3 2 2 2 3" xfId="6017"/>
    <cellStyle name="40% - Accent2 3 2 2 2 3 2" xfId="14371"/>
    <cellStyle name="40% - Accent2 3 2 2 2 3 2 2" xfId="31082"/>
    <cellStyle name="40% - Accent2 3 2 2 2 3 3" xfId="22729"/>
    <cellStyle name="40% - Accent2 3 2 2 2 4" xfId="10209"/>
    <cellStyle name="40% - Accent2 3 2 2 2 4 2" xfId="26920"/>
    <cellStyle name="40% - Accent2 3 2 2 2 5" xfId="18567"/>
    <cellStyle name="40% - Accent2 3 2 2 3" xfId="3224"/>
    <cellStyle name="40% - Accent2 3 2 2 3 2" xfId="7387"/>
    <cellStyle name="40% - Accent2 3 2 2 3 2 2" xfId="15741"/>
    <cellStyle name="40% - Accent2 3 2 2 3 2 2 2" xfId="32452"/>
    <cellStyle name="40% - Accent2 3 2 2 3 2 3" xfId="24099"/>
    <cellStyle name="40% - Accent2 3 2 2 3 3" xfId="11579"/>
    <cellStyle name="40% - Accent2 3 2 2 3 3 2" xfId="28290"/>
    <cellStyle name="40% - Accent2 3 2 2 3 4" xfId="19937"/>
    <cellStyle name="40% - Accent2 3 2 2 4" xfId="4981"/>
    <cellStyle name="40% - Accent2 3 2 2 4 2" xfId="13335"/>
    <cellStyle name="40% - Accent2 3 2 2 4 2 2" xfId="30046"/>
    <cellStyle name="40% - Accent2 3 2 2 4 3" xfId="21693"/>
    <cellStyle name="40% - Accent2 3 2 2 5" xfId="9173"/>
    <cellStyle name="40% - Accent2 3 2 2 5 2" xfId="25884"/>
    <cellStyle name="40% - Accent2 3 2 2 6" xfId="17531"/>
    <cellStyle name="40% - Accent2 3 2 3" xfId="1342"/>
    <cellStyle name="40% - Accent2 3 2 3 2" xfId="3225"/>
    <cellStyle name="40% - Accent2 3 2 3 2 2" xfId="7388"/>
    <cellStyle name="40% - Accent2 3 2 3 2 2 2" xfId="15742"/>
    <cellStyle name="40% - Accent2 3 2 3 2 2 2 2" xfId="32453"/>
    <cellStyle name="40% - Accent2 3 2 3 2 2 3" xfId="24100"/>
    <cellStyle name="40% - Accent2 3 2 3 2 3" xfId="11580"/>
    <cellStyle name="40% - Accent2 3 2 3 2 3 2" xfId="28291"/>
    <cellStyle name="40% - Accent2 3 2 3 2 4" xfId="19938"/>
    <cellStyle name="40% - Accent2 3 2 3 3" xfId="5505"/>
    <cellStyle name="40% - Accent2 3 2 3 3 2" xfId="13859"/>
    <cellStyle name="40% - Accent2 3 2 3 3 2 2" xfId="30570"/>
    <cellStyle name="40% - Accent2 3 2 3 3 3" xfId="22217"/>
    <cellStyle name="40% - Accent2 3 2 3 4" xfId="9697"/>
    <cellStyle name="40% - Accent2 3 2 3 4 2" xfId="26408"/>
    <cellStyle name="40% - Accent2 3 2 3 5" xfId="18055"/>
    <cellStyle name="40% - Accent2 3 2 4" xfId="3226"/>
    <cellStyle name="40% - Accent2 3 2 4 2" xfId="7389"/>
    <cellStyle name="40% - Accent2 3 2 4 2 2" xfId="15743"/>
    <cellStyle name="40% - Accent2 3 2 4 2 2 2" xfId="32454"/>
    <cellStyle name="40% - Accent2 3 2 4 2 3" xfId="24101"/>
    <cellStyle name="40% - Accent2 3 2 4 3" xfId="11581"/>
    <cellStyle name="40% - Accent2 3 2 4 3 2" xfId="28292"/>
    <cellStyle name="40% - Accent2 3 2 4 4" xfId="19939"/>
    <cellStyle name="40% - Accent2 3 2 5" xfId="4469"/>
    <cellStyle name="40% - Accent2 3 2 5 2" xfId="12823"/>
    <cellStyle name="40% - Accent2 3 2 5 2 2" xfId="29534"/>
    <cellStyle name="40% - Accent2 3 2 5 3" xfId="21181"/>
    <cellStyle name="40% - Accent2 3 2 6" xfId="8661"/>
    <cellStyle name="40% - Accent2 3 2 6 2" xfId="25372"/>
    <cellStyle name="40% - Accent2 3 2 7" xfId="17019"/>
    <cellStyle name="40% - Accent2 3 3" xfId="578"/>
    <cellStyle name="40% - Accent2 3 3 2" xfId="1614"/>
    <cellStyle name="40% - Accent2 3 3 2 2" xfId="3227"/>
    <cellStyle name="40% - Accent2 3 3 2 2 2" xfId="7390"/>
    <cellStyle name="40% - Accent2 3 3 2 2 2 2" xfId="15744"/>
    <cellStyle name="40% - Accent2 3 3 2 2 2 2 2" xfId="32455"/>
    <cellStyle name="40% - Accent2 3 3 2 2 2 3" xfId="24102"/>
    <cellStyle name="40% - Accent2 3 3 2 2 3" xfId="11582"/>
    <cellStyle name="40% - Accent2 3 3 2 2 3 2" xfId="28293"/>
    <cellStyle name="40% - Accent2 3 3 2 2 4" xfId="19940"/>
    <cellStyle name="40% - Accent2 3 3 2 3" xfId="5777"/>
    <cellStyle name="40% - Accent2 3 3 2 3 2" xfId="14131"/>
    <cellStyle name="40% - Accent2 3 3 2 3 2 2" xfId="30842"/>
    <cellStyle name="40% - Accent2 3 3 2 3 3" xfId="22489"/>
    <cellStyle name="40% - Accent2 3 3 2 4" xfId="9969"/>
    <cellStyle name="40% - Accent2 3 3 2 4 2" xfId="26680"/>
    <cellStyle name="40% - Accent2 3 3 2 5" xfId="18327"/>
    <cellStyle name="40% - Accent2 3 3 3" xfId="3228"/>
    <cellStyle name="40% - Accent2 3 3 3 2" xfId="7391"/>
    <cellStyle name="40% - Accent2 3 3 3 2 2" xfId="15745"/>
    <cellStyle name="40% - Accent2 3 3 3 2 2 2" xfId="32456"/>
    <cellStyle name="40% - Accent2 3 3 3 2 3" xfId="24103"/>
    <cellStyle name="40% - Accent2 3 3 3 3" xfId="11583"/>
    <cellStyle name="40% - Accent2 3 3 3 3 2" xfId="28294"/>
    <cellStyle name="40% - Accent2 3 3 3 4" xfId="19941"/>
    <cellStyle name="40% - Accent2 3 3 4" xfId="4741"/>
    <cellStyle name="40% - Accent2 3 3 4 2" xfId="13095"/>
    <cellStyle name="40% - Accent2 3 3 4 2 2" xfId="29806"/>
    <cellStyle name="40% - Accent2 3 3 4 3" xfId="21453"/>
    <cellStyle name="40% - Accent2 3 3 5" xfId="8933"/>
    <cellStyle name="40% - Accent2 3 3 5 2" xfId="25644"/>
    <cellStyle name="40% - Accent2 3 3 6" xfId="17291"/>
    <cellStyle name="40% - Accent2 3 4" xfId="1102"/>
    <cellStyle name="40% - Accent2 3 4 2" xfId="3229"/>
    <cellStyle name="40% - Accent2 3 4 2 2" xfId="7392"/>
    <cellStyle name="40% - Accent2 3 4 2 2 2" xfId="15746"/>
    <cellStyle name="40% - Accent2 3 4 2 2 2 2" xfId="32457"/>
    <cellStyle name="40% - Accent2 3 4 2 2 3" xfId="24104"/>
    <cellStyle name="40% - Accent2 3 4 2 3" xfId="11584"/>
    <cellStyle name="40% - Accent2 3 4 2 3 2" xfId="28295"/>
    <cellStyle name="40% - Accent2 3 4 2 4" xfId="19942"/>
    <cellStyle name="40% - Accent2 3 4 3" xfId="5265"/>
    <cellStyle name="40% - Accent2 3 4 3 2" xfId="13619"/>
    <cellStyle name="40% - Accent2 3 4 3 2 2" xfId="30330"/>
    <cellStyle name="40% - Accent2 3 4 3 3" xfId="21977"/>
    <cellStyle name="40% - Accent2 3 4 4" xfId="9457"/>
    <cellStyle name="40% - Accent2 3 4 4 2" xfId="26168"/>
    <cellStyle name="40% - Accent2 3 4 5" xfId="17815"/>
    <cellStyle name="40% - Accent2 3 5" xfId="3230"/>
    <cellStyle name="40% - Accent2 3 5 2" xfId="7393"/>
    <cellStyle name="40% - Accent2 3 5 2 2" xfId="15747"/>
    <cellStyle name="40% - Accent2 3 5 2 2 2" xfId="32458"/>
    <cellStyle name="40% - Accent2 3 5 2 3" xfId="24105"/>
    <cellStyle name="40% - Accent2 3 5 3" xfId="11585"/>
    <cellStyle name="40% - Accent2 3 5 3 2" xfId="28296"/>
    <cellStyle name="40% - Accent2 3 5 4" xfId="19943"/>
    <cellStyle name="40% - Accent2 3 6" xfId="4229"/>
    <cellStyle name="40% - Accent2 3 6 2" xfId="12583"/>
    <cellStyle name="40% - Accent2 3 6 2 2" xfId="29294"/>
    <cellStyle name="40% - Accent2 3 6 3" xfId="20941"/>
    <cellStyle name="40% - Accent2 3 7" xfId="8421"/>
    <cellStyle name="40% - Accent2 3 7 2" xfId="25132"/>
    <cellStyle name="40% - Accent2 3 8" xfId="16779"/>
    <cellStyle name="40% - Accent2 30" xfId="33460"/>
    <cellStyle name="40% - Accent2 31" xfId="16753"/>
    <cellStyle name="40% - Accent2 32" xfId="33478"/>
    <cellStyle name="40% - Accent2 33" xfId="33492"/>
    <cellStyle name="40% - Accent2 4" xfId="76"/>
    <cellStyle name="40% - Accent2 4 2" xfId="319"/>
    <cellStyle name="40% - Accent2 4 2 2" xfId="832"/>
    <cellStyle name="40% - Accent2 4 2 2 2" xfId="1868"/>
    <cellStyle name="40% - Accent2 4 2 2 2 2" xfId="3231"/>
    <cellStyle name="40% - Accent2 4 2 2 2 2 2" xfId="7394"/>
    <cellStyle name="40% - Accent2 4 2 2 2 2 2 2" xfId="15748"/>
    <cellStyle name="40% - Accent2 4 2 2 2 2 2 2 2" xfId="32459"/>
    <cellStyle name="40% - Accent2 4 2 2 2 2 2 3" xfId="24106"/>
    <cellStyle name="40% - Accent2 4 2 2 2 2 3" xfId="11586"/>
    <cellStyle name="40% - Accent2 4 2 2 2 2 3 2" xfId="28297"/>
    <cellStyle name="40% - Accent2 4 2 2 2 2 4" xfId="19944"/>
    <cellStyle name="40% - Accent2 4 2 2 2 3" xfId="6031"/>
    <cellStyle name="40% - Accent2 4 2 2 2 3 2" xfId="14385"/>
    <cellStyle name="40% - Accent2 4 2 2 2 3 2 2" xfId="31096"/>
    <cellStyle name="40% - Accent2 4 2 2 2 3 3" xfId="22743"/>
    <cellStyle name="40% - Accent2 4 2 2 2 4" xfId="10223"/>
    <cellStyle name="40% - Accent2 4 2 2 2 4 2" xfId="26934"/>
    <cellStyle name="40% - Accent2 4 2 2 2 5" xfId="18581"/>
    <cellStyle name="40% - Accent2 4 2 2 3" xfId="3232"/>
    <cellStyle name="40% - Accent2 4 2 2 3 2" xfId="7395"/>
    <cellStyle name="40% - Accent2 4 2 2 3 2 2" xfId="15749"/>
    <cellStyle name="40% - Accent2 4 2 2 3 2 2 2" xfId="32460"/>
    <cellStyle name="40% - Accent2 4 2 2 3 2 3" xfId="24107"/>
    <cellStyle name="40% - Accent2 4 2 2 3 3" xfId="11587"/>
    <cellStyle name="40% - Accent2 4 2 2 3 3 2" xfId="28298"/>
    <cellStyle name="40% - Accent2 4 2 2 3 4" xfId="19945"/>
    <cellStyle name="40% - Accent2 4 2 2 4" xfId="4995"/>
    <cellStyle name="40% - Accent2 4 2 2 4 2" xfId="13349"/>
    <cellStyle name="40% - Accent2 4 2 2 4 2 2" xfId="30060"/>
    <cellStyle name="40% - Accent2 4 2 2 4 3" xfId="21707"/>
    <cellStyle name="40% - Accent2 4 2 2 5" xfId="9187"/>
    <cellStyle name="40% - Accent2 4 2 2 5 2" xfId="25898"/>
    <cellStyle name="40% - Accent2 4 2 2 6" xfId="17545"/>
    <cellStyle name="40% - Accent2 4 2 3" xfId="1356"/>
    <cellStyle name="40% - Accent2 4 2 3 2" xfId="3233"/>
    <cellStyle name="40% - Accent2 4 2 3 2 2" xfId="7396"/>
    <cellStyle name="40% - Accent2 4 2 3 2 2 2" xfId="15750"/>
    <cellStyle name="40% - Accent2 4 2 3 2 2 2 2" xfId="32461"/>
    <cellStyle name="40% - Accent2 4 2 3 2 2 3" xfId="24108"/>
    <cellStyle name="40% - Accent2 4 2 3 2 3" xfId="11588"/>
    <cellStyle name="40% - Accent2 4 2 3 2 3 2" xfId="28299"/>
    <cellStyle name="40% - Accent2 4 2 3 2 4" xfId="19946"/>
    <cellStyle name="40% - Accent2 4 2 3 3" xfId="5519"/>
    <cellStyle name="40% - Accent2 4 2 3 3 2" xfId="13873"/>
    <cellStyle name="40% - Accent2 4 2 3 3 2 2" xfId="30584"/>
    <cellStyle name="40% - Accent2 4 2 3 3 3" xfId="22231"/>
    <cellStyle name="40% - Accent2 4 2 3 4" xfId="9711"/>
    <cellStyle name="40% - Accent2 4 2 3 4 2" xfId="26422"/>
    <cellStyle name="40% - Accent2 4 2 3 5" xfId="18069"/>
    <cellStyle name="40% - Accent2 4 2 4" xfId="3234"/>
    <cellStyle name="40% - Accent2 4 2 4 2" xfId="7397"/>
    <cellStyle name="40% - Accent2 4 2 4 2 2" xfId="15751"/>
    <cellStyle name="40% - Accent2 4 2 4 2 2 2" xfId="32462"/>
    <cellStyle name="40% - Accent2 4 2 4 2 3" xfId="24109"/>
    <cellStyle name="40% - Accent2 4 2 4 3" xfId="11589"/>
    <cellStyle name="40% - Accent2 4 2 4 3 2" xfId="28300"/>
    <cellStyle name="40% - Accent2 4 2 4 4" xfId="19947"/>
    <cellStyle name="40% - Accent2 4 2 5" xfId="4483"/>
    <cellStyle name="40% - Accent2 4 2 5 2" xfId="12837"/>
    <cellStyle name="40% - Accent2 4 2 5 2 2" xfId="29548"/>
    <cellStyle name="40% - Accent2 4 2 5 3" xfId="21195"/>
    <cellStyle name="40% - Accent2 4 2 6" xfId="8675"/>
    <cellStyle name="40% - Accent2 4 2 6 2" xfId="25386"/>
    <cellStyle name="40% - Accent2 4 2 7" xfId="17033"/>
    <cellStyle name="40% - Accent2 4 3" xfId="592"/>
    <cellStyle name="40% - Accent2 4 3 2" xfId="1628"/>
    <cellStyle name="40% - Accent2 4 3 2 2" xfId="3235"/>
    <cellStyle name="40% - Accent2 4 3 2 2 2" xfId="7398"/>
    <cellStyle name="40% - Accent2 4 3 2 2 2 2" xfId="15752"/>
    <cellStyle name="40% - Accent2 4 3 2 2 2 2 2" xfId="32463"/>
    <cellStyle name="40% - Accent2 4 3 2 2 2 3" xfId="24110"/>
    <cellStyle name="40% - Accent2 4 3 2 2 3" xfId="11590"/>
    <cellStyle name="40% - Accent2 4 3 2 2 3 2" xfId="28301"/>
    <cellStyle name="40% - Accent2 4 3 2 2 4" xfId="19948"/>
    <cellStyle name="40% - Accent2 4 3 2 3" xfId="5791"/>
    <cellStyle name="40% - Accent2 4 3 2 3 2" xfId="14145"/>
    <cellStyle name="40% - Accent2 4 3 2 3 2 2" xfId="30856"/>
    <cellStyle name="40% - Accent2 4 3 2 3 3" xfId="22503"/>
    <cellStyle name="40% - Accent2 4 3 2 4" xfId="9983"/>
    <cellStyle name="40% - Accent2 4 3 2 4 2" xfId="26694"/>
    <cellStyle name="40% - Accent2 4 3 2 5" xfId="18341"/>
    <cellStyle name="40% - Accent2 4 3 3" xfId="3236"/>
    <cellStyle name="40% - Accent2 4 3 3 2" xfId="7399"/>
    <cellStyle name="40% - Accent2 4 3 3 2 2" xfId="15753"/>
    <cellStyle name="40% - Accent2 4 3 3 2 2 2" xfId="32464"/>
    <cellStyle name="40% - Accent2 4 3 3 2 3" xfId="24111"/>
    <cellStyle name="40% - Accent2 4 3 3 3" xfId="11591"/>
    <cellStyle name="40% - Accent2 4 3 3 3 2" xfId="28302"/>
    <cellStyle name="40% - Accent2 4 3 3 4" xfId="19949"/>
    <cellStyle name="40% - Accent2 4 3 4" xfId="4755"/>
    <cellStyle name="40% - Accent2 4 3 4 2" xfId="13109"/>
    <cellStyle name="40% - Accent2 4 3 4 2 2" xfId="29820"/>
    <cellStyle name="40% - Accent2 4 3 4 3" xfId="21467"/>
    <cellStyle name="40% - Accent2 4 3 5" xfId="8947"/>
    <cellStyle name="40% - Accent2 4 3 5 2" xfId="25658"/>
    <cellStyle name="40% - Accent2 4 3 6" xfId="17305"/>
    <cellStyle name="40% - Accent2 4 4" xfId="1116"/>
    <cellStyle name="40% - Accent2 4 4 2" xfId="3237"/>
    <cellStyle name="40% - Accent2 4 4 2 2" xfId="7400"/>
    <cellStyle name="40% - Accent2 4 4 2 2 2" xfId="15754"/>
    <cellStyle name="40% - Accent2 4 4 2 2 2 2" xfId="32465"/>
    <cellStyle name="40% - Accent2 4 4 2 2 3" xfId="24112"/>
    <cellStyle name="40% - Accent2 4 4 2 3" xfId="11592"/>
    <cellStyle name="40% - Accent2 4 4 2 3 2" xfId="28303"/>
    <cellStyle name="40% - Accent2 4 4 2 4" xfId="19950"/>
    <cellStyle name="40% - Accent2 4 4 3" xfId="5279"/>
    <cellStyle name="40% - Accent2 4 4 3 2" xfId="13633"/>
    <cellStyle name="40% - Accent2 4 4 3 2 2" xfId="30344"/>
    <cellStyle name="40% - Accent2 4 4 3 3" xfId="21991"/>
    <cellStyle name="40% - Accent2 4 4 4" xfId="9471"/>
    <cellStyle name="40% - Accent2 4 4 4 2" xfId="26182"/>
    <cellStyle name="40% - Accent2 4 4 5" xfId="17829"/>
    <cellStyle name="40% - Accent2 4 5" xfId="3238"/>
    <cellStyle name="40% - Accent2 4 5 2" xfId="7401"/>
    <cellStyle name="40% - Accent2 4 5 2 2" xfId="15755"/>
    <cellStyle name="40% - Accent2 4 5 2 2 2" xfId="32466"/>
    <cellStyle name="40% - Accent2 4 5 2 3" xfId="24113"/>
    <cellStyle name="40% - Accent2 4 5 3" xfId="11593"/>
    <cellStyle name="40% - Accent2 4 5 3 2" xfId="28304"/>
    <cellStyle name="40% - Accent2 4 5 4" xfId="19951"/>
    <cellStyle name="40% - Accent2 4 6" xfId="4243"/>
    <cellStyle name="40% - Accent2 4 6 2" xfId="12597"/>
    <cellStyle name="40% - Accent2 4 6 2 2" xfId="29308"/>
    <cellStyle name="40% - Accent2 4 6 3" xfId="20955"/>
    <cellStyle name="40% - Accent2 4 7" xfId="8435"/>
    <cellStyle name="40% - Accent2 4 7 2" xfId="25146"/>
    <cellStyle name="40% - Accent2 4 8" xfId="16793"/>
    <cellStyle name="40% - Accent2 5" xfId="90"/>
    <cellStyle name="40% - Accent2 5 2" xfId="333"/>
    <cellStyle name="40% - Accent2 5 2 2" xfId="846"/>
    <cellStyle name="40% - Accent2 5 2 2 2" xfId="1882"/>
    <cellStyle name="40% - Accent2 5 2 2 2 2" xfId="3239"/>
    <cellStyle name="40% - Accent2 5 2 2 2 2 2" xfId="7402"/>
    <cellStyle name="40% - Accent2 5 2 2 2 2 2 2" xfId="15756"/>
    <cellStyle name="40% - Accent2 5 2 2 2 2 2 2 2" xfId="32467"/>
    <cellStyle name="40% - Accent2 5 2 2 2 2 2 3" xfId="24114"/>
    <cellStyle name="40% - Accent2 5 2 2 2 2 3" xfId="11594"/>
    <cellStyle name="40% - Accent2 5 2 2 2 2 3 2" xfId="28305"/>
    <cellStyle name="40% - Accent2 5 2 2 2 2 4" xfId="19952"/>
    <cellStyle name="40% - Accent2 5 2 2 2 3" xfId="6045"/>
    <cellStyle name="40% - Accent2 5 2 2 2 3 2" xfId="14399"/>
    <cellStyle name="40% - Accent2 5 2 2 2 3 2 2" xfId="31110"/>
    <cellStyle name="40% - Accent2 5 2 2 2 3 3" xfId="22757"/>
    <cellStyle name="40% - Accent2 5 2 2 2 4" xfId="10237"/>
    <cellStyle name="40% - Accent2 5 2 2 2 4 2" xfId="26948"/>
    <cellStyle name="40% - Accent2 5 2 2 2 5" xfId="18595"/>
    <cellStyle name="40% - Accent2 5 2 2 3" xfId="3240"/>
    <cellStyle name="40% - Accent2 5 2 2 3 2" xfId="7403"/>
    <cellStyle name="40% - Accent2 5 2 2 3 2 2" xfId="15757"/>
    <cellStyle name="40% - Accent2 5 2 2 3 2 2 2" xfId="32468"/>
    <cellStyle name="40% - Accent2 5 2 2 3 2 3" xfId="24115"/>
    <cellStyle name="40% - Accent2 5 2 2 3 3" xfId="11595"/>
    <cellStyle name="40% - Accent2 5 2 2 3 3 2" xfId="28306"/>
    <cellStyle name="40% - Accent2 5 2 2 3 4" xfId="19953"/>
    <cellStyle name="40% - Accent2 5 2 2 4" xfId="5009"/>
    <cellStyle name="40% - Accent2 5 2 2 4 2" xfId="13363"/>
    <cellStyle name="40% - Accent2 5 2 2 4 2 2" xfId="30074"/>
    <cellStyle name="40% - Accent2 5 2 2 4 3" xfId="21721"/>
    <cellStyle name="40% - Accent2 5 2 2 5" xfId="9201"/>
    <cellStyle name="40% - Accent2 5 2 2 5 2" xfId="25912"/>
    <cellStyle name="40% - Accent2 5 2 2 6" xfId="17559"/>
    <cellStyle name="40% - Accent2 5 2 3" xfId="1370"/>
    <cellStyle name="40% - Accent2 5 2 3 2" xfId="3241"/>
    <cellStyle name="40% - Accent2 5 2 3 2 2" xfId="7404"/>
    <cellStyle name="40% - Accent2 5 2 3 2 2 2" xfId="15758"/>
    <cellStyle name="40% - Accent2 5 2 3 2 2 2 2" xfId="32469"/>
    <cellStyle name="40% - Accent2 5 2 3 2 2 3" xfId="24116"/>
    <cellStyle name="40% - Accent2 5 2 3 2 3" xfId="11596"/>
    <cellStyle name="40% - Accent2 5 2 3 2 3 2" xfId="28307"/>
    <cellStyle name="40% - Accent2 5 2 3 2 4" xfId="19954"/>
    <cellStyle name="40% - Accent2 5 2 3 3" xfId="5533"/>
    <cellStyle name="40% - Accent2 5 2 3 3 2" xfId="13887"/>
    <cellStyle name="40% - Accent2 5 2 3 3 2 2" xfId="30598"/>
    <cellStyle name="40% - Accent2 5 2 3 3 3" xfId="22245"/>
    <cellStyle name="40% - Accent2 5 2 3 4" xfId="9725"/>
    <cellStyle name="40% - Accent2 5 2 3 4 2" xfId="26436"/>
    <cellStyle name="40% - Accent2 5 2 3 5" xfId="18083"/>
    <cellStyle name="40% - Accent2 5 2 4" xfId="3242"/>
    <cellStyle name="40% - Accent2 5 2 4 2" xfId="7405"/>
    <cellStyle name="40% - Accent2 5 2 4 2 2" xfId="15759"/>
    <cellStyle name="40% - Accent2 5 2 4 2 2 2" xfId="32470"/>
    <cellStyle name="40% - Accent2 5 2 4 2 3" xfId="24117"/>
    <cellStyle name="40% - Accent2 5 2 4 3" xfId="11597"/>
    <cellStyle name="40% - Accent2 5 2 4 3 2" xfId="28308"/>
    <cellStyle name="40% - Accent2 5 2 4 4" xfId="19955"/>
    <cellStyle name="40% - Accent2 5 2 5" xfId="4497"/>
    <cellStyle name="40% - Accent2 5 2 5 2" xfId="12851"/>
    <cellStyle name="40% - Accent2 5 2 5 2 2" xfId="29562"/>
    <cellStyle name="40% - Accent2 5 2 5 3" xfId="21209"/>
    <cellStyle name="40% - Accent2 5 2 6" xfId="8689"/>
    <cellStyle name="40% - Accent2 5 2 6 2" xfId="25400"/>
    <cellStyle name="40% - Accent2 5 2 7" xfId="17047"/>
    <cellStyle name="40% - Accent2 5 3" xfId="606"/>
    <cellStyle name="40% - Accent2 5 3 2" xfId="1642"/>
    <cellStyle name="40% - Accent2 5 3 2 2" xfId="3243"/>
    <cellStyle name="40% - Accent2 5 3 2 2 2" xfId="7406"/>
    <cellStyle name="40% - Accent2 5 3 2 2 2 2" xfId="15760"/>
    <cellStyle name="40% - Accent2 5 3 2 2 2 2 2" xfId="32471"/>
    <cellStyle name="40% - Accent2 5 3 2 2 2 3" xfId="24118"/>
    <cellStyle name="40% - Accent2 5 3 2 2 3" xfId="11598"/>
    <cellStyle name="40% - Accent2 5 3 2 2 3 2" xfId="28309"/>
    <cellStyle name="40% - Accent2 5 3 2 2 4" xfId="19956"/>
    <cellStyle name="40% - Accent2 5 3 2 3" xfId="5805"/>
    <cellStyle name="40% - Accent2 5 3 2 3 2" xfId="14159"/>
    <cellStyle name="40% - Accent2 5 3 2 3 2 2" xfId="30870"/>
    <cellStyle name="40% - Accent2 5 3 2 3 3" xfId="22517"/>
    <cellStyle name="40% - Accent2 5 3 2 4" xfId="9997"/>
    <cellStyle name="40% - Accent2 5 3 2 4 2" xfId="26708"/>
    <cellStyle name="40% - Accent2 5 3 2 5" xfId="18355"/>
    <cellStyle name="40% - Accent2 5 3 3" xfId="3244"/>
    <cellStyle name="40% - Accent2 5 3 3 2" xfId="7407"/>
    <cellStyle name="40% - Accent2 5 3 3 2 2" xfId="15761"/>
    <cellStyle name="40% - Accent2 5 3 3 2 2 2" xfId="32472"/>
    <cellStyle name="40% - Accent2 5 3 3 2 3" xfId="24119"/>
    <cellStyle name="40% - Accent2 5 3 3 3" xfId="11599"/>
    <cellStyle name="40% - Accent2 5 3 3 3 2" xfId="28310"/>
    <cellStyle name="40% - Accent2 5 3 3 4" xfId="19957"/>
    <cellStyle name="40% - Accent2 5 3 4" xfId="4769"/>
    <cellStyle name="40% - Accent2 5 3 4 2" xfId="13123"/>
    <cellStyle name="40% - Accent2 5 3 4 2 2" xfId="29834"/>
    <cellStyle name="40% - Accent2 5 3 4 3" xfId="21481"/>
    <cellStyle name="40% - Accent2 5 3 5" xfId="8961"/>
    <cellStyle name="40% - Accent2 5 3 5 2" xfId="25672"/>
    <cellStyle name="40% - Accent2 5 3 6" xfId="17319"/>
    <cellStyle name="40% - Accent2 5 4" xfId="1130"/>
    <cellStyle name="40% - Accent2 5 4 2" xfId="3245"/>
    <cellStyle name="40% - Accent2 5 4 2 2" xfId="7408"/>
    <cellStyle name="40% - Accent2 5 4 2 2 2" xfId="15762"/>
    <cellStyle name="40% - Accent2 5 4 2 2 2 2" xfId="32473"/>
    <cellStyle name="40% - Accent2 5 4 2 2 3" xfId="24120"/>
    <cellStyle name="40% - Accent2 5 4 2 3" xfId="11600"/>
    <cellStyle name="40% - Accent2 5 4 2 3 2" xfId="28311"/>
    <cellStyle name="40% - Accent2 5 4 2 4" xfId="19958"/>
    <cellStyle name="40% - Accent2 5 4 3" xfId="5293"/>
    <cellStyle name="40% - Accent2 5 4 3 2" xfId="13647"/>
    <cellStyle name="40% - Accent2 5 4 3 2 2" xfId="30358"/>
    <cellStyle name="40% - Accent2 5 4 3 3" xfId="22005"/>
    <cellStyle name="40% - Accent2 5 4 4" xfId="9485"/>
    <cellStyle name="40% - Accent2 5 4 4 2" xfId="26196"/>
    <cellStyle name="40% - Accent2 5 4 5" xfId="17843"/>
    <cellStyle name="40% - Accent2 5 5" xfId="3246"/>
    <cellStyle name="40% - Accent2 5 5 2" xfId="7409"/>
    <cellStyle name="40% - Accent2 5 5 2 2" xfId="15763"/>
    <cellStyle name="40% - Accent2 5 5 2 2 2" xfId="32474"/>
    <cellStyle name="40% - Accent2 5 5 2 3" xfId="24121"/>
    <cellStyle name="40% - Accent2 5 5 3" xfId="11601"/>
    <cellStyle name="40% - Accent2 5 5 3 2" xfId="28312"/>
    <cellStyle name="40% - Accent2 5 5 4" xfId="19959"/>
    <cellStyle name="40% - Accent2 5 6" xfId="4257"/>
    <cellStyle name="40% - Accent2 5 6 2" xfId="12611"/>
    <cellStyle name="40% - Accent2 5 6 2 2" xfId="29322"/>
    <cellStyle name="40% - Accent2 5 6 3" xfId="20969"/>
    <cellStyle name="40% - Accent2 5 7" xfId="8449"/>
    <cellStyle name="40% - Accent2 5 7 2" xfId="25160"/>
    <cellStyle name="40% - Accent2 5 8" xfId="16807"/>
    <cellStyle name="40% - Accent2 6" xfId="104"/>
    <cellStyle name="40% - Accent2 6 2" xfId="347"/>
    <cellStyle name="40% - Accent2 6 2 2" xfId="860"/>
    <cellStyle name="40% - Accent2 6 2 2 2" xfId="1896"/>
    <cellStyle name="40% - Accent2 6 2 2 2 2" xfId="3247"/>
    <cellStyle name="40% - Accent2 6 2 2 2 2 2" xfId="7410"/>
    <cellStyle name="40% - Accent2 6 2 2 2 2 2 2" xfId="15764"/>
    <cellStyle name="40% - Accent2 6 2 2 2 2 2 2 2" xfId="32475"/>
    <cellStyle name="40% - Accent2 6 2 2 2 2 2 3" xfId="24122"/>
    <cellStyle name="40% - Accent2 6 2 2 2 2 3" xfId="11602"/>
    <cellStyle name="40% - Accent2 6 2 2 2 2 3 2" xfId="28313"/>
    <cellStyle name="40% - Accent2 6 2 2 2 2 4" xfId="19960"/>
    <cellStyle name="40% - Accent2 6 2 2 2 3" xfId="6059"/>
    <cellStyle name="40% - Accent2 6 2 2 2 3 2" xfId="14413"/>
    <cellStyle name="40% - Accent2 6 2 2 2 3 2 2" xfId="31124"/>
    <cellStyle name="40% - Accent2 6 2 2 2 3 3" xfId="22771"/>
    <cellStyle name="40% - Accent2 6 2 2 2 4" xfId="10251"/>
    <cellStyle name="40% - Accent2 6 2 2 2 4 2" xfId="26962"/>
    <cellStyle name="40% - Accent2 6 2 2 2 5" xfId="18609"/>
    <cellStyle name="40% - Accent2 6 2 2 3" xfId="3248"/>
    <cellStyle name="40% - Accent2 6 2 2 3 2" xfId="7411"/>
    <cellStyle name="40% - Accent2 6 2 2 3 2 2" xfId="15765"/>
    <cellStyle name="40% - Accent2 6 2 2 3 2 2 2" xfId="32476"/>
    <cellStyle name="40% - Accent2 6 2 2 3 2 3" xfId="24123"/>
    <cellStyle name="40% - Accent2 6 2 2 3 3" xfId="11603"/>
    <cellStyle name="40% - Accent2 6 2 2 3 3 2" xfId="28314"/>
    <cellStyle name="40% - Accent2 6 2 2 3 4" xfId="19961"/>
    <cellStyle name="40% - Accent2 6 2 2 4" xfId="5023"/>
    <cellStyle name="40% - Accent2 6 2 2 4 2" xfId="13377"/>
    <cellStyle name="40% - Accent2 6 2 2 4 2 2" xfId="30088"/>
    <cellStyle name="40% - Accent2 6 2 2 4 3" xfId="21735"/>
    <cellStyle name="40% - Accent2 6 2 2 5" xfId="9215"/>
    <cellStyle name="40% - Accent2 6 2 2 5 2" xfId="25926"/>
    <cellStyle name="40% - Accent2 6 2 2 6" xfId="17573"/>
    <cellStyle name="40% - Accent2 6 2 3" xfId="1384"/>
    <cellStyle name="40% - Accent2 6 2 3 2" xfId="3249"/>
    <cellStyle name="40% - Accent2 6 2 3 2 2" xfId="7412"/>
    <cellStyle name="40% - Accent2 6 2 3 2 2 2" xfId="15766"/>
    <cellStyle name="40% - Accent2 6 2 3 2 2 2 2" xfId="32477"/>
    <cellStyle name="40% - Accent2 6 2 3 2 2 3" xfId="24124"/>
    <cellStyle name="40% - Accent2 6 2 3 2 3" xfId="11604"/>
    <cellStyle name="40% - Accent2 6 2 3 2 3 2" xfId="28315"/>
    <cellStyle name="40% - Accent2 6 2 3 2 4" xfId="19962"/>
    <cellStyle name="40% - Accent2 6 2 3 3" xfId="5547"/>
    <cellStyle name="40% - Accent2 6 2 3 3 2" xfId="13901"/>
    <cellStyle name="40% - Accent2 6 2 3 3 2 2" xfId="30612"/>
    <cellStyle name="40% - Accent2 6 2 3 3 3" xfId="22259"/>
    <cellStyle name="40% - Accent2 6 2 3 4" xfId="9739"/>
    <cellStyle name="40% - Accent2 6 2 3 4 2" xfId="26450"/>
    <cellStyle name="40% - Accent2 6 2 3 5" xfId="18097"/>
    <cellStyle name="40% - Accent2 6 2 4" xfId="3250"/>
    <cellStyle name="40% - Accent2 6 2 4 2" xfId="7413"/>
    <cellStyle name="40% - Accent2 6 2 4 2 2" xfId="15767"/>
    <cellStyle name="40% - Accent2 6 2 4 2 2 2" xfId="32478"/>
    <cellStyle name="40% - Accent2 6 2 4 2 3" xfId="24125"/>
    <cellStyle name="40% - Accent2 6 2 4 3" xfId="11605"/>
    <cellStyle name="40% - Accent2 6 2 4 3 2" xfId="28316"/>
    <cellStyle name="40% - Accent2 6 2 4 4" xfId="19963"/>
    <cellStyle name="40% - Accent2 6 2 5" xfId="4511"/>
    <cellStyle name="40% - Accent2 6 2 5 2" xfId="12865"/>
    <cellStyle name="40% - Accent2 6 2 5 2 2" xfId="29576"/>
    <cellStyle name="40% - Accent2 6 2 5 3" xfId="21223"/>
    <cellStyle name="40% - Accent2 6 2 6" xfId="8703"/>
    <cellStyle name="40% - Accent2 6 2 6 2" xfId="25414"/>
    <cellStyle name="40% - Accent2 6 2 7" xfId="17061"/>
    <cellStyle name="40% - Accent2 6 3" xfId="620"/>
    <cellStyle name="40% - Accent2 6 3 2" xfId="1656"/>
    <cellStyle name="40% - Accent2 6 3 2 2" xfId="3251"/>
    <cellStyle name="40% - Accent2 6 3 2 2 2" xfId="7414"/>
    <cellStyle name="40% - Accent2 6 3 2 2 2 2" xfId="15768"/>
    <cellStyle name="40% - Accent2 6 3 2 2 2 2 2" xfId="32479"/>
    <cellStyle name="40% - Accent2 6 3 2 2 2 3" xfId="24126"/>
    <cellStyle name="40% - Accent2 6 3 2 2 3" xfId="11606"/>
    <cellStyle name="40% - Accent2 6 3 2 2 3 2" xfId="28317"/>
    <cellStyle name="40% - Accent2 6 3 2 2 4" xfId="19964"/>
    <cellStyle name="40% - Accent2 6 3 2 3" xfId="5819"/>
    <cellStyle name="40% - Accent2 6 3 2 3 2" xfId="14173"/>
    <cellStyle name="40% - Accent2 6 3 2 3 2 2" xfId="30884"/>
    <cellStyle name="40% - Accent2 6 3 2 3 3" xfId="22531"/>
    <cellStyle name="40% - Accent2 6 3 2 4" xfId="10011"/>
    <cellStyle name="40% - Accent2 6 3 2 4 2" xfId="26722"/>
    <cellStyle name="40% - Accent2 6 3 2 5" xfId="18369"/>
    <cellStyle name="40% - Accent2 6 3 3" xfId="3252"/>
    <cellStyle name="40% - Accent2 6 3 3 2" xfId="7415"/>
    <cellStyle name="40% - Accent2 6 3 3 2 2" xfId="15769"/>
    <cellStyle name="40% - Accent2 6 3 3 2 2 2" xfId="32480"/>
    <cellStyle name="40% - Accent2 6 3 3 2 3" xfId="24127"/>
    <cellStyle name="40% - Accent2 6 3 3 3" xfId="11607"/>
    <cellStyle name="40% - Accent2 6 3 3 3 2" xfId="28318"/>
    <cellStyle name="40% - Accent2 6 3 3 4" xfId="19965"/>
    <cellStyle name="40% - Accent2 6 3 4" xfId="4783"/>
    <cellStyle name="40% - Accent2 6 3 4 2" xfId="13137"/>
    <cellStyle name="40% - Accent2 6 3 4 2 2" xfId="29848"/>
    <cellStyle name="40% - Accent2 6 3 4 3" xfId="21495"/>
    <cellStyle name="40% - Accent2 6 3 5" xfId="8975"/>
    <cellStyle name="40% - Accent2 6 3 5 2" xfId="25686"/>
    <cellStyle name="40% - Accent2 6 3 6" xfId="17333"/>
    <cellStyle name="40% - Accent2 6 4" xfId="1144"/>
    <cellStyle name="40% - Accent2 6 4 2" xfId="3253"/>
    <cellStyle name="40% - Accent2 6 4 2 2" xfId="7416"/>
    <cellStyle name="40% - Accent2 6 4 2 2 2" xfId="15770"/>
    <cellStyle name="40% - Accent2 6 4 2 2 2 2" xfId="32481"/>
    <cellStyle name="40% - Accent2 6 4 2 2 3" xfId="24128"/>
    <cellStyle name="40% - Accent2 6 4 2 3" xfId="11608"/>
    <cellStyle name="40% - Accent2 6 4 2 3 2" xfId="28319"/>
    <cellStyle name="40% - Accent2 6 4 2 4" xfId="19966"/>
    <cellStyle name="40% - Accent2 6 4 3" xfId="5307"/>
    <cellStyle name="40% - Accent2 6 4 3 2" xfId="13661"/>
    <cellStyle name="40% - Accent2 6 4 3 2 2" xfId="30372"/>
    <cellStyle name="40% - Accent2 6 4 3 3" xfId="22019"/>
    <cellStyle name="40% - Accent2 6 4 4" xfId="9499"/>
    <cellStyle name="40% - Accent2 6 4 4 2" xfId="26210"/>
    <cellStyle name="40% - Accent2 6 4 5" xfId="17857"/>
    <cellStyle name="40% - Accent2 6 5" xfId="3254"/>
    <cellStyle name="40% - Accent2 6 5 2" xfId="7417"/>
    <cellStyle name="40% - Accent2 6 5 2 2" xfId="15771"/>
    <cellStyle name="40% - Accent2 6 5 2 2 2" xfId="32482"/>
    <cellStyle name="40% - Accent2 6 5 2 3" xfId="24129"/>
    <cellStyle name="40% - Accent2 6 5 3" xfId="11609"/>
    <cellStyle name="40% - Accent2 6 5 3 2" xfId="28320"/>
    <cellStyle name="40% - Accent2 6 5 4" xfId="19967"/>
    <cellStyle name="40% - Accent2 6 6" xfId="4271"/>
    <cellStyle name="40% - Accent2 6 6 2" xfId="12625"/>
    <cellStyle name="40% - Accent2 6 6 2 2" xfId="29336"/>
    <cellStyle name="40% - Accent2 6 6 3" xfId="20983"/>
    <cellStyle name="40% - Accent2 6 7" xfId="8463"/>
    <cellStyle name="40% - Accent2 6 7 2" xfId="25174"/>
    <cellStyle name="40% - Accent2 6 8" xfId="16821"/>
    <cellStyle name="40% - Accent2 7" xfId="118"/>
    <cellStyle name="40% - Accent2 7 2" xfId="361"/>
    <cellStyle name="40% - Accent2 7 2 2" xfId="874"/>
    <cellStyle name="40% - Accent2 7 2 2 2" xfId="1910"/>
    <cellStyle name="40% - Accent2 7 2 2 2 2" xfId="3255"/>
    <cellStyle name="40% - Accent2 7 2 2 2 2 2" xfId="7418"/>
    <cellStyle name="40% - Accent2 7 2 2 2 2 2 2" xfId="15772"/>
    <cellStyle name="40% - Accent2 7 2 2 2 2 2 2 2" xfId="32483"/>
    <cellStyle name="40% - Accent2 7 2 2 2 2 2 3" xfId="24130"/>
    <cellStyle name="40% - Accent2 7 2 2 2 2 3" xfId="11610"/>
    <cellStyle name="40% - Accent2 7 2 2 2 2 3 2" xfId="28321"/>
    <cellStyle name="40% - Accent2 7 2 2 2 2 4" xfId="19968"/>
    <cellStyle name="40% - Accent2 7 2 2 2 3" xfId="6073"/>
    <cellStyle name="40% - Accent2 7 2 2 2 3 2" xfId="14427"/>
    <cellStyle name="40% - Accent2 7 2 2 2 3 2 2" xfId="31138"/>
    <cellStyle name="40% - Accent2 7 2 2 2 3 3" xfId="22785"/>
    <cellStyle name="40% - Accent2 7 2 2 2 4" xfId="10265"/>
    <cellStyle name="40% - Accent2 7 2 2 2 4 2" xfId="26976"/>
    <cellStyle name="40% - Accent2 7 2 2 2 5" xfId="18623"/>
    <cellStyle name="40% - Accent2 7 2 2 3" xfId="3256"/>
    <cellStyle name="40% - Accent2 7 2 2 3 2" xfId="7419"/>
    <cellStyle name="40% - Accent2 7 2 2 3 2 2" xfId="15773"/>
    <cellStyle name="40% - Accent2 7 2 2 3 2 2 2" xfId="32484"/>
    <cellStyle name="40% - Accent2 7 2 2 3 2 3" xfId="24131"/>
    <cellStyle name="40% - Accent2 7 2 2 3 3" xfId="11611"/>
    <cellStyle name="40% - Accent2 7 2 2 3 3 2" xfId="28322"/>
    <cellStyle name="40% - Accent2 7 2 2 3 4" xfId="19969"/>
    <cellStyle name="40% - Accent2 7 2 2 4" xfId="5037"/>
    <cellStyle name="40% - Accent2 7 2 2 4 2" xfId="13391"/>
    <cellStyle name="40% - Accent2 7 2 2 4 2 2" xfId="30102"/>
    <cellStyle name="40% - Accent2 7 2 2 4 3" xfId="21749"/>
    <cellStyle name="40% - Accent2 7 2 2 5" xfId="9229"/>
    <cellStyle name="40% - Accent2 7 2 2 5 2" xfId="25940"/>
    <cellStyle name="40% - Accent2 7 2 2 6" xfId="17587"/>
    <cellStyle name="40% - Accent2 7 2 3" xfId="1398"/>
    <cellStyle name="40% - Accent2 7 2 3 2" xfId="3257"/>
    <cellStyle name="40% - Accent2 7 2 3 2 2" xfId="7420"/>
    <cellStyle name="40% - Accent2 7 2 3 2 2 2" xfId="15774"/>
    <cellStyle name="40% - Accent2 7 2 3 2 2 2 2" xfId="32485"/>
    <cellStyle name="40% - Accent2 7 2 3 2 2 3" xfId="24132"/>
    <cellStyle name="40% - Accent2 7 2 3 2 3" xfId="11612"/>
    <cellStyle name="40% - Accent2 7 2 3 2 3 2" xfId="28323"/>
    <cellStyle name="40% - Accent2 7 2 3 2 4" xfId="19970"/>
    <cellStyle name="40% - Accent2 7 2 3 3" xfId="5561"/>
    <cellStyle name="40% - Accent2 7 2 3 3 2" xfId="13915"/>
    <cellStyle name="40% - Accent2 7 2 3 3 2 2" xfId="30626"/>
    <cellStyle name="40% - Accent2 7 2 3 3 3" xfId="22273"/>
    <cellStyle name="40% - Accent2 7 2 3 4" xfId="9753"/>
    <cellStyle name="40% - Accent2 7 2 3 4 2" xfId="26464"/>
    <cellStyle name="40% - Accent2 7 2 3 5" xfId="18111"/>
    <cellStyle name="40% - Accent2 7 2 4" xfId="3258"/>
    <cellStyle name="40% - Accent2 7 2 4 2" xfId="7421"/>
    <cellStyle name="40% - Accent2 7 2 4 2 2" xfId="15775"/>
    <cellStyle name="40% - Accent2 7 2 4 2 2 2" xfId="32486"/>
    <cellStyle name="40% - Accent2 7 2 4 2 3" xfId="24133"/>
    <cellStyle name="40% - Accent2 7 2 4 3" xfId="11613"/>
    <cellStyle name="40% - Accent2 7 2 4 3 2" xfId="28324"/>
    <cellStyle name="40% - Accent2 7 2 4 4" xfId="19971"/>
    <cellStyle name="40% - Accent2 7 2 5" xfId="4525"/>
    <cellStyle name="40% - Accent2 7 2 5 2" xfId="12879"/>
    <cellStyle name="40% - Accent2 7 2 5 2 2" xfId="29590"/>
    <cellStyle name="40% - Accent2 7 2 5 3" xfId="21237"/>
    <cellStyle name="40% - Accent2 7 2 6" xfId="8717"/>
    <cellStyle name="40% - Accent2 7 2 6 2" xfId="25428"/>
    <cellStyle name="40% - Accent2 7 2 7" xfId="17075"/>
    <cellStyle name="40% - Accent2 7 3" xfId="634"/>
    <cellStyle name="40% - Accent2 7 3 2" xfId="1670"/>
    <cellStyle name="40% - Accent2 7 3 2 2" xfId="3259"/>
    <cellStyle name="40% - Accent2 7 3 2 2 2" xfId="7422"/>
    <cellStyle name="40% - Accent2 7 3 2 2 2 2" xfId="15776"/>
    <cellStyle name="40% - Accent2 7 3 2 2 2 2 2" xfId="32487"/>
    <cellStyle name="40% - Accent2 7 3 2 2 2 3" xfId="24134"/>
    <cellStyle name="40% - Accent2 7 3 2 2 3" xfId="11614"/>
    <cellStyle name="40% - Accent2 7 3 2 2 3 2" xfId="28325"/>
    <cellStyle name="40% - Accent2 7 3 2 2 4" xfId="19972"/>
    <cellStyle name="40% - Accent2 7 3 2 3" xfId="5833"/>
    <cellStyle name="40% - Accent2 7 3 2 3 2" xfId="14187"/>
    <cellStyle name="40% - Accent2 7 3 2 3 2 2" xfId="30898"/>
    <cellStyle name="40% - Accent2 7 3 2 3 3" xfId="22545"/>
    <cellStyle name="40% - Accent2 7 3 2 4" xfId="10025"/>
    <cellStyle name="40% - Accent2 7 3 2 4 2" xfId="26736"/>
    <cellStyle name="40% - Accent2 7 3 2 5" xfId="18383"/>
    <cellStyle name="40% - Accent2 7 3 3" xfId="3260"/>
    <cellStyle name="40% - Accent2 7 3 3 2" xfId="7423"/>
    <cellStyle name="40% - Accent2 7 3 3 2 2" xfId="15777"/>
    <cellStyle name="40% - Accent2 7 3 3 2 2 2" xfId="32488"/>
    <cellStyle name="40% - Accent2 7 3 3 2 3" xfId="24135"/>
    <cellStyle name="40% - Accent2 7 3 3 3" xfId="11615"/>
    <cellStyle name="40% - Accent2 7 3 3 3 2" xfId="28326"/>
    <cellStyle name="40% - Accent2 7 3 3 4" xfId="19973"/>
    <cellStyle name="40% - Accent2 7 3 4" xfId="4797"/>
    <cellStyle name="40% - Accent2 7 3 4 2" xfId="13151"/>
    <cellStyle name="40% - Accent2 7 3 4 2 2" xfId="29862"/>
    <cellStyle name="40% - Accent2 7 3 4 3" xfId="21509"/>
    <cellStyle name="40% - Accent2 7 3 5" xfId="8989"/>
    <cellStyle name="40% - Accent2 7 3 5 2" xfId="25700"/>
    <cellStyle name="40% - Accent2 7 3 6" xfId="17347"/>
    <cellStyle name="40% - Accent2 7 4" xfId="1158"/>
    <cellStyle name="40% - Accent2 7 4 2" xfId="3261"/>
    <cellStyle name="40% - Accent2 7 4 2 2" xfId="7424"/>
    <cellStyle name="40% - Accent2 7 4 2 2 2" xfId="15778"/>
    <cellStyle name="40% - Accent2 7 4 2 2 2 2" xfId="32489"/>
    <cellStyle name="40% - Accent2 7 4 2 2 3" xfId="24136"/>
    <cellStyle name="40% - Accent2 7 4 2 3" xfId="11616"/>
    <cellStyle name="40% - Accent2 7 4 2 3 2" xfId="28327"/>
    <cellStyle name="40% - Accent2 7 4 2 4" xfId="19974"/>
    <cellStyle name="40% - Accent2 7 4 3" xfId="5321"/>
    <cellStyle name="40% - Accent2 7 4 3 2" xfId="13675"/>
    <cellStyle name="40% - Accent2 7 4 3 2 2" xfId="30386"/>
    <cellStyle name="40% - Accent2 7 4 3 3" xfId="22033"/>
    <cellStyle name="40% - Accent2 7 4 4" xfId="9513"/>
    <cellStyle name="40% - Accent2 7 4 4 2" xfId="26224"/>
    <cellStyle name="40% - Accent2 7 4 5" xfId="17871"/>
    <cellStyle name="40% - Accent2 7 5" xfId="3262"/>
    <cellStyle name="40% - Accent2 7 5 2" xfId="7425"/>
    <cellStyle name="40% - Accent2 7 5 2 2" xfId="15779"/>
    <cellStyle name="40% - Accent2 7 5 2 2 2" xfId="32490"/>
    <cellStyle name="40% - Accent2 7 5 2 3" xfId="24137"/>
    <cellStyle name="40% - Accent2 7 5 3" xfId="11617"/>
    <cellStyle name="40% - Accent2 7 5 3 2" xfId="28328"/>
    <cellStyle name="40% - Accent2 7 5 4" xfId="19975"/>
    <cellStyle name="40% - Accent2 7 6" xfId="4285"/>
    <cellStyle name="40% - Accent2 7 6 2" xfId="12639"/>
    <cellStyle name="40% - Accent2 7 6 2 2" xfId="29350"/>
    <cellStyle name="40% - Accent2 7 6 3" xfId="20997"/>
    <cellStyle name="40% - Accent2 7 7" xfId="8477"/>
    <cellStyle name="40% - Accent2 7 7 2" xfId="25188"/>
    <cellStyle name="40% - Accent2 7 8" xfId="16835"/>
    <cellStyle name="40% - Accent2 8" xfId="132"/>
    <cellStyle name="40% - Accent2 8 2" xfId="375"/>
    <cellStyle name="40% - Accent2 8 2 2" xfId="888"/>
    <cellStyle name="40% - Accent2 8 2 2 2" xfId="1924"/>
    <cellStyle name="40% - Accent2 8 2 2 2 2" xfId="3263"/>
    <cellStyle name="40% - Accent2 8 2 2 2 2 2" xfId="7426"/>
    <cellStyle name="40% - Accent2 8 2 2 2 2 2 2" xfId="15780"/>
    <cellStyle name="40% - Accent2 8 2 2 2 2 2 2 2" xfId="32491"/>
    <cellStyle name="40% - Accent2 8 2 2 2 2 2 3" xfId="24138"/>
    <cellStyle name="40% - Accent2 8 2 2 2 2 3" xfId="11618"/>
    <cellStyle name="40% - Accent2 8 2 2 2 2 3 2" xfId="28329"/>
    <cellStyle name="40% - Accent2 8 2 2 2 2 4" xfId="19976"/>
    <cellStyle name="40% - Accent2 8 2 2 2 3" xfId="6087"/>
    <cellStyle name="40% - Accent2 8 2 2 2 3 2" xfId="14441"/>
    <cellStyle name="40% - Accent2 8 2 2 2 3 2 2" xfId="31152"/>
    <cellStyle name="40% - Accent2 8 2 2 2 3 3" xfId="22799"/>
    <cellStyle name="40% - Accent2 8 2 2 2 4" xfId="10279"/>
    <cellStyle name="40% - Accent2 8 2 2 2 4 2" xfId="26990"/>
    <cellStyle name="40% - Accent2 8 2 2 2 5" xfId="18637"/>
    <cellStyle name="40% - Accent2 8 2 2 3" xfId="3264"/>
    <cellStyle name="40% - Accent2 8 2 2 3 2" xfId="7427"/>
    <cellStyle name="40% - Accent2 8 2 2 3 2 2" xfId="15781"/>
    <cellStyle name="40% - Accent2 8 2 2 3 2 2 2" xfId="32492"/>
    <cellStyle name="40% - Accent2 8 2 2 3 2 3" xfId="24139"/>
    <cellStyle name="40% - Accent2 8 2 2 3 3" xfId="11619"/>
    <cellStyle name="40% - Accent2 8 2 2 3 3 2" xfId="28330"/>
    <cellStyle name="40% - Accent2 8 2 2 3 4" xfId="19977"/>
    <cellStyle name="40% - Accent2 8 2 2 4" xfId="5051"/>
    <cellStyle name="40% - Accent2 8 2 2 4 2" xfId="13405"/>
    <cellStyle name="40% - Accent2 8 2 2 4 2 2" xfId="30116"/>
    <cellStyle name="40% - Accent2 8 2 2 4 3" xfId="21763"/>
    <cellStyle name="40% - Accent2 8 2 2 5" xfId="9243"/>
    <cellStyle name="40% - Accent2 8 2 2 5 2" xfId="25954"/>
    <cellStyle name="40% - Accent2 8 2 2 6" xfId="17601"/>
    <cellStyle name="40% - Accent2 8 2 3" xfId="1412"/>
    <cellStyle name="40% - Accent2 8 2 3 2" xfId="3265"/>
    <cellStyle name="40% - Accent2 8 2 3 2 2" xfId="7428"/>
    <cellStyle name="40% - Accent2 8 2 3 2 2 2" xfId="15782"/>
    <cellStyle name="40% - Accent2 8 2 3 2 2 2 2" xfId="32493"/>
    <cellStyle name="40% - Accent2 8 2 3 2 2 3" xfId="24140"/>
    <cellStyle name="40% - Accent2 8 2 3 2 3" xfId="11620"/>
    <cellStyle name="40% - Accent2 8 2 3 2 3 2" xfId="28331"/>
    <cellStyle name="40% - Accent2 8 2 3 2 4" xfId="19978"/>
    <cellStyle name="40% - Accent2 8 2 3 3" xfId="5575"/>
    <cellStyle name="40% - Accent2 8 2 3 3 2" xfId="13929"/>
    <cellStyle name="40% - Accent2 8 2 3 3 2 2" xfId="30640"/>
    <cellStyle name="40% - Accent2 8 2 3 3 3" xfId="22287"/>
    <cellStyle name="40% - Accent2 8 2 3 4" xfId="9767"/>
    <cellStyle name="40% - Accent2 8 2 3 4 2" xfId="26478"/>
    <cellStyle name="40% - Accent2 8 2 3 5" xfId="18125"/>
    <cellStyle name="40% - Accent2 8 2 4" xfId="3266"/>
    <cellStyle name="40% - Accent2 8 2 4 2" xfId="7429"/>
    <cellStyle name="40% - Accent2 8 2 4 2 2" xfId="15783"/>
    <cellStyle name="40% - Accent2 8 2 4 2 2 2" xfId="32494"/>
    <cellStyle name="40% - Accent2 8 2 4 2 3" xfId="24141"/>
    <cellStyle name="40% - Accent2 8 2 4 3" xfId="11621"/>
    <cellStyle name="40% - Accent2 8 2 4 3 2" xfId="28332"/>
    <cellStyle name="40% - Accent2 8 2 4 4" xfId="19979"/>
    <cellStyle name="40% - Accent2 8 2 5" xfId="4539"/>
    <cellStyle name="40% - Accent2 8 2 5 2" xfId="12893"/>
    <cellStyle name="40% - Accent2 8 2 5 2 2" xfId="29604"/>
    <cellStyle name="40% - Accent2 8 2 5 3" xfId="21251"/>
    <cellStyle name="40% - Accent2 8 2 6" xfId="8731"/>
    <cellStyle name="40% - Accent2 8 2 6 2" xfId="25442"/>
    <cellStyle name="40% - Accent2 8 2 7" xfId="17089"/>
    <cellStyle name="40% - Accent2 8 3" xfId="648"/>
    <cellStyle name="40% - Accent2 8 3 2" xfId="1684"/>
    <cellStyle name="40% - Accent2 8 3 2 2" xfId="3267"/>
    <cellStyle name="40% - Accent2 8 3 2 2 2" xfId="7430"/>
    <cellStyle name="40% - Accent2 8 3 2 2 2 2" xfId="15784"/>
    <cellStyle name="40% - Accent2 8 3 2 2 2 2 2" xfId="32495"/>
    <cellStyle name="40% - Accent2 8 3 2 2 2 3" xfId="24142"/>
    <cellStyle name="40% - Accent2 8 3 2 2 3" xfId="11622"/>
    <cellStyle name="40% - Accent2 8 3 2 2 3 2" xfId="28333"/>
    <cellStyle name="40% - Accent2 8 3 2 2 4" xfId="19980"/>
    <cellStyle name="40% - Accent2 8 3 2 3" xfId="5847"/>
    <cellStyle name="40% - Accent2 8 3 2 3 2" xfId="14201"/>
    <cellStyle name="40% - Accent2 8 3 2 3 2 2" xfId="30912"/>
    <cellStyle name="40% - Accent2 8 3 2 3 3" xfId="22559"/>
    <cellStyle name="40% - Accent2 8 3 2 4" xfId="10039"/>
    <cellStyle name="40% - Accent2 8 3 2 4 2" xfId="26750"/>
    <cellStyle name="40% - Accent2 8 3 2 5" xfId="18397"/>
    <cellStyle name="40% - Accent2 8 3 3" xfId="3268"/>
    <cellStyle name="40% - Accent2 8 3 3 2" xfId="7431"/>
    <cellStyle name="40% - Accent2 8 3 3 2 2" xfId="15785"/>
    <cellStyle name="40% - Accent2 8 3 3 2 2 2" xfId="32496"/>
    <cellStyle name="40% - Accent2 8 3 3 2 3" xfId="24143"/>
    <cellStyle name="40% - Accent2 8 3 3 3" xfId="11623"/>
    <cellStyle name="40% - Accent2 8 3 3 3 2" xfId="28334"/>
    <cellStyle name="40% - Accent2 8 3 3 4" xfId="19981"/>
    <cellStyle name="40% - Accent2 8 3 4" xfId="4811"/>
    <cellStyle name="40% - Accent2 8 3 4 2" xfId="13165"/>
    <cellStyle name="40% - Accent2 8 3 4 2 2" xfId="29876"/>
    <cellStyle name="40% - Accent2 8 3 4 3" xfId="21523"/>
    <cellStyle name="40% - Accent2 8 3 5" xfId="9003"/>
    <cellStyle name="40% - Accent2 8 3 5 2" xfId="25714"/>
    <cellStyle name="40% - Accent2 8 3 6" xfId="17361"/>
    <cellStyle name="40% - Accent2 8 4" xfId="1172"/>
    <cellStyle name="40% - Accent2 8 4 2" xfId="3269"/>
    <cellStyle name="40% - Accent2 8 4 2 2" xfId="7432"/>
    <cellStyle name="40% - Accent2 8 4 2 2 2" xfId="15786"/>
    <cellStyle name="40% - Accent2 8 4 2 2 2 2" xfId="32497"/>
    <cellStyle name="40% - Accent2 8 4 2 2 3" xfId="24144"/>
    <cellStyle name="40% - Accent2 8 4 2 3" xfId="11624"/>
    <cellStyle name="40% - Accent2 8 4 2 3 2" xfId="28335"/>
    <cellStyle name="40% - Accent2 8 4 2 4" xfId="19982"/>
    <cellStyle name="40% - Accent2 8 4 3" xfId="5335"/>
    <cellStyle name="40% - Accent2 8 4 3 2" xfId="13689"/>
    <cellStyle name="40% - Accent2 8 4 3 2 2" xfId="30400"/>
    <cellStyle name="40% - Accent2 8 4 3 3" xfId="22047"/>
    <cellStyle name="40% - Accent2 8 4 4" xfId="9527"/>
    <cellStyle name="40% - Accent2 8 4 4 2" xfId="26238"/>
    <cellStyle name="40% - Accent2 8 4 5" xfId="17885"/>
    <cellStyle name="40% - Accent2 8 5" xfId="3270"/>
    <cellStyle name="40% - Accent2 8 5 2" xfId="7433"/>
    <cellStyle name="40% - Accent2 8 5 2 2" xfId="15787"/>
    <cellStyle name="40% - Accent2 8 5 2 2 2" xfId="32498"/>
    <cellStyle name="40% - Accent2 8 5 2 3" xfId="24145"/>
    <cellStyle name="40% - Accent2 8 5 3" xfId="11625"/>
    <cellStyle name="40% - Accent2 8 5 3 2" xfId="28336"/>
    <cellStyle name="40% - Accent2 8 5 4" xfId="19983"/>
    <cellStyle name="40% - Accent2 8 6" xfId="4299"/>
    <cellStyle name="40% - Accent2 8 6 2" xfId="12653"/>
    <cellStyle name="40% - Accent2 8 6 2 2" xfId="29364"/>
    <cellStyle name="40% - Accent2 8 6 3" xfId="21011"/>
    <cellStyle name="40% - Accent2 8 7" xfId="8491"/>
    <cellStyle name="40% - Accent2 8 7 2" xfId="25202"/>
    <cellStyle name="40% - Accent2 8 8" xfId="16849"/>
    <cellStyle name="40% - Accent2 9" xfId="146"/>
    <cellStyle name="40% - Accent2 9 2" xfId="389"/>
    <cellStyle name="40% - Accent2 9 2 2" xfId="902"/>
    <cellStyle name="40% - Accent2 9 2 2 2" xfId="1938"/>
    <cellStyle name="40% - Accent2 9 2 2 2 2" xfId="3271"/>
    <cellStyle name="40% - Accent2 9 2 2 2 2 2" xfId="7434"/>
    <cellStyle name="40% - Accent2 9 2 2 2 2 2 2" xfId="15788"/>
    <cellStyle name="40% - Accent2 9 2 2 2 2 2 2 2" xfId="32499"/>
    <cellStyle name="40% - Accent2 9 2 2 2 2 2 3" xfId="24146"/>
    <cellStyle name="40% - Accent2 9 2 2 2 2 3" xfId="11626"/>
    <cellStyle name="40% - Accent2 9 2 2 2 2 3 2" xfId="28337"/>
    <cellStyle name="40% - Accent2 9 2 2 2 2 4" xfId="19984"/>
    <cellStyle name="40% - Accent2 9 2 2 2 3" xfId="6101"/>
    <cellStyle name="40% - Accent2 9 2 2 2 3 2" xfId="14455"/>
    <cellStyle name="40% - Accent2 9 2 2 2 3 2 2" xfId="31166"/>
    <cellStyle name="40% - Accent2 9 2 2 2 3 3" xfId="22813"/>
    <cellStyle name="40% - Accent2 9 2 2 2 4" xfId="10293"/>
    <cellStyle name="40% - Accent2 9 2 2 2 4 2" xfId="27004"/>
    <cellStyle name="40% - Accent2 9 2 2 2 5" xfId="18651"/>
    <cellStyle name="40% - Accent2 9 2 2 3" xfId="3272"/>
    <cellStyle name="40% - Accent2 9 2 2 3 2" xfId="7435"/>
    <cellStyle name="40% - Accent2 9 2 2 3 2 2" xfId="15789"/>
    <cellStyle name="40% - Accent2 9 2 2 3 2 2 2" xfId="32500"/>
    <cellStyle name="40% - Accent2 9 2 2 3 2 3" xfId="24147"/>
    <cellStyle name="40% - Accent2 9 2 2 3 3" xfId="11627"/>
    <cellStyle name="40% - Accent2 9 2 2 3 3 2" xfId="28338"/>
    <cellStyle name="40% - Accent2 9 2 2 3 4" xfId="19985"/>
    <cellStyle name="40% - Accent2 9 2 2 4" xfId="5065"/>
    <cellStyle name="40% - Accent2 9 2 2 4 2" xfId="13419"/>
    <cellStyle name="40% - Accent2 9 2 2 4 2 2" xfId="30130"/>
    <cellStyle name="40% - Accent2 9 2 2 4 3" xfId="21777"/>
    <cellStyle name="40% - Accent2 9 2 2 5" xfId="9257"/>
    <cellStyle name="40% - Accent2 9 2 2 5 2" xfId="25968"/>
    <cellStyle name="40% - Accent2 9 2 2 6" xfId="17615"/>
    <cellStyle name="40% - Accent2 9 2 3" xfId="1426"/>
    <cellStyle name="40% - Accent2 9 2 3 2" xfId="3273"/>
    <cellStyle name="40% - Accent2 9 2 3 2 2" xfId="7436"/>
    <cellStyle name="40% - Accent2 9 2 3 2 2 2" xfId="15790"/>
    <cellStyle name="40% - Accent2 9 2 3 2 2 2 2" xfId="32501"/>
    <cellStyle name="40% - Accent2 9 2 3 2 2 3" xfId="24148"/>
    <cellStyle name="40% - Accent2 9 2 3 2 3" xfId="11628"/>
    <cellStyle name="40% - Accent2 9 2 3 2 3 2" xfId="28339"/>
    <cellStyle name="40% - Accent2 9 2 3 2 4" xfId="19986"/>
    <cellStyle name="40% - Accent2 9 2 3 3" xfId="5589"/>
    <cellStyle name="40% - Accent2 9 2 3 3 2" xfId="13943"/>
    <cellStyle name="40% - Accent2 9 2 3 3 2 2" xfId="30654"/>
    <cellStyle name="40% - Accent2 9 2 3 3 3" xfId="22301"/>
    <cellStyle name="40% - Accent2 9 2 3 4" xfId="9781"/>
    <cellStyle name="40% - Accent2 9 2 3 4 2" xfId="26492"/>
    <cellStyle name="40% - Accent2 9 2 3 5" xfId="18139"/>
    <cellStyle name="40% - Accent2 9 2 4" xfId="3274"/>
    <cellStyle name="40% - Accent2 9 2 4 2" xfId="7437"/>
    <cellStyle name="40% - Accent2 9 2 4 2 2" xfId="15791"/>
    <cellStyle name="40% - Accent2 9 2 4 2 2 2" xfId="32502"/>
    <cellStyle name="40% - Accent2 9 2 4 2 3" xfId="24149"/>
    <cellStyle name="40% - Accent2 9 2 4 3" xfId="11629"/>
    <cellStyle name="40% - Accent2 9 2 4 3 2" xfId="28340"/>
    <cellStyle name="40% - Accent2 9 2 4 4" xfId="19987"/>
    <cellStyle name="40% - Accent2 9 2 5" xfId="4553"/>
    <cellStyle name="40% - Accent2 9 2 5 2" xfId="12907"/>
    <cellStyle name="40% - Accent2 9 2 5 2 2" xfId="29618"/>
    <cellStyle name="40% - Accent2 9 2 5 3" xfId="21265"/>
    <cellStyle name="40% - Accent2 9 2 6" xfId="8745"/>
    <cellStyle name="40% - Accent2 9 2 6 2" xfId="25456"/>
    <cellStyle name="40% - Accent2 9 2 7" xfId="17103"/>
    <cellStyle name="40% - Accent2 9 3" xfId="662"/>
    <cellStyle name="40% - Accent2 9 3 2" xfId="1698"/>
    <cellStyle name="40% - Accent2 9 3 2 2" xfId="3275"/>
    <cellStyle name="40% - Accent2 9 3 2 2 2" xfId="7438"/>
    <cellStyle name="40% - Accent2 9 3 2 2 2 2" xfId="15792"/>
    <cellStyle name="40% - Accent2 9 3 2 2 2 2 2" xfId="32503"/>
    <cellStyle name="40% - Accent2 9 3 2 2 2 3" xfId="24150"/>
    <cellStyle name="40% - Accent2 9 3 2 2 3" xfId="11630"/>
    <cellStyle name="40% - Accent2 9 3 2 2 3 2" xfId="28341"/>
    <cellStyle name="40% - Accent2 9 3 2 2 4" xfId="19988"/>
    <cellStyle name="40% - Accent2 9 3 2 3" xfId="5861"/>
    <cellStyle name="40% - Accent2 9 3 2 3 2" xfId="14215"/>
    <cellStyle name="40% - Accent2 9 3 2 3 2 2" xfId="30926"/>
    <cellStyle name="40% - Accent2 9 3 2 3 3" xfId="22573"/>
    <cellStyle name="40% - Accent2 9 3 2 4" xfId="10053"/>
    <cellStyle name="40% - Accent2 9 3 2 4 2" xfId="26764"/>
    <cellStyle name="40% - Accent2 9 3 2 5" xfId="18411"/>
    <cellStyle name="40% - Accent2 9 3 3" xfId="3276"/>
    <cellStyle name="40% - Accent2 9 3 3 2" xfId="7439"/>
    <cellStyle name="40% - Accent2 9 3 3 2 2" xfId="15793"/>
    <cellStyle name="40% - Accent2 9 3 3 2 2 2" xfId="32504"/>
    <cellStyle name="40% - Accent2 9 3 3 2 3" xfId="24151"/>
    <cellStyle name="40% - Accent2 9 3 3 3" xfId="11631"/>
    <cellStyle name="40% - Accent2 9 3 3 3 2" xfId="28342"/>
    <cellStyle name="40% - Accent2 9 3 3 4" xfId="19989"/>
    <cellStyle name="40% - Accent2 9 3 4" xfId="4825"/>
    <cellStyle name="40% - Accent2 9 3 4 2" xfId="13179"/>
    <cellStyle name="40% - Accent2 9 3 4 2 2" xfId="29890"/>
    <cellStyle name="40% - Accent2 9 3 4 3" xfId="21537"/>
    <cellStyle name="40% - Accent2 9 3 5" xfId="9017"/>
    <cellStyle name="40% - Accent2 9 3 5 2" xfId="25728"/>
    <cellStyle name="40% - Accent2 9 3 6" xfId="17375"/>
    <cellStyle name="40% - Accent2 9 4" xfId="1186"/>
    <cellStyle name="40% - Accent2 9 4 2" xfId="3277"/>
    <cellStyle name="40% - Accent2 9 4 2 2" xfId="7440"/>
    <cellStyle name="40% - Accent2 9 4 2 2 2" xfId="15794"/>
    <cellStyle name="40% - Accent2 9 4 2 2 2 2" xfId="32505"/>
    <cellStyle name="40% - Accent2 9 4 2 2 3" xfId="24152"/>
    <cellStyle name="40% - Accent2 9 4 2 3" xfId="11632"/>
    <cellStyle name="40% - Accent2 9 4 2 3 2" xfId="28343"/>
    <cellStyle name="40% - Accent2 9 4 2 4" xfId="19990"/>
    <cellStyle name="40% - Accent2 9 4 3" xfId="5349"/>
    <cellStyle name="40% - Accent2 9 4 3 2" xfId="13703"/>
    <cellStyle name="40% - Accent2 9 4 3 2 2" xfId="30414"/>
    <cellStyle name="40% - Accent2 9 4 3 3" xfId="22061"/>
    <cellStyle name="40% - Accent2 9 4 4" xfId="9541"/>
    <cellStyle name="40% - Accent2 9 4 4 2" xfId="26252"/>
    <cellStyle name="40% - Accent2 9 4 5" xfId="17899"/>
    <cellStyle name="40% - Accent2 9 5" xfId="3278"/>
    <cellStyle name="40% - Accent2 9 5 2" xfId="7441"/>
    <cellStyle name="40% - Accent2 9 5 2 2" xfId="15795"/>
    <cellStyle name="40% - Accent2 9 5 2 2 2" xfId="32506"/>
    <cellStyle name="40% - Accent2 9 5 2 3" xfId="24153"/>
    <cellStyle name="40% - Accent2 9 5 3" xfId="11633"/>
    <cellStyle name="40% - Accent2 9 5 3 2" xfId="28344"/>
    <cellStyle name="40% - Accent2 9 5 4" xfId="19991"/>
    <cellStyle name="40% - Accent2 9 6" xfId="4313"/>
    <cellStyle name="40% - Accent2 9 6 2" xfId="12667"/>
    <cellStyle name="40% - Accent2 9 6 2 2" xfId="29378"/>
    <cellStyle name="40% - Accent2 9 6 3" xfId="21025"/>
    <cellStyle name="40% - Accent2 9 7" xfId="8505"/>
    <cellStyle name="40% - Accent2 9 7 2" xfId="25216"/>
    <cellStyle name="40% - Accent2 9 8" xfId="16863"/>
    <cellStyle name="40% - Accent3" xfId="9" builtinId="39" customBuiltin="1"/>
    <cellStyle name="40% - Accent3 10" xfId="162"/>
    <cellStyle name="40% - Accent3 10 2" xfId="405"/>
    <cellStyle name="40% - Accent3 10 2 2" xfId="918"/>
    <cellStyle name="40% - Accent3 10 2 2 2" xfId="1954"/>
    <cellStyle name="40% - Accent3 10 2 2 2 2" xfId="3279"/>
    <cellStyle name="40% - Accent3 10 2 2 2 2 2" xfId="7442"/>
    <cellStyle name="40% - Accent3 10 2 2 2 2 2 2" xfId="15796"/>
    <cellStyle name="40% - Accent3 10 2 2 2 2 2 2 2" xfId="32507"/>
    <cellStyle name="40% - Accent3 10 2 2 2 2 2 3" xfId="24154"/>
    <cellStyle name="40% - Accent3 10 2 2 2 2 3" xfId="11634"/>
    <cellStyle name="40% - Accent3 10 2 2 2 2 3 2" xfId="28345"/>
    <cellStyle name="40% - Accent3 10 2 2 2 2 4" xfId="19992"/>
    <cellStyle name="40% - Accent3 10 2 2 2 3" xfId="6117"/>
    <cellStyle name="40% - Accent3 10 2 2 2 3 2" xfId="14471"/>
    <cellStyle name="40% - Accent3 10 2 2 2 3 2 2" xfId="31182"/>
    <cellStyle name="40% - Accent3 10 2 2 2 3 3" xfId="22829"/>
    <cellStyle name="40% - Accent3 10 2 2 2 4" xfId="10309"/>
    <cellStyle name="40% - Accent3 10 2 2 2 4 2" xfId="27020"/>
    <cellStyle name="40% - Accent3 10 2 2 2 5" xfId="18667"/>
    <cellStyle name="40% - Accent3 10 2 2 3" xfId="3280"/>
    <cellStyle name="40% - Accent3 10 2 2 3 2" xfId="7443"/>
    <cellStyle name="40% - Accent3 10 2 2 3 2 2" xfId="15797"/>
    <cellStyle name="40% - Accent3 10 2 2 3 2 2 2" xfId="32508"/>
    <cellStyle name="40% - Accent3 10 2 2 3 2 3" xfId="24155"/>
    <cellStyle name="40% - Accent3 10 2 2 3 3" xfId="11635"/>
    <cellStyle name="40% - Accent3 10 2 2 3 3 2" xfId="28346"/>
    <cellStyle name="40% - Accent3 10 2 2 3 4" xfId="19993"/>
    <cellStyle name="40% - Accent3 10 2 2 4" xfId="5081"/>
    <cellStyle name="40% - Accent3 10 2 2 4 2" xfId="13435"/>
    <cellStyle name="40% - Accent3 10 2 2 4 2 2" xfId="30146"/>
    <cellStyle name="40% - Accent3 10 2 2 4 3" xfId="21793"/>
    <cellStyle name="40% - Accent3 10 2 2 5" xfId="9273"/>
    <cellStyle name="40% - Accent3 10 2 2 5 2" xfId="25984"/>
    <cellStyle name="40% - Accent3 10 2 2 6" xfId="17631"/>
    <cellStyle name="40% - Accent3 10 2 3" xfId="1442"/>
    <cellStyle name="40% - Accent3 10 2 3 2" xfId="3281"/>
    <cellStyle name="40% - Accent3 10 2 3 2 2" xfId="7444"/>
    <cellStyle name="40% - Accent3 10 2 3 2 2 2" xfId="15798"/>
    <cellStyle name="40% - Accent3 10 2 3 2 2 2 2" xfId="32509"/>
    <cellStyle name="40% - Accent3 10 2 3 2 2 3" xfId="24156"/>
    <cellStyle name="40% - Accent3 10 2 3 2 3" xfId="11636"/>
    <cellStyle name="40% - Accent3 10 2 3 2 3 2" xfId="28347"/>
    <cellStyle name="40% - Accent3 10 2 3 2 4" xfId="19994"/>
    <cellStyle name="40% - Accent3 10 2 3 3" xfId="5605"/>
    <cellStyle name="40% - Accent3 10 2 3 3 2" xfId="13959"/>
    <cellStyle name="40% - Accent3 10 2 3 3 2 2" xfId="30670"/>
    <cellStyle name="40% - Accent3 10 2 3 3 3" xfId="22317"/>
    <cellStyle name="40% - Accent3 10 2 3 4" xfId="9797"/>
    <cellStyle name="40% - Accent3 10 2 3 4 2" xfId="26508"/>
    <cellStyle name="40% - Accent3 10 2 3 5" xfId="18155"/>
    <cellStyle name="40% - Accent3 10 2 4" xfId="3282"/>
    <cellStyle name="40% - Accent3 10 2 4 2" xfId="7445"/>
    <cellStyle name="40% - Accent3 10 2 4 2 2" xfId="15799"/>
    <cellStyle name="40% - Accent3 10 2 4 2 2 2" xfId="32510"/>
    <cellStyle name="40% - Accent3 10 2 4 2 3" xfId="24157"/>
    <cellStyle name="40% - Accent3 10 2 4 3" xfId="11637"/>
    <cellStyle name="40% - Accent3 10 2 4 3 2" xfId="28348"/>
    <cellStyle name="40% - Accent3 10 2 4 4" xfId="19995"/>
    <cellStyle name="40% - Accent3 10 2 5" xfId="4569"/>
    <cellStyle name="40% - Accent3 10 2 5 2" xfId="12923"/>
    <cellStyle name="40% - Accent3 10 2 5 2 2" xfId="29634"/>
    <cellStyle name="40% - Accent3 10 2 5 3" xfId="21281"/>
    <cellStyle name="40% - Accent3 10 2 6" xfId="8761"/>
    <cellStyle name="40% - Accent3 10 2 6 2" xfId="25472"/>
    <cellStyle name="40% - Accent3 10 2 7" xfId="17119"/>
    <cellStyle name="40% - Accent3 10 3" xfId="678"/>
    <cellStyle name="40% - Accent3 10 3 2" xfId="1714"/>
    <cellStyle name="40% - Accent3 10 3 2 2" xfId="3283"/>
    <cellStyle name="40% - Accent3 10 3 2 2 2" xfId="7446"/>
    <cellStyle name="40% - Accent3 10 3 2 2 2 2" xfId="15800"/>
    <cellStyle name="40% - Accent3 10 3 2 2 2 2 2" xfId="32511"/>
    <cellStyle name="40% - Accent3 10 3 2 2 2 3" xfId="24158"/>
    <cellStyle name="40% - Accent3 10 3 2 2 3" xfId="11638"/>
    <cellStyle name="40% - Accent3 10 3 2 2 3 2" xfId="28349"/>
    <cellStyle name="40% - Accent3 10 3 2 2 4" xfId="19996"/>
    <cellStyle name="40% - Accent3 10 3 2 3" xfId="5877"/>
    <cellStyle name="40% - Accent3 10 3 2 3 2" xfId="14231"/>
    <cellStyle name="40% - Accent3 10 3 2 3 2 2" xfId="30942"/>
    <cellStyle name="40% - Accent3 10 3 2 3 3" xfId="22589"/>
    <cellStyle name="40% - Accent3 10 3 2 4" xfId="10069"/>
    <cellStyle name="40% - Accent3 10 3 2 4 2" xfId="26780"/>
    <cellStyle name="40% - Accent3 10 3 2 5" xfId="18427"/>
    <cellStyle name="40% - Accent3 10 3 3" xfId="3284"/>
    <cellStyle name="40% - Accent3 10 3 3 2" xfId="7447"/>
    <cellStyle name="40% - Accent3 10 3 3 2 2" xfId="15801"/>
    <cellStyle name="40% - Accent3 10 3 3 2 2 2" xfId="32512"/>
    <cellStyle name="40% - Accent3 10 3 3 2 3" xfId="24159"/>
    <cellStyle name="40% - Accent3 10 3 3 3" xfId="11639"/>
    <cellStyle name="40% - Accent3 10 3 3 3 2" xfId="28350"/>
    <cellStyle name="40% - Accent3 10 3 3 4" xfId="19997"/>
    <cellStyle name="40% - Accent3 10 3 4" xfId="4841"/>
    <cellStyle name="40% - Accent3 10 3 4 2" xfId="13195"/>
    <cellStyle name="40% - Accent3 10 3 4 2 2" xfId="29906"/>
    <cellStyle name="40% - Accent3 10 3 4 3" xfId="21553"/>
    <cellStyle name="40% - Accent3 10 3 5" xfId="9033"/>
    <cellStyle name="40% - Accent3 10 3 5 2" xfId="25744"/>
    <cellStyle name="40% - Accent3 10 3 6" xfId="17391"/>
    <cellStyle name="40% - Accent3 10 4" xfId="1202"/>
    <cellStyle name="40% - Accent3 10 4 2" xfId="3285"/>
    <cellStyle name="40% - Accent3 10 4 2 2" xfId="7448"/>
    <cellStyle name="40% - Accent3 10 4 2 2 2" xfId="15802"/>
    <cellStyle name="40% - Accent3 10 4 2 2 2 2" xfId="32513"/>
    <cellStyle name="40% - Accent3 10 4 2 2 3" xfId="24160"/>
    <cellStyle name="40% - Accent3 10 4 2 3" xfId="11640"/>
    <cellStyle name="40% - Accent3 10 4 2 3 2" xfId="28351"/>
    <cellStyle name="40% - Accent3 10 4 2 4" xfId="19998"/>
    <cellStyle name="40% - Accent3 10 4 3" xfId="5365"/>
    <cellStyle name="40% - Accent3 10 4 3 2" xfId="13719"/>
    <cellStyle name="40% - Accent3 10 4 3 2 2" xfId="30430"/>
    <cellStyle name="40% - Accent3 10 4 3 3" xfId="22077"/>
    <cellStyle name="40% - Accent3 10 4 4" xfId="9557"/>
    <cellStyle name="40% - Accent3 10 4 4 2" xfId="26268"/>
    <cellStyle name="40% - Accent3 10 4 5" xfId="17915"/>
    <cellStyle name="40% - Accent3 10 5" xfId="3286"/>
    <cellStyle name="40% - Accent3 10 5 2" xfId="7449"/>
    <cellStyle name="40% - Accent3 10 5 2 2" xfId="15803"/>
    <cellStyle name="40% - Accent3 10 5 2 2 2" xfId="32514"/>
    <cellStyle name="40% - Accent3 10 5 2 3" xfId="24161"/>
    <cellStyle name="40% - Accent3 10 5 3" xfId="11641"/>
    <cellStyle name="40% - Accent3 10 5 3 2" xfId="28352"/>
    <cellStyle name="40% - Accent3 10 5 4" xfId="19999"/>
    <cellStyle name="40% - Accent3 10 6" xfId="4329"/>
    <cellStyle name="40% - Accent3 10 6 2" xfId="12683"/>
    <cellStyle name="40% - Accent3 10 6 2 2" xfId="29394"/>
    <cellStyle name="40% - Accent3 10 6 3" xfId="21041"/>
    <cellStyle name="40% - Accent3 10 7" xfId="8521"/>
    <cellStyle name="40% - Accent3 10 7 2" xfId="25232"/>
    <cellStyle name="40% - Accent3 10 8" xfId="16879"/>
    <cellStyle name="40% - Accent3 11" xfId="176"/>
    <cellStyle name="40% - Accent3 11 2" xfId="419"/>
    <cellStyle name="40% - Accent3 11 2 2" xfId="932"/>
    <cellStyle name="40% - Accent3 11 2 2 2" xfId="1968"/>
    <cellStyle name="40% - Accent3 11 2 2 2 2" xfId="3287"/>
    <cellStyle name="40% - Accent3 11 2 2 2 2 2" xfId="7450"/>
    <cellStyle name="40% - Accent3 11 2 2 2 2 2 2" xfId="15804"/>
    <cellStyle name="40% - Accent3 11 2 2 2 2 2 2 2" xfId="32515"/>
    <cellStyle name="40% - Accent3 11 2 2 2 2 2 3" xfId="24162"/>
    <cellStyle name="40% - Accent3 11 2 2 2 2 3" xfId="11642"/>
    <cellStyle name="40% - Accent3 11 2 2 2 2 3 2" xfId="28353"/>
    <cellStyle name="40% - Accent3 11 2 2 2 2 4" xfId="20000"/>
    <cellStyle name="40% - Accent3 11 2 2 2 3" xfId="6131"/>
    <cellStyle name="40% - Accent3 11 2 2 2 3 2" xfId="14485"/>
    <cellStyle name="40% - Accent3 11 2 2 2 3 2 2" xfId="31196"/>
    <cellStyle name="40% - Accent3 11 2 2 2 3 3" xfId="22843"/>
    <cellStyle name="40% - Accent3 11 2 2 2 4" xfId="10323"/>
    <cellStyle name="40% - Accent3 11 2 2 2 4 2" xfId="27034"/>
    <cellStyle name="40% - Accent3 11 2 2 2 5" xfId="18681"/>
    <cellStyle name="40% - Accent3 11 2 2 3" xfId="3288"/>
    <cellStyle name="40% - Accent3 11 2 2 3 2" xfId="7451"/>
    <cellStyle name="40% - Accent3 11 2 2 3 2 2" xfId="15805"/>
    <cellStyle name="40% - Accent3 11 2 2 3 2 2 2" xfId="32516"/>
    <cellStyle name="40% - Accent3 11 2 2 3 2 3" xfId="24163"/>
    <cellStyle name="40% - Accent3 11 2 2 3 3" xfId="11643"/>
    <cellStyle name="40% - Accent3 11 2 2 3 3 2" xfId="28354"/>
    <cellStyle name="40% - Accent3 11 2 2 3 4" xfId="20001"/>
    <cellStyle name="40% - Accent3 11 2 2 4" xfId="5095"/>
    <cellStyle name="40% - Accent3 11 2 2 4 2" xfId="13449"/>
    <cellStyle name="40% - Accent3 11 2 2 4 2 2" xfId="30160"/>
    <cellStyle name="40% - Accent3 11 2 2 4 3" xfId="21807"/>
    <cellStyle name="40% - Accent3 11 2 2 5" xfId="9287"/>
    <cellStyle name="40% - Accent3 11 2 2 5 2" xfId="25998"/>
    <cellStyle name="40% - Accent3 11 2 2 6" xfId="17645"/>
    <cellStyle name="40% - Accent3 11 2 3" xfId="1456"/>
    <cellStyle name="40% - Accent3 11 2 3 2" xfId="3289"/>
    <cellStyle name="40% - Accent3 11 2 3 2 2" xfId="7452"/>
    <cellStyle name="40% - Accent3 11 2 3 2 2 2" xfId="15806"/>
    <cellStyle name="40% - Accent3 11 2 3 2 2 2 2" xfId="32517"/>
    <cellStyle name="40% - Accent3 11 2 3 2 2 3" xfId="24164"/>
    <cellStyle name="40% - Accent3 11 2 3 2 3" xfId="11644"/>
    <cellStyle name="40% - Accent3 11 2 3 2 3 2" xfId="28355"/>
    <cellStyle name="40% - Accent3 11 2 3 2 4" xfId="20002"/>
    <cellStyle name="40% - Accent3 11 2 3 3" xfId="5619"/>
    <cellStyle name="40% - Accent3 11 2 3 3 2" xfId="13973"/>
    <cellStyle name="40% - Accent3 11 2 3 3 2 2" xfId="30684"/>
    <cellStyle name="40% - Accent3 11 2 3 3 3" xfId="22331"/>
    <cellStyle name="40% - Accent3 11 2 3 4" xfId="9811"/>
    <cellStyle name="40% - Accent3 11 2 3 4 2" xfId="26522"/>
    <cellStyle name="40% - Accent3 11 2 3 5" xfId="18169"/>
    <cellStyle name="40% - Accent3 11 2 4" xfId="3290"/>
    <cellStyle name="40% - Accent3 11 2 4 2" xfId="7453"/>
    <cellStyle name="40% - Accent3 11 2 4 2 2" xfId="15807"/>
    <cellStyle name="40% - Accent3 11 2 4 2 2 2" xfId="32518"/>
    <cellStyle name="40% - Accent3 11 2 4 2 3" xfId="24165"/>
    <cellStyle name="40% - Accent3 11 2 4 3" xfId="11645"/>
    <cellStyle name="40% - Accent3 11 2 4 3 2" xfId="28356"/>
    <cellStyle name="40% - Accent3 11 2 4 4" xfId="20003"/>
    <cellStyle name="40% - Accent3 11 2 5" xfId="4583"/>
    <cellStyle name="40% - Accent3 11 2 5 2" xfId="12937"/>
    <cellStyle name="40% - Accent3 11 2 5 2 2" xfId="29648"/>
    <cellStyle name="40% - Accent3 11 2 5 3" xfId="21295"/>
    <cellStyle name="40% - Accent3 11 2 6" xfId="8775"/>
    <cellStyle name="40% - Accent3 11 2 6 2" xfId="25486"/>
    <cellStyle name="40% - Accent3 11 2 7" xfId="17133"/>
    <cellStyle name="40% - Accent3 11 3" xfId="692"/>
    <cellStyle name="40% - Accent3 11 3 2" xfId="1728"/>
    <cellStyle name="40% - Accent3 11 3 2 2" xfId="3291"/>
    <cellStyle name="40% - Accent3 11 3 2 2 2" xfId="7454"/>
    <cellStyle name="40% - Accent3 11 3 2 2 2 2" xfId="15808"/>
    <cellStyle name="40% - Accent3 11 3 2 2 2 2 2" xfId="32519"/>
    <cellStyle name="40% - Accent3 11 3 2 2 2 3" xfId="24166"/>
    <cellStyle name="40% - Accent3 11 3 2 2 3" xfId="11646"/>
    <cellStyle name="40% - Accent3 11 3 2 2 3 2" xfId="28357"/>
    <cellStyle name="40% - Accent3 11 3 2 2 4" xfId="20004"/>
    <cellStyle name="40% - Accent3 11 3 2 3" xfId="5891"/>
    <cellStyle name="40% - Accent3 11 3 2 3 2" xfId="14245"/>
    <cellStyle name="40% - Accent3 11 3 2 3 2 2" xfId="30956"/>
    <cellStyle name="40% - Accent3 11 3 2 3 3" xfId="22603"/>
    <cellStyle name="40% - Accent3 11 3 2 4" xfId="10083"/>
    <cellStyle name="40% - Accent3 11 3 2 4 2" xfId="26794"/>
    <cellStyle name="40% - Accent3 11 3 2 5" xfId="18441"/>
    <cellStyle name="40% - Accent3 11 3 3" xfId="3292"/>
    <cellStyle name="40% - Accent3 11 3 3 2" xfId="7455"/>
    <cellStyle name="40% - Accent3 11 3 3 2 2" xfId="15809"/>
    <cellStyle name="40% - Accent3 11 3 3 2 2 2" xfId="32520"/>
    <cellStyle name="40% - Accent3 11 3 3 2 3" xfId="24167"/>
    <cellStyle name="40% - Accent3 11 3 3 3" xfId="11647"/>
    <cellStyle name="40% - Accent3 11 3 3 3 2" xfId="28358"/>
    <cellStyle name="40% - Accent3 11 3 3 4" xfId="20005"/>
    <cellStyle name="40% - Accent3 11 3 4" xfId="4855"/>
    <cellStyle name="40% - Accent3 11 3 4 2" xfId="13209"/>
    <cellStyle name="40% - Accent3 11 3 4 2 2" xfId="29920"/>
    <cellStyle name="40% - Accent3 11 3 4 3" xfId="21567"/>
    <cellStyle name="40% - Accent3 11 3 5" xfId="9047"/>
    <cellStyle name="40% - Accent3 11 3 5 2" xfId="25758"/>
    <cellStyle name="40% - Accent3 11 3 6" xfId="17405"/>
    <cellStyle name="40% - Accent3 11 4" xfId="1216"/>
    <cellStyle name="40% - Accent3 11 4 2" xfId="3293"/>
    <cellStyle name="40% - Accent3 11 4 2 2" xfId="7456"/>
    <cellStyle name="40% - Accent3 11 4 2 2 2" xfId="15810"/>
    <cellStyle name="40% - Accent3 11 4 2 2 2 2" xfId="32521"/>
    <cellStyle name="40% - Accent3 11 4 2 2 3" xfId="24168"/>
    <cellStyle name="40% - Accent3 11 4 2 3" xfId="11648"/>
    <cellStyle name="40% - Accent3 11 4 2 3 2" xfId="28359"/>
    <cellStyle name="40% - Accent3 11 4 2 4" xfId="20006"/>
    <cellStyle name="40% - Accent3 11 4 3" xfId="5379"/>
    <cellStyle name="40% - Accent3 11 4 3 2" xfId="13733"/>
    <cellStyle name="40% - Accent3 11 4 3 2 2" xfId="30444"/>
    <cellStyle name="40% - Accent3 11 4 3 3" xfId="22091"/>
    <cellStyle name="40% - Accent3 11 4 4" xfId="9571"/>
    <cellStyle name="40% - Accent3 11 4 4 2" xfId="26282"/>
    <cellStyle name="40% - Accent3 11 4 5" xfId="17929"/>
    <cellStyle name="40% - Accent3 11 5" xfId="3294"/>
    <cellStyle name="40% - Accent3 11 5 2" xfId="7457"/>
    <cellStyle name="40% - Accent3 11 5 2 2" xfId="15811"/>
    <cellStyle name="40% - Accent3 11 5 2 2 2" xfId="32522"/>
    <cellStyle name="40% - Accent3 11 5 2 3" xfId="24169"/>
    <cellStyle name="40% - Accent3 11 5 3" xfId="11649"/>
    <cellStyle name="40% - Accent3 11 5 3 2" xfId="28360"/>
    <cellStyle name="40% - Accent3 11 5 4" xfId="20007"/>
    <cellStyle name="40% - Accent3 11 6" xfId="4343"/>
    <cellStyle name="40% - Accent3 11 6 2" xfId="12697"/>
    <cellStyle name="40% - Accent3 11 6 2 2" xfId="29408"/>
    <cellStyle name="40% - Accent3 11 6 3" xfId="21055"/>
    <cellStyle name="40% - Accent3 11 7" xfId="8535"/>
    <cellStyle name="40% - Accent3 11 7 2" xfId="25246"/>
    <cellStyle name="40% - Accent3 11 8" xfId="16893"/>
    <cellStyle name="40% - Accent3 12" xfId="191"/>
    <cellStyle name="40% - Accent3 12 2" xfId="434"/>
    <cellStyle name="40% - Accent3 12 2 2" xfId="947"/>
    <cellStyle name="40% - Accent3 12 2 2 2" xfId="1983"/>
    <cellStyle name="40% - Accent3 12 2 2 2 2" xfId="3295"/>
    <cellStyle name="40% - Accent3 12 2 2 2 2 2" xfId="7458"/>
    <cellStyle name="40% - Accent3 12 2 2 2 2 2 2" xfId="15812"/>
    <cellStyle name="40% - Accent3 12 2 2 2 2 2 2 2" xfId="32523"/>
    <cellStyle name="40% - Accent3 12 2 2 2 2 2 3" xfId="24170"/>
    <cellStyle name="40% - Accent3 12 2 2 2 2 3" xfId="11650"/>
    <cellStyle name="40% - Accent3 12 2 2 2 2 3 2" xfId="28361"/>
    <cellStyle name="40% - Accent3 12 2 2 2 2 4" xfId="20008"/>
    <cellStyle name="40% - Accent3 12 2 2 2 3" xfId="6146"/>
    <cellStyle name="40% - Accent3 12 2 2 2 3 2" xfId="14500"/>
    <cellStyle name="40% - Accent3 12 2 2 2 3 2 2" xfId="31211"/>
    <cellStyle name="40% - Accent3 12 2 2 2 3 3" xfId="22858"/>
    <cellStyle name="40% - Accent3 12 2 2 2 4" xfId="10338"/>
    <cellStyle name="40% - Accent3 12 2 2 2 4 2" xfId="27049"/>
    <cellStyle name="40% - Accent3 12 2 2 2 5" xfId="18696"/>
    <cellStyle name="40% - Accent3 12 2 2 3" xfId="3296"/>
    <cellStyle name="40% - Accent3 12 2 2 3 2" xfId="7459"/>
    <cellStyle name="40% - Accent3 12 2 2 3 2 2" xfId="15813"/>
    <cellStyle name="40% - Accent3 12 2 2 3 2 2 2" xfId="32524"/>
    <cellStyle name="40% - Accent3 12 2 2 3 2 3" xfId="24171"/>
    <cellStyle name="40% - Accent3 12 2 2 3 3" xfId="11651"/>
    <cellStyle name="40% - Accent3 12 2 2 3 3 2" xfId="28362"/>
    <cellStyle name="40% - Accent3 12 2 2 3 4" xfId="20009"/>
    <cellStyle name="40% - Accent3 12 2 2 4" xfId="5110"/>
    <cellStyle name="40% - Accent3 12 2 2 4 2" xfId="13464"/>
    <cellStyle name="40% - Accent3 12 2 2 4 2 2" xfId="30175"/>
    <cellStyle name="40% - Accent3 12 2 2 4 3" xfId="21822"/>
    <cellStyle name="40% - Accent3 12 2 2 5" xfId="9302"/>
    <cellStyle name="40% - Accent3 12 2 2 5 2" xfId="26013"/>
    <cellStyle name="40% - Accent3 12 2 2 6" xfId="17660"/>
    <cellStyle name="40% - Accent3 12 2 3" xfId="1471"/>
    <cellStyle name="40% - Accent3 12 2 3 2" xfId="3297"/>
    <cellStyle name="40% - Accent3 12 2 3 2 2" xfId="7460"/>
    <cellStyle name="40% - Accent3 12 2 3 2 2 2" xfId="15814"/>
    <cellStyle name="40% - Accent3 12 2 3 2 2 2 2" xfId="32525"/>
    <cellStyle name="40% - Accent3 12 2 3 2 2 3" xfId="24172"/>
    <cellStyle name="40% - Accent3 12 2 3 2 3" xfId="11652"/>
    <cellStyle name="40% - Accent3 12 2 3 2 3 2" xfId="28363"/>
    <cellStyle name="40% - Accent3 12 2 3 2 4" xfId="20010"/>
    <cellStyle name="40% - Accent3 12 2 3 3" xfId="5634"/>
    <cellStyle name="40% - Accent3 12 2 3 3 2" xfId="13988"/>
    <cellStyle name="40% - Accent3 12 2 3 3 2 2" xfId="30699"/>
    <cellStyle name="40% - Accent3 12 2 3 3 3" xfId="22346"/>
    <cellStyle name="40% - Accent3 12 2 3 4" xfId="9826"/>
    <cellStyle name="40% - Accent3 12 2 3 4 2" xfId="26537"/>
    <cellStyle name="40% - Accent3 12 2 3 5" xfId="18184"/>
    <cellStyle name="40% - Accent3 12 2 4" xfId="3298"/>
    <cellStyle name="40% - Accent3 12 2 4 2" xfId="7461"/>
    <cellStyle name="40% - Accent3 12 2 4 2 2" xfId="15815"/>
    <cellStyle name="40% - Accent3 12 2 4 2 2 2" xfId="32526"/>
    <cellStyle name="40% - Accent3 12 2 4 2 3" xfId="24173"/>
    <cellStyle name="40% - Accent3 12 2 4 3" xfId="11653"/>
    <cellStyle name="40% - Accent3 12 2 4 3 2" xfId="28364"/>
    <cellStyle name="40% - Accent3 12 2 4 4" xfId="20011"/>
    <cellStyle name="40% - Accent3 12 2 5" xfId="4598"/>
    <cellStyle name="40% - Accent3 12 2 5 2" xfId="12952"/>
    <cellStyle name="40% - Accent3 12 2 5 2 2" xfId="29663"/>
    <cellStyle name="40% - Accent3 12 2 5 3" xfId="21310"/>
    <cellStyle name="40% - Accent3 12 2 6" xfId="8790"/>
    <cellStyle name="40% - Accent3 12 2 6 2" xfId="25501"/>
    <cellStyle name="40% - Accent3 12 2 7" xfId="17148"/>
    <cellStyle name="40% - Accent3 12 3" xfId="707"/>
    <cellStyle name="40% - Accent3 12 3 2" xfId="1743"/>
    <cellStyle name="40% - Accent3 12 3 2 2" xfId="3299"/>
    <cellStyle name="40% - Accent3 12 3 2 2 2" xfId="7462"/>
    <cellStyle name="40% - Accent3 12 3 2 2 2 2" xfId="15816"/>
    <cellStyle name="40% - Accent3 12 3 2 2 2 2 2" xfId="32527"/>
    <cellStyle name="40% - Accent3 12 3 2 2 2 3" xfId="24174"/>
    <cellStyle name="40% - Accent3 12 3 2 2 3" xfId="11654"/>
    <cellStyle name="40% - Accent3 12 3 2 2 3 2" xfId="28365"/>
    <cellStyle name="40% - Accent3 12 3 2 2 4" xfId="20012"/>
    <cellStyle name="40% - Accent3 12 3 2 3" xfId="5906"/>
    <cellStyle name="40% - Accent3 12 3 2 3 2" xfId="14260"/>
    <cellStyle name="40% - Accent3 12 3 2 3 2 2" xfId="30971"/>
    <cellStyle name="40% - Accent3 12 3 2 3 3" xfId="22618"/>
    <cellStyle name="40% - Accent3 12 3 2 4" xfId="10098"/>
    <cellStyle name="40% - Accent3 12 3 2 4 2" xfId="26809"/>
    <cellStyle name="40% - Accent3 12 3 2 5" xfId="18456"/>
    <cellStyle name="40% - Accent3 12 3 3" xfId="3300"/>
    <cellStyle name="40% - Accent3 12 3 3 2" xfId="7463"/>
    <cellStyle name="40% - Accent3 12 3 3 2 2" xfId="15817"/>
    <cellStyle name="40% - Accent3 12 3 3 2 2 2" xfId="32528"/>
    <cellStyle name="40% - Accent3 12 3 3 2 3" xfId="24175"/>
    <cellStyle name="40% - Accent3 12 3 3 3" xfId="11655"/>
    <cellStyle name="40% - Accent3 12 3 3 3 2" xfId="28366"/>
    <cellStyle name="40% - Accent3 12 3 3 4" xfId="20013"/>
    <cellStyle name="40% - Accent3 12 3 4" xfId="4870"/>
    <cellStyle name="40% - Accent3 12 3 4 2" xfId="13224"/>
    <cellStyle name="40% - Accent3 12 3 4 2 2" xfId="29935"/>
    <cellStyle name="40% - Accent3 12 3 4 3" xfId="21582"/>
    <cellStyle name="40% - Accent3 12 3 5" xfId="9062"/>
    <cellStyle name="40% - Accent3 12 3 5 2" xfId="25773"/>
    <cellStyle name="40% - Accent3 12 3 6" xfId="17420"/>
    <cellStyle name="40% - Accent3 12 4" xfId="1231"/>
    <cellStyle name="40% - Accent3 12 4 2" xfId="3301"/>
    <cellStyle name="40% - Accent3 12 4 2 2" xfId="7464"/>
    <cellStyle name="40% - Accent3 12 4 2 2 2" xfId="15818"/>
    <cellStyle name="40% - Accent3 12 4 2 2 2 2" xfId="32529"/>
    <cellStyle name="40% - Accent3 12 4 2 2 3" xfId="24176"/>
    <cellStyle name="40% - Accent3 12 4 2 3" xfId="11656"/>
    <cellStyle name="40% - Accent3 12 4 2 3 2" xfId="28367"/>
    <cellStyle name="40% - Accent3 12 4 2 4" xfId="20014"/>
    <cellStyle name="40% - Accent3 12 4 3" xfId="5394"/>
    <cellStyle name="40% - Accent3 12 4 3 2" xfId="13748"/>
    <cellStyle name="40% - Accent3 12 4 3 2 2" xfId="30459"/>
    <cellStyle name="40% - Accent3 12 4 3 3" xfId="22106"/>
    <cellStyle name="40% - Accent3 12 4 4" xfId="9586"/>
    <cellStyle name="40% - Accent3 12 4 4 2" xfId="26297"/>
    <cellStyle name="40% - Accent3 12 4 5" xfId="17944"/>
    <cellStyle name="40% - Accent3 12 5" xfId="3302"/>
    <cellStyle name="40% - Accent3 12 5 2" xfId="7465"/>
    <cellStyle name="40% - Accent3 12 5 2 2" xfId="15819"/>
    <cellStyle name="40% - Accent3 12 5 2 2 2" xfId="32530"/>
    <cellStyle name="40% - Accent3 12 5 2 3" xfId="24177"/>
    <cellStyle name="40% - Accent3 12 5 3" xfId="11657"/>
    <cellStyle name="40% - Accent3 12 5 3 2" xfId="28368"/>
    <cellStyle name="40% - Accent3 12 5 4" xfId="20015"/>
    <cellStyle name="40% - Accent3 12 6" xfId="4358"/>
    <cellStyle name="40% - Accent3 12 6 2" xfId="12712"/>
    <cellStyle name="40% - Accent3 12 6 2 2" xfId="29423"/>
    <cellStyle name="40% - Accent3 12 6 3" xfId="21070"/>
    <cellStyle name="40% - Accent3 12 7" xfId="8550"/>
    <cellStyle name="40% - Accent3 12 7 2" xfId="25261"/>
    <cellStyle name="40% - Accent3 12 8" xfId="16908"/>
    <cellStyle name="40% - Accent3 13" xfId="207"/>
    <cellStyle name="40% - Accent3 13 2" xfId="449"/>
    <cellStyle name="40% - Accent3 13 2 2" xfId="962"/>
    <cellStyle name="40% - Accent3 13 2 2 2" xfId="1998"/>
    <cellStyle name="40% - Accent3 13 2 2 2 2" xfId="3303"/>
    <cellStyle name="40% - Accent3 13 2 2 2 2 2" xfId="7466"/>
    <cellStyle name="40% - Accent3 13 2 2 2 2 2 2" xfId="15820"/>
    <cellStyle name="40% - Accent3 13 2 2 2 2 2 2 2" xfId="32531"/>
    <cellStyle name="40% - Accent3 13 2 2 2 2 2 3" xfId="24178"/>
    <cellStyle name="40% - Accent3 13 2 2 2 2 3" xfId="11658"/>
    <cellStyle name="40% - Accent3 13 2 2 2 2 3 2" xfId="28369"/>
    <cellStyle name="40% - Accent3 13 2 2 2 2 4" xfId="20016"/>
    <cellStyle name="40% - Accent3 13 2 2 2 3" xfId="6161"/>
    <cellStyle name="40% - Accent3 13 2 2 2 3 2" xfId="14515"/>
    <cellStyle name="40% - Accent3 13 2 2 2 3 2 2" xfId="31226"/>
    <cellStyle name="40% - Accent3 13 2 2 2 3 3" xfId="22873"/>
    <cellStyle name="40% - Accent3 13 2 2 2 4" xfId="10353"/>
    <cellStyle name="40% - Accent3 13 2 2 2 4 2" xfId="27064"/>
    <cellStyle name="40% - Accent3 13 2 2 2 5" xfId="18711"/>
    <cellStyle name="40% - Accent3 13 2 2 3" xfId="3304"/>
    <cellStyle name="40% - Accent3 13 2 2 3 2" xfId="7467"/>
    <cellStyle name="40% - Accent3 13 2 2 3 2 2" xfId="15821"/>
    <cellStyle name="40% - Accent3 13 2 2 3 2 2 2" xfId="32532"/>
    <cellStyle name="40% - Accent3 13 2 2 3 2 3" xfId="24179"/>
    <cellStyle name="40% - Accent3 13 2 2 3 3" xfId="11659"/>
    <cellStyle name="40% - Accent3 13 2 2 3 3 2" xfId="28370"/>
    <cellStyle name="40% - Accent3 13 2 2 3 4" xfId="20017"/>
    <cellStyle name="40% - Accent3 13 2 2 4" xfId="5125"/>
    <cellStyle name="40% - Accent3 13 2 2 4 2" xfId="13479"/>
    <cellStyle name="40% - Accent3 13 2 2 4 2 2" xfId="30190"/>
    <cellStyle name="40% - Accent3 13 2 2 4 3" xfId="21837"/>
    <cellStyle name="40% - Accent3 13 2 2 5" xfId="9317"/>
    <cellStyle name="40% - Accent3 13 2 2 5 2" xfId="26028"/>
    <cellStyle name="40% - Accent3 13 2 2 6" xfId="17675"/>
    <cellStyle name="40% - Accent3 13 2 3" xfId="1486"/>
    <cellStyle name="40% - Accent3 13 2 3 2" xfId="3305"/>
    <cellStyle name="40% - Accent3 13 2 3 2 2" xfId="7468"/>
    <cellStyle name="40% - Accent3 13 2 3 2 2 2" xfId="15822"/>
    <cellStyle name="40% - Accent3 13 2 3 2 2 2 2" xfId="32533"/>
    <cellStyle name="40% - Accent3 13 2 3 2 2 3" xfId="24180"/>
    <cellStyle name="40% - Accent3 13 2 3 2 3" xfId="11660"/>
    <cellStyle name="40% - Accent3 13 2 3 2 3 2" xfId="28371"/>
    <cellStyle name="40% - Accent3 13 2 3 2 4" xfId="20018"/>
    <cellStyle name="40% - Accent3 13 2 3 3" xfId="5649"/>
    <cellStyle name="40% - Accent3 13 2 3 3 2" xfId="14003"/>
    <cellStyle name="40% - Accent3 13 2 3 3 2 2" xfId="30714"/>
    <cellStyle name="40% - Accent3 13 2 3 3 3" xfId="22361"/>
    <cellStyle name="40% - Accent3 13 2 3 4" xfId="9841"/>
    <cellStyle name="40% - Accent3 13 2 3 4 2" xfId="26552"/>
    <cellStyle name="40% - Accent3 13 2 3 5" xfId="18199"/>
    <cellStyle name="40% - Accent3 13 2 4" xfId="3306"/>
    <cellStyle name="40% - Accent3 13 2 4 2" xfId="7469"/>
    <cellStyle name="40% - Accent3 13 2 4 2 2" xfId="15823"/>
    <cellStyle name="40% - Accent3 13 2 4 2 2 2" xfId="32534"/>
    <cellStyle name="40% - Accent3 13 2 4 2 3" xfId="24181"/>
    <cellStyle name="40% - Accent3 13 2 4 3" xfId="11661"/>
    <cellStyle name="40% - Accent3 13 2 4 3 2" xfId="28372"/>
    <cellStyle name="40% - Accent3 13 2 4 4" xfId="20019"/>
    <cellStyle name="40% - Accent3 13 2 5" xfId="4613"/>
    <cellStyle name="40% - Accent3 13 2 5 2" xfId="12967"/>
    <cellStyle name="40% - Accent3 13 2 5 2 2" xfId="29678"/>
    <cellStyle name="40% - Accent3 13 2 5 3" xfId="21325"/>
    <cellStyle name="40% - Accent3 13 2 6" xfId="8805"/>
    <cellStyle name="40% - Accent3 13 2 6 2" xfId="25516"/>
    <cellStyle name="40% - Accent3 13 2 7" xfId="17163"/>
    <cellStyle name="40% - Accent3 13 3" xfId="722"/>
    <cellStyle name="40% - Accent3 13 3 2" xfId="1758"/>
    <cellStyle name="40% - Accent3 13 3 2 2" xfId="3307"/>
    <cellStyle name="40% - Accent3 13 3 2 2 2" xfId="7470"/>
    <cellStyle name="40% - Accent3 13 3 2 2 2 2" xfId="15824"/>
    <cellStyle name="40% - Accent3 13 3 2 2 2 2 2" xfId="32535"/>
    <cellStyle name="40% - Accent3 13 3 2 2 2 3" xfId="24182"/>
    <cellStyle name="40% - Accent3 13 3 2 2 3" xfId="11662"/>
    <cellStyle name="40% - Accent3 13 3 2 2 3 2" xfId="28373"/>
    <cellStyle name="40% - Accent3 13 3 2 2 4" xfId="20020"/>
    <cellStyle name="40% - Accent3 13 3 2 3" xfId="5921"/>
    <cellStyle name="40% - Accent3 13 3 2 3 2" xfId="14275"/>
    <cellStyle name="40% - Accent3 13 3 2 3 2 2" xfId="30986"/>
    <cellStyle name="40% - Accent3 13 3 2 3 3" xfId="22633"/>
    <cellStyle name="40% - Accent3 13 3 2 4" xfId="10113"/>
    <cellStyle name="40% - Accent3 13 3 2 4 2" xfId="26824"/>
    <cellStyle name="40% - Accent3 13 3 2 5" xfId="18471"/>
    <cellStyle name="40% - Accent3 13 3 3" xfId="3308"/>
    <cellStyle name="40% - Accent3 13 3 3 2" xfId="7471"/>
    <cellStyle name="40% - Accent3 13 3 3 2 2" xfId="15825"/>
    <cellStyle name="40% - Accent3 13 3 3 2 2 2" xfId="32536"/>
    <cellStyle name="40% - Accent3 13 3 3 2 3" xfId="24183"/>
    <cellStyle name="40% - Accent3 13 3 3 3" xfId="11663"/>
    <cellStyle name="40% - Accent3 13 3 3 3 2" xfId="28374"/>
    <cellStyle name="40% - Accent3 13 3 3 4" xfId="20021"/>
    <cellStyle name="40% - Accent3 13 3 4" xfId="4885"/>
    <cellStyle name="40% - Accent3 13 3 4 2" xfId="13239"/>
    <cellStyle name="40% - Accent3 13 3 4 2 2" xfId="29950"/>
    <cellStyle name="40% - Accent3 13 3 4 3" xfId="21597"/>
    <cellStyle name="40% - Accent3 13 3 5" xfId="9077"/>
    <cellStyle name="40% - Accent3 13 3 5 2" xfId="25788"/>
    <cellStyle name="40% - Accent3 13 3 6" xfId="17435"/>
    <cellStyle name="40% - Accent3 13 4" xfId="1246"/>
    <cellStyle name="40% - Accent3 13 4 2" xfId="3309"/>
    <cellStyle name="40% - Accent3 13 4 2 2" xfId="7472"/>
    <cellStyle name="40% - Accent3 13 4 2 2 2" xfId="15826"/>
    <cellStyle name="40% - Accent3 13 4 2 2 2 2" xfId="32537"/>
    <cellStyle name="40% - Accent3 13 4 2 2 3" xfId="24184"/>
    <cellStyle name="40% - Accent3 13 4 2 3" xfId="11664"/>
    <cellStyle name="40% - Accent3 13 4 2 3 2" xfId="28375"/>
    <cellStyle name="40% - Accent3 13 4 2 4" xfId="20022"/>
    <cellStyle name="40% - Accent3 13 4 3" xfId="5409"/>
    <cellStyle name="40% - Accent3 13 4 3 2" xfId="13763"/>
    <cellStyle name="40% - Accent3 13 4 3 2 2" xfId="30474"/>
    <cellStyle name="40% - Accent3 13 4 3 3" xfId="22121"/>
    <cellStyle name="40% - Accent3 13 4 4" xfId="9601"/>
    <cellStyle name="40% - Accent3 13 4 4 2" xfId="26312"/>
    <cellStyle name="40% - Accent3 13 4 5" xfId="17959"/>
    <cellStyle name="40% - Accent3 13 5" xfId="3310"/>
    <cellStyle name="40% - Accent3 13 5 2" xfId="7473"/>
    <cellStyle name="40% - Accent3 13 5 2 2" xfId="15827"/>
    <cellStyle name="40% - Accent3 13 5 2 2 2" xfId="32538"/>
    <cellStyle name="40% - Accent3 13 5 2 3" xfId="24185"/>
    <cellStyle name="40% - Accent3 13 5 3" xfId="11665"/>
    <cellStyle name="40% - Accent3 13 5 3 2" xfId="28376"/>
    <cellStyle name="40% - Accent3 13 5 4" xfId="20023"/>
    <cellStyle name="40% - Accent3 13 6" xfId="4373"/>
    <cellStyle name="40% - Accent3 13 6 2" xfId="12727"/>
    <cellStyle name="40% - Accent3 13 6 2 2" xfId="29438"/>
    <cellStyle name="40% - Accent3 13 6 3" xfId="21085"/>
    <cellStyle name="40% - Accent3 13 7" xfId="8565"/>
    <cellStyle name="40% - Accent3 13 7 2" xfId="25276"/>
    <cellStyle name="40% - Accent3 13 8" xfId="16923"/>
    <cellStyle name="40% - Accent3 14" xfId="221"/>
    <cellStyle name="40% - Accent3 14 2" xfId="463"/>
    <cellStyle name="40% - Accent3 14 2 2" xfId="976"/>
    <cellStyle name="40% - Accent3 14 2 2 2" xfId="2012"/>
    <cellStyle name="40% - Accent3 14 2 2 2 2" xfId="3311"/>
    <cellStyle name="40% - Accent3 14 2 2 2 2 2" xfId="7474"/>
    <cellStyle name="40% - Accent3 14 2 2 2 2 2 2" xfId="15828"/>
    <cellStyle name="40% - Accent3 14 2 2 2 2 2 2 2" xfId="32539"/>
    <cellStyle name="40% - Accent3 14 2 2 2 2 2 3" xfId="24186"/>
    <cellStyle name="40% - Accent3 14 2 2 2 2 3" xfId="11666"/>
    <cellStyle name="40% - Accent3 14 2 2 2 2 3 2" xfId="28377"/>
    <cellStyle name="40% - Accent3 14 2 2 2 2 4" xfId="20024"/>
    <cellStyle name="40% - Accent3 14 2 2 2 3" xfId="6175"/>
    <cellStyle name="40% - Accent3 14 2 2 2 3 2" xfId="14529"/>
    <cellStyle name="40% - Accent3 14 2 2 2 3 2 2" xfId="31240"/>
    <cellStyle name="40% - Accent3 14 2 2 2 3 3" xfId="22887"/>
    <cellStyle name="40% - Accent3 14 2 2 2 4" xfId="10367"/>
    <cellStyle name="40% - Accent3 14 2 2 2 4 2" xfId="27078"/>
    <cellStyle name="40% - Accent3 14 2 2 2 5" xfId="18725"/>
    <cellStyle name="40% - Accent3 14 2 2 3" xfId="3312"/>
    <cellStyle name="40% - Accent3 14 2 2 3 2" xfId="7475"/>
    <cellStyle name="40% - Accent3 14 2 2 3 2 2" xfId="15829"/>
    <cellStyle name="40% - Accent3 14 2 2 3 2 2 2" xfId="32540"/>
    <cellStyle name="40% - Accent3 14 2 2 3 2 3" xfId="24187"/>
    <cellStyle name="40% - Accent3 14 2 2 3 3" xfId="11667"/>
    <cellStyle name="40% - Accent3 14 2 2 3 3 2" xfId="28378"/>
    <cellStyle name="40% - Accent3 14 2 2 3 4" xfId="20025"/>
    <cellStyle name="40% - Accent3 14 2 2 4" xfId="5139"/>
    <cellStyle name="40% - Accent3 14 2 2 4 2" xfId="13493"/>
    <cellStyle name="40% - Accent3 14 2 2 4 2 2" xfId="30204"/>
    <cellStyle name="40% - Accent3 14 2 2 4 3" xfId="21851"/>
    <cellStyle name="40% - Accent3 14 2 2 5" xfId="9331"/>
    <cellStyle name="40% - Accent3 14 2 2 5 2" xfId="26042"/>
    <cellStyle name="40% - Accent3 14 2 2 6" xfId="17689"/>
    <cellStyle name="40% - Accent3 14 2 3" xfId="1500"/>
    <cellStyle name="40% - Accent3 14 2 3 2" xfId="3313"/>
    <cellStyle name="40% - Accent3 14 2 3 2 2" xfId="7476"/>
    <cellStyle name="40% - Accent3 14 2 3 2 2 2" xfId="15830"/>
    <cellStyle name="40% - Accent3 14 2 3 2 2 2 2" xfId="32541"/>
    <cellStyle name="40% - Accent3 14 2 3 2 2 3" xfId="24188"/>
    <cellStyle name="40% - Accent3 14 2 3 2 3" xfId="11668"/>
    <cellStyle name="40% - Accent3 14 2 3 2 3 2" xfId="28379"/>
    <cellStyle name="40% - Accent3 14 2 3 2 4" xfId="20026"/>
    <cellStyle name="40% - Accent3 14 2 3 3" xfId="5663"/>
    <cellStyle name="40% - Accent3 14 2 3 3 2" xfId="14017"/>
    <cellStyle name="40% - Accent3 14 2 3 3 2 2" xfId="30728"/>
    <cellStyle name="40% - Accent3 14 2 3 3 3" xfId="22375"/>
    <cellStyle name="40% - Accent3 14 2 3 4" xfId="9855"/>
    <cellStyle name="40% - Accent3 14 2 3 4 2" xfId="26566"/>
    <cellStyle name="40% - Accent3 14 2 3 5" xfId="18213"/>
    <cellStyle name="40% - Accent3 14 2 4" xfId="3314"/>
    <cellStyle name="40% - Accent3 14 2 4 2" xfId="7477"/>
    <cellStyle name="40% - Accent3 14 2 4 2 2" xfId="15831"/>
    <cellStyle name="40% - Accent3 14 2 4 2 2 2" xfId="32542"/>
    <cellStyle name="40% - Accent3 14 2 4 2 3" xfId="24189"/>
    <cellStyle name="40% - Accent3 14 2 4 3" xfId="11669"/>
    <cellStyle name="40% - Accent3 14 2 4 3 2" xfId="28380"/>
    <cellStyle name="40% - Accent3 14 2 4 4" xfId="20027"/>
    <cellStyle name="40% - Accent3 14 2 5" xfId="4627"/>
    <cellStyle name="40% - Accent3 14 2 5 2" xfId="12981"/>
    <cellStyle name="40% - Accent3 14 2 5 2 2" xfId="29692"/>
    <cellStyle name="40% - Accent3 14 2 5 3" xfId="21339"/>
    <cellStyle name="40% - Accent3 14 2 6" xfId="8819"/>
    <cellStyle name="40% - Accent3 14 2 6 2" xfId="25530"/>
    <cellStyle name="40% - Accent3 14 2 7" xfId="17177"/>
    <cellStyle name="40% - Accent3 14 3" xfId="736"/>
    <cellStyle name="40% - Accent3 14 3 2" xfId="1772"/>
    <cellStyle name="40% - Accent3 14 3 2 2" xfId="3315"/>
    <cellStyle name="40% - Accent3 14 3 2 2 2" xfId="7478"/>
    <cellStyle name="40% - Accent3 14 3 2 2 2 2" xfId="15832"/>
    <cellStyle name="40% - Accent3 14 3 2 2 2 2 2" xfId="32543"/>
    <cellStyle name="40% - Accent3 14 3 2 2 2 3" xfId="24190"/>
    <cellStyle name="40% - Accent3 14 3 2 2 3" xfId="11670"/>
    <cellStyle name="40% - Accent3 14 3 2 2 3 2" xfId="28381"/>
    <cellStyle name="40% - Accent3 14 3 2 2 4" xfId="20028"/>
    <cellStyle name="40% - Accent3 14 3 2 3" xfId="5935"/>
    <cellStyle name="40% - Accent3 14 3 2 3 2" xfId="14289"/>
    <cellStyle name="40% - Accent3 14 3 2 3 2 2" xfId="31000"/>
    <cellStyle name="40% - Accent3 14 3 2 3 3" xfId="22647"/>
    <cellStyle name="40% - Accent3 14 3 2 4" xfId="10127"/>
    <cellStyle name="40% - Accent3 14 3 2 4 2" xfId="26838"/>
    <cellStyle name="40% - Accent3 14 3 2 5" xfId="18485"/>
    <cellStyle name="40% - Accent3 14 3 3" xfId="3316"/>
    <cellStyle name="40% - Accent3 14 3 3 2" xfId="7479"/>
    <cellStyle name="40% - Accent3 14 3 3 2 2" xfId="15833"/>
    <cellStyle name="40% - Accent3 14 3 3 2 2 2" xfId="32544"/>
    <cellStyle name="40% - Accent3 14 3 3 2 3" xfId="24191"/>
    <cellStyle name="40% - Accent3 14 3 3 3" xfId="11671"/>
    <cellStyle name="40% - Accent3 14 3 3 3 2" xfId="28382"/>
    <cellStyle name="40% - Accent3 14 3 3 4" xfId="20029"/>
    <cellStyle name="40% - Accent3 14 3 4" xfId="4899"/>
    <cellStyle name="40% - Accent3 14 3 4 2" xfId="13253"/>
    <cellStyle name="40% - Accent3 14 3 4 2 2" xfId="29964"/>
    <cellStyle name="40% - Accent3 14 3 4 3" xfId="21611"/>
    <cellStyle name="40% - Accent3 14 3 5" xfId="9091"/>
    <cellStyle name="40% - Accent3 14 3 5 2" xfId="25802"/>
    <cellStyle name="40% - Accent3 14 3 6" xfId="17449"/>
    <cellStyle name="40% - Accent3 14 4" xfId="1260"/>
    <cellStyle name="40% - Accent3 14 4 2" xfId="3317"/>
    <cellStyle name="40% - Accent3 14 4 2 2" xfId="7480"/>
    <cellStyle name="40% - Accent3 14 4 2 2 2" xfId="15834"/>
    <cellStyle name="40% - Accent3 14 4 2 2 2 2" xfId="32545"/>
    <cellStyle name="40% - Accent3 14 4 2 2 3" xfId="24192"/>
    <cellStyle name="40% - Accent3 14 4 2 3" xfId="11672"/>
    <cellStyle name="40% - Accent3 14 4 2 3 2" xfId="28383"/>
    <cellStyle name="40% - Accent3 14 4 2 4" xfId="20030"/>
    <cellStyle name="40% - Accent3 14 4 3" xfId="5423"/>
    <cellStyle name="40% - Accent3 14 4 3 2" xfId="13777"/>
    <cellStyle name="40% - Accent3 14 4 3 2 2" xfId="30488"/>
    <cellStyle name="40% - Accent3 14 4 3 3" xfId="22135"/>
    <cellStyle name="40% - Accent3 14 4 4" xfId="9615"/>
    <cellStyle name="40% - Accent3 14 4 4 2" xfId="26326"/>
    <cellStyle name="40% - Accent3 14 4 5" xfId="17973"/>
    <cellStyle name="40% - Accent3 14 5" xfId="3318"/>
    <cellStyle name="40% - Accent3 14 5 2" xfId="7481"/>
    <cellStyle name="40% - Accent3 14 5 2 2" xfId="15835"/>
    <cellStyle name="40% - Accent3 14 5 2 2 2" xfId="32546"/>
    <cellStyle name="40% - Accent3 14 5 2 3" xfId="24193"/>
    <cellStyle name="40% - Accent3 14 5 3" xfId="11673"/>
    <cellStyle name="40% - Accent3 14 5 3 2" xfId="28384"/>
    <cellStyle name="40% - Accent3 14 5 4" xfId="20031"/>
    <cellStyle name="40% - Accent3 14 6" xfId="4387"/>
    <cellStyle name="40% - Accent3 14 6 2" xfId="12741"/>
    <cellStyle name="40% - Accent3 14 6 2 2" xfId="29452"/>
    <cellStyle name="40% - Accent3 14 6 3" xfId="21099"/>
    <cellStyle name="40% - Accent3 14 7" xfId="8579"/>
    <cellStyle name="40% - Accent3 14 7 2" xfId="25290"/>
    <cellStyle name="40% - Accent3 14 8" xfId="16937"/>
    <cellStyle name="40% - Accent3 15" xfId="235"/>
    <cellStyle name="40% - Accent3 15 2" xfId="477"/>
    <cellStyle name="40% - Accent3 15 2 2" xfId="990"/>
    <cellStyle name="40% - Accent3 15 2 2 2" xfId="2026"/>
    <cellStyle name="40% - Accent3 15 2 2 2 2" xfId="3319"/>
    <cellStyle name="40% - Accent3 15 2 2 2 2 2" xfId="7482"/>
    <cellStyle name="40% - Accent3 15 2 2 2 2 2 2" xfId="15836"/>
    <cellStyle name="40% - Accent3 15 2 2 2 2 2 2 2" xfId="32547"/>
    <cellStyle name="40% - Accent3 15 2 2 2 2 2 3" xfId="24194"/>
    <cellStyle name="40% - Accent3 15 2 2 2 2 3" xfId="11674"/>
    <cellStyle name="40% - Accent3 15 2 2 2 2 3 2" xfId="28385"/>
    <cellStyle name="40% - Accent3 15 2 2 2 2 4" xfId="20032"/>
    <cellStyle name="40% - Accent3 15 2 2 2 3" xfId="6189"/>
    <cellStyle name="40% - Accent3 15 2 2 2 3 2" xfId="14543"/>
    <cellStyle name="40% - Accent3 15 2 2 2 3 2 2" xfId="31254"/>
    <cellStyle name="40% - Accent3 15 2 2 2 3 3" xfId="22901"/>
    <cellStyle name="40% - Accent3 15 2 2 2 4" xfId="10381"/>
    <cellStyle name="40% - Accent3 15 2 2 2 4 2" xfId="27092"/>
    <cellStyle name="40% - Accent3 15 2 2 2 5" xfId="18739"/>
    <cellStyle name="40% - Accent3 15 2 2 3" xfId="3320"/>
    <cellStyle name="40% - Accent3 15 2 2 3 2" xfId="7483"/>
    <cellStyle name="40% - Accent3 15 2 2 3 2 2" xfId="15837"/>
    <cellStyle name="40% - Accent3 15 2 2 3 2 2 2" xfId="32548"/>
    <cellStyle name="40% - Accent3 15 2 2 3 2 3" xfId="24195"/>
    <cellStyle name="40% - Accent3 15 2 2 3 3" xfId="11675"/>
    <cellStyle name="40% - Accent3 15 2 2 3 3 2" xfId="28386"/>
    <cellStyle name="40% - Accent3 15 2 2 3 4" xfId="20033"/>
    <cellStyle name="40% - Accent3 15 2 2 4" xfId="5153"/>
    <cellStyle name="40% - Accent3 15 2 2 4 2" xfId="13507"/>
    <cellStyle name="40% - Accent3 15 2 2 4 2 2" xfId="30218"/>
    <cellStyle name="40% - Accent3 15 2 2 4 3" xfId="21865"/>
    <cellStyle name="40% - Accent3 15 2 2 5" xfId="9345"/>
    <cellStyle name="40% - Accent3 15 2 2 5 2" xfId="26056"/>
    <cellStyle name="40% - Accent3 15 2 2 6" xfId="17703"/>
    <cellStyle name="40% - Accent3 15 2 3" xfId="1514"/>
    <cellStyle name="40% - Accent3 15 2 3 2" xfId="3321"/>
    <cellStyle name="40% - Accent3 15 2 3 2 2" xfId="7484"/>
    <cellStyle name="40% - Accent3 15 2 3 2 2 2" xfId="15838"/>
    <cellStyle name="40% - Accent3 15 2 3 2 2 2 2" xfId="32549"/>
    <cellStyle name="40% - Accent3 15 2 3 2 2 3" xfId="24196"/>
    <cellStyle name="40% - Accent3 15 2 3 2 3" xfId="11676"/>
    <cellStyle name="40% - Accent3 15 2 3 2 3 2" xfId="28387"/>
    <cellStyle name="40% - Accent3 15 2 3 2 4" xfId="20034"/>
    <cellStyle name="40% - Accent3 15 2 3 3" xfId="5677"/>
    <cellStyle name="40% - Accent3 15 2 3 3 2" xfId="14031"/>
    <cellStyle name="40% - Accent3 15 2 3 3 2 2" xfId="30742"/>
    <cellStyle name="40% - Accent3 15 2 3 3 3" xfId="22389"/>
    <cellStyle name="40% - Accent3 15 2 3 4" xfId="9869"/>
    <cellStyle name="40% - Accent3 15 2 3 4 2" xfId="26580"/>
    <cellStyle name="40% - Accent3 15 2 3 5" xfId="18227"/>
    <cellStyle name="40% - Accent3 15 2 4" xfId="3322"/>
    <cellStyle name="40% - Accent3 15 2 4 2" xfId="7485"/>
    <cellStyle name="40% - Accent3 15 2 4 2 2" xfId="15839"/>
    <cellStyle name="40% - Accent3 15 2 4 2 2 2" xfId="32550"/>
    <cellStyle name="40% - Accent3 15 2 4 2 3" xfId="24197"/>
    <cellStyle name="40% - Accent3 15 2 4 3" xfId="11677"/>
    <cellStyle name="40% - Accent3 15 2 4 3 2" xfId="28388"/>
    <cellStyle name="40% - Accent3 15 2 4 4" xfId="20035"/>
    <cellStyle name="40% - Accent3 15 2 5" xfId="4641"/>
    <cellStyle name="40% - Accent3 15 2 5 2" xfId="12995"/>
    <cellStyle name="40% - Accent3 15 2 5 2 2" xfId="29706"/>
    <cellStyle name="40% - Accent3 15 2 5 3" xfId="21353"/>
    <cellStyle name="40% - Accent3 15 2 6" xfId="8833"/>
    <cellStyle name="40% - Accent3 15 2 6 2" xfId="25544"/>
    <cellStyle name="40% - Accent3 15 2 7" xfId="17191"/>
    <cellStyle name="40% - Accent3 15 3" xfId="750"/>
    <cellStyle name="40% - Accent3 15 3 2" xfId="1786"/>
    <cellStyle name="40% - Accent3 15 3 2 2" xfId="3323"/>
    <cellStyle name="40% - Accent3 15 3 2 2 2" xfId="7486"/>
    <cellStyle name="40% - Accent3 15 3 2 2 2 2" xfId="15840"/>
    <cellStyle name="40% - Accent3 15 3 2 2 2 2 2" xfId="32551"/>
    <cellStyle name="40% - Accent3 15 3 2 2 2 3" xfId="24198"/>
    <cellStyle name="40% - Accent3 15 3 2 2 3" xfId="11678"/>
    <cellStyle name="40% - Accent3 15 3 2 2 3 2" xfId="28389"/>
    <cellStyle name="40% - Accent3 15 3 2 2 4" xfId="20036"/>
    <cellStyle name="40% - Accent3 15 3 2 3" xfId="5949"/>
    <cellStyle name="40% - Accent3 15 3 2 3 2" xfId="14303"/>
    <cellStyle name="40% - Accent3 15 3 2 3 2 2" xfId="31014"/>
    <cellStyle name="40% - Accent3 15 3 2 3 3" xfId="22661"/>
    <cellStyle name="40% - Accent3 15 3 2 4" xfId="10141"/>
    <cellStyle name="40% - Accent3 15 3 2 4 2" xfId="26852"/>
    <cellStyle name="40% - Accent3 15 3 2 5" xfId="18499"/>
    <cellStyle name="40% - Accent3 15 3 3" xfId="3324"/>
    <cellStyle name="40% - Accent3 15 3 3 2" xfId="7487"/>
    <cellStyle name="40% - Accent3 15 3 3 2 2" xfId="15841"/>
    <cellStyle name="40% - Accent3 15 3 3 2 2 2" xfId="32552"/>
    <cellStyle name="40% - Accent3 15 3 3 2 3" xfId="24199"/>
    <cellStyle name="40% - Accent3 15 3 3 3" xfId="11679"/>
    <cellStyle name="40% - Accent3 15 3 3 3 2" xfId="28390"/>
    <cellStyle name="40% - Accent3 15 3 3 4" xfId="20037"/>
    <cellStyle name="40% - Accent3 15 3 4" xfId="4913"/>
    <cellStyle name="40% - Accent3 15 3 4 2" xfId="13267"/>
    <cellStyle name="40% - Accent3 15 3 4 2 2" xfId="29978"/>
    <cellStyle name="40% - Accent3 15 3 4 3" xfId="21625"/>
    <cellStyle name="40% - Accent3 15 3 5" xfId="9105"/>
    <cellStyle name="40% - Accent3 15 3 5 2" xfId="25816"/>
    <cellStyle name="40% - Accent3 15 3 6" xfId="17463"/>
    <cellStyle name="40% - Accent3 15 4" xfId="1274"/>
    <cellStyle name="40% - Accent3 15 4 2" xfId="3325"/>
    <cellStyle name="40% - Accent3 15 4 2 2" xfId="7488"/>
    <cellStyle name="40% - Accent3 15 4 2 2 2" xfId="15842"/>
    <cellStyle name="40% - Accent3 15 4 2 2 2 2" xfId="32553"/>
    <cellStyle name="40% - Accent3 15 4 2 2 3" xfId="24200"/>
    <cellStyle name="40% - Accent3 15 4 2 3" xfId="11680"/>
    <cellStyle name="40% - Accent3 15 4 2 3 2" xfId="28391"/>
    <cellStyle name="40% - Accent3 15 4 2 4" xfId="20038"/>
    <cellStyle name="40% - Accent3 15 4 3" xfId="5437"/>
    <cellStyle name="40% - Accent3 15 4 3 2" xfId="13791"/>
    <cellStyle name="40% - Accent3 15 4 3 2 2" xfId="30502"/>
    <cellStyle name="40% - Accent3 15 4 3 3" xfId="22149"/>
    <cellStyle name="40% - Accent3 15 4 4" xfId="9629"/>
    <cellStyle name="40% - Accent3 15 4 4 2" xfId="26340"/>
    <cellStyle name="40% - Accent3 15 4 5" xfId="17987"/>
    <cellStyle name="40% - Accent3 15 5" xfId="3326"/>
    <cellStyle name="40% - Accent3 15 5 2" xfId="7489"/>
    <cellStyle name="40% - Accent3 15 5 2 2" xfId="15843"/>
    <cellStyle name="40% - Accent3 15 5 2 2 2" xfId="32554"/>
    <cellStyle name="40% - Accent3 15 5 2 3" xfId="24201"/>
    <cellStyle name="40% - Accent3 15 5 3" xfId="11681"/>
    <cellStyle name="40% - Accent3 15 5 3 2" xfId="28392"/>
    <cellStyle name="40% - Accent3 15 5 4" xfId="20039"/>
    <cellStyle name="40% - Accent3 15 6" xfId="4401"/>
    <cellStyle name="40% - Accent3 15 6 2" xfId="12755"/>
    <cellStyle name="40% - Accent3 15 6 2 2" xfId="29466"/>
    <cellStyle name="40% - Accent3 15 6 3" xfId="21113"/>
    <cellStyle name="40% - Accent3 15 7" xfId="8593"/>
    <cellStyle name="40% - Accent3 15 7 2" xfId="25304"/>
    <cellStyle name="40% - Accent3 15 8" xfId="16951"/>
    <cellStyle name="40% - Accent3 16" xfId="249"/>
    <cellStyle name="40% - Accent3 16 2" xfId="491"/>
    <cellStyle name="40% - Accent3 16 2 2" xfId="1004"/>
    <cellStyle name="40% - Accent3 16 2 2 2" xfId="2040"/>
    <cellStyle name="40% - Accent3 16 2 2 2 2" xfId="3327"/>
    <cellStyle name="40% - Accent3 16 2 2 2 2 2" xfId="7490"/>
    <cellStyle name="40% - Accent3 16 2 2 2 2 2 2" xfId="15844"/>
    <cellStyle name="40% - Accent3 16 2 2 2 2 2 2 2" xfId="32555"/>
    <cellStyle name="40% - Accent3 16 2 2 2 2 2 3" xfId="24202"/>
    <cellStyle name="40% - Accent3 16 2 2 2 2 3" xfId="11682"/>
    <cellStyle name="40% - Accent3 16 2 2 2 2 3 2" xfId="28393"/>
    <cellStyle name="40% - Accent3 16 2 2 2 2 4" xfId="20040"/>
    <cellStyle name="40% - Accent3 16 2 2 2 3" xfId="6203"/>
    <cellStyle name="40% - Accent3 16 2 2 2 3 2" xfId="14557"/>
    <cellStyle name="40% - Accent3 16 2 2 2 3 2 2" xfId="31268"/>
    <cellStyle name="40% - Accent3 16 2 2 2 3 3" xfId="22915"/>
    <cellStyle name="40% - Accent3 16 2 2 2 4" xfId="10395"/>
    <cellStyle name="40% - Accent3 16 2 2 2 4 2" xfId="27106"/>
    <cellStyle name="40% - Accent3 16 2 2 2 5" xfId="18753"/>
    <cellStyle name="40% - Accent3 16 2 2 3" xfId="3328"/>
    <cellStyle name="40% - Accent3 16 2 2 3 2" xfId="7491"/>
    <cellStyle name="40% - Accent3 16 2 2 3 2 2" xfId="15845"/>
    <cellStyle name="40% - Accent3 16 2 2 3 2 2 2" xfId="32556"/>
    <cellStyle name="40% - Accent3 16 2 2 3 2 3" xfId="24203"/>
    <cellStyle name="40% - Accent3 16 2 2 3 3" xfId="11683"/>
    <cellStyle name="40% - Accent3 16 2 2 3 3 2" xfId="28394"/>
    <cellStyle name="40% - Accent3 16 2 2 3 4" xfId="20041"/>
    <cellStyle name="40% - Accent3 16 2 2 4" xfId="5167"/>
    <cellStyle name="40% - Accent3 16 2 2 4 2" xfId="13521"/>
    <cellStyle name="40% - Accent3 16 2 2 4 2 2" xfId="30232"/>
    <cellStyle name="40% - Accent3 16 2 2 4 3" xfId="21879"/>
    <cellStyle name="40% - Accent3 16 2 2 5" xfId="9359"/>
    <cellStyle name="40% - Accent3 16 2 2 5 2" xfId="26070"/>
    <cellStyle name="40% - Accent3 16 2 2 6" xfId="17717"/>
    <cellStyle name="40% - Accent3 16 2 3" xfId="1528"/>
    <cellStyle name="40% - Accent3 16 2 3 2" xfId="3329"/>
    <cellStyle name="40% - Accent3 16 2 3 2 2" xfId="7492"/>
    <cellStyle name="40% - Accent3 16 2 3 2 2 2" xfId="15846"/>
    <cellStyle name="40% - Accent3 16 2 3 2 2 2 2" xfId="32557"/>
    <cellStyle name="40% - Accent3 16 2 3 2 2 3" xfId="24204"/>
    <cellStyle name="40% - Accent3 16 2 3 2 3" xfId="11684"/>
    <cellStyle name="40% - Accent3 16 2 3 2 3 2" xfId="28395"/>
    <cellStyle name="40% - Accent3 16 2 3 2 4" xfId="20042"/>
    <cellStyle name="40% - Accent3 16 2 3 3" xfId="5691"/>
    <cellStyle name="40% - Accent3 16 2 3 3 2" xfId="14045"/>
    <cellStyle name="40% - Accent3 16 2 3 3 2 2" xfId="30756"/>
    <cellStyle name="40% - Accent3 16 2 3 3 3" xfId="22403"/>
    <cellStyle name="40% - Accent3 16 2 3 4" xfId="9883"/>
    <cellStyle name="40% - Accent3 16 2 3 4 2" xfId="26594"/>
    <cellStyle name="40% - Accent3 16 2 3 5" xfId="18241"/>
    <cellStyle name="40% - Accent3 16 2 4" xfId="3330"/>
    <cellStyle name="40% - Accent3 16 2 4 2" xfId="7493"/>
    <cellStyle name="40% - Accent3 16 2 4 2 2" xfId="15847"/>
    <cellStyle name="40% - Accent3 16 2 4 2 2 2" xfId="32558"/>
    <cellStyle name="40% - Accent3 16 2 4 2 3" xfId="24205"/>
    <cellStyle name="40% - Accent3 16 2 4 3" xfId="11685"/>
    <cellStyle name="40% - Accent3 16 2 4 3 2" xfId="28396"/>
    <cellStyle name="40% - Accent3 16 2 4 4" xfId="20043"/>
    <cellStyle name="40% - Accent3 16 2 5" xfId="4655"/>
    <cellStyle name="40% - Accent3 16 2 5 2" xfId="13009"/>
    <cellStyle name="40% - Accent3 16 2 5 2 2" xfId="29720"/>
    <cellStyle name="40% - Accent3 16 2 5 3" xfId="21367"/>
    <cellStyle name="40% - Accent3 16 2 6" xfId="8847"/>
    <cellStyle name="40% - Accent3 16 2 6 2" xfId="25558"/>
    <cellStyle name="40% - Accent3 16 2 7" xfId="17205"/>
    <cellStyle name="40% - Accent3 16 3" xfId="764"/>
    <cellStyle name="40% - Accent3 16 3 2" xfId="1800"/>
    <cellStyle name="40% - Accent3 16 3 2 2" xfId="3331"/>
    <cellStyle name="40% - Accent3 16 3 2 2 2" xfId="7494"/>
    <cellStyle name="40% - Accent3 16 3 2 2 2 2" xfId="15848"/>
    <cellStyle name="40% - Accent3 16 3 2 2 2 2 2" xfId="32559"/>
    <cellStyle name="40% - Accent3 16 3 2 2 2 3" xfId="24206"/>
    <cellStyle name="40% - Accent3 16 3 2 2 3" xfId="11686"/>
    <cellStyle name="40% - Accent3 16 3 2 2 3 2" xfId="28397"/>
    <cellStyle name="40% - Accent3 16 3 2 2 4" xfId="20044"/>
    <cellStyle name="40% - Accent3 16 3 2 3" xfId="5963"/>
    <cellStyle name="40% - Accent3 16 3 2 3 2" xfId="14317"/>
    <cellStyle name="40% - Accent3 16 3 2 3 2 2" xfId="31028"/>
    <cellStyle name="40% - Accent3 16 3 2 3 3" xfId="22675"/>
    <cellStyle name="40% - Accent3 16 3 2 4" xfId="10155"/>
    <cellStyle name="40% - Accent3 16 3 2 4 2" xfId="26866"/>
    <cellStyle name="40% - Accent3 16 3 2 5" xfId="18513"/>
    <cellStyle name="40% - Accent3 16 3 3" xfId="3332"/>
    <cellStyle name="40% - Accent3 16 3 3 2" xfId="7495"/>
    <cellStyle name="40% - Accent3 16 3 3 2 2" xfId="15849"/>
    <cellStyle name="40% - Accent3 16 3 3 2 2 2" xfId="32560"/>
    <cellStyle name="40% - Accent3 16 3 3 2 3" xfId="24207"/>
    <cellStyle name="40% - Accent3 16 3 3 3" xfId="11687"/>
    <cellStyle name="40% - Accent3 16 3 3 3 2" xfId="28398"/>
    <cellStyle name="40% - Accent3 16 3 3 4" xfId="20045"/>
    <cellStyle name="40% - Accent3 16 3 4" xfId="4927"/>
    <cellStyle name="40% - Accent3 16 3 4 2" xfId="13281"/>
    <cellStyle name="40% - Accent3 16 3 4 2 2" xfId="29992"/>
    <cellStyle name="40% - Accent3 16 3 4 3" xfId="21639"/>
    <cellStyle name="40% - Accent3 16 3 5" xfId="9119"/>
    <cellStyle name="40% - Accent3 16 3 5 2" xfId="25830"/>
    <cellStyle name="40% - Accent3 16 3 6" xfId="17477"/>
    <cellStyle name="40% - Accent3 16 4" xfId="1288"/>
    <cellStyle name="40% - Accent3 16 4 2" xfId="3333"/>
    <cellStyle name="40% - Accent3 16 4 2 2" xfId="7496"/>
    <cellStyle name="40% - Accent3 16 4 2 2 2" xfId="15850"/>
    <cellStyle name="40% - Accent3 16 4 2 2 2 2" xfId="32561"/>
    <cellStyle name="40% - Accent3 16 4 2 2 3" xfId="24208"/>
    <cellStyle name="40% - Accent3 16 4 2 3" xfId="11688"/>
    <cellStyle name="40% - Accent3 16 4 2 3 2" xfId="28399"/>
    <cellStyle name="40% - Accent3 16 4 2 4" xfId="20046"/>
    <cellStyle name="40% - Accent3 16 4 3" xfId="5451"/>
    <cellStyle name="40% - Accent3 16 4 3 2" xfId="13805"/>
    <cellStyle name="40% - Accent3 16 4 3 2 2" xfId="30516"/>
    <cellStyle name="40% - Accent3 16 4 3 3" xfId="22163"/>
    <cellStyle name="40% - Accent3 16 4 4" xfId="9643"/>
    <cellStyle name="40% - Accent3 16 4 4 2" xfId="26354"/>
    <cellStyle name="40% - Accent3 16 4 5" xfId="18001"/>
    <cellStyle name="40% - Accent3 16 5" xfId="3334"/>
    <cellStyle name="40% - Accent3 16 5 2" xfId="7497"/>
    <cellStyle name="40% - Accent3 16 5 2 2" xfId="15851"/>
    <cellStyle name="40% - Accent3 16 5 2 2 2" xfId="32562"/>
    <cellStyle name="40% - Accent3 16 5 2 3" xfId="24209"/>
    <cellStyle name="40% - Accent3 16 5 3" xfId="11689"/>
    <cellStyle name="40% - Accent3 16 5 3 2" xfId="28400"/>
    <cellStyle name="40% - Accent3 16 5 4" xfId="20047"/>
    <cellStyle name="40% - Accent3 16 6" xfId="4415"/>
    <cellStyle name="40% - Accent3 16 6 2" xfId="12769"/>
    <cellStyle name="40% - Accent3 16 6 2 2" xfId="29480"/>
    <cellStyle name="40% - Accent3 16 6 3" xfId="21127"/>
    <cellStyle name="40% - Accent3 16 7" xfId="8607"/>
    <cellStyle name="40% - Accent3 16 7 2" xfId="25318"/>
    <cellStyle name="40% - Accent3 16 8" xfId="16965"/>
    <cellStyle name="40% - Accent3 17" xfId="265"/>
    <cellStyle name="40% - Accent3 17 2" xfId="505"/>
    <cellStyle name="40% - Accent3 17 2 2" xfId="1018"/>
    <cellStyle name="40% - Accent3 17 2 2 2" xfId="2054"/>
    <cellStyle name="40% - Accent3 17 2 2 2 2" xfId="3335"/>
    <cellStyle name="40% - Accent3 17 2 2 2 2 2" xfId="7498"/>
    <cellStyle name="40% - Accent3 17 2 2 2 2 2 2" xfId="15852"/>
    <cellStyle name="40% - Accent3 17 2 2 2 2 2 2 2" xfId="32563"/>
    <cellStyle name="40% - Accent3 17 2 2 2 2 2 3" xfId="24210"/>
    <cellStyle name="40% - Accent3 17 2 2 2 2 3" xfId="11690"/>
    <cellStyle name="40% - Accent3 17 2 2 2 2 3 2" xfId="28401"/>
    <cellStyle name="40% - Accent3 17 2 2 2 2 4" xfId="20048"/>
    <cellStyle name="40% - Accent3 17 2 2 2 3" xfId="6217"/>
    <cellStyle name="40% - Accent3 17 2 2 2 3 2" xfId="14571"/>
    <cellStyle name="40% - Accent3 17 2 2 2 3 2 2" xfId="31282"/>
    <cellStyle name="40% - Accent3 17 2 2 2 3 3" xfId="22929"/>
    <cellStyle name="40% - Accent3 17 2 2 2 4" xfId="10409"/>
    <cellStyle name="40% - Accent3 17 2 2 2 4 2" xfId="27120"/>
    <cellStyle name="40% - Accent3 17 2 2 2 5" xfId="18767"/>
    <cellStyle name="40% - Accent3 17 2 2 3" xfId="3336"/>
    <cellStyle name="40% - Accent3 17 2 2 3 2" xfId="7499"/>
    <cellStyle name="40% - Accent3 17 2 2 3 2 2" xfId="15853"/>
    <cellStyle name="40% - Accent3 17 2 2 3 2 2 2" xfId="32564"/>
    <cellStyle name="40% - Accent3 17 2 2 3 2 3" xfId="24211"/>
    <cellStyle name="40% - Accent3 17 2 2 3 3" xfId="11691"/>
    <cellStyle name="40% - Accent3 17 2 2 3 3 2" xfId="28402"/>
    <cellStyle name="40% - Accent3 17 2 2 3 4" xfId="20049"/>
    <cellStyle name="40% - Accent3 17 2 2 4" xfId="5181"/>
    <cellStyle name="40% - Accent3 17 2 2 4 2" xfId="13535"/>
    <cellStyle name="40% - Accent3 17 2 2 4 2 2" xfId="30246"/>
    <cellStyle name="40% - Accent3 17 2 2 4 3" xfId="21893"/>
    <cellStyle name="40% - Accent3 17 2 2 5" xfId="9373"/>
    <cellStyle name="40% - Accent3 17 2 2 5 2" xfId="26084"/>
    <cellStyle name="40% - Accent3 17 2 2 6" xfId="17731"/>
    <cellStyle name="40% - Accent3 17 2 3" xfId="1542"/>
    <cellStyle name="40% - Accent3 17 2 3 2" xfId="3337"/>
    <cellStyle name="40% - Accent3 17 2 3 2 2" xfId="7500"/>
    <cellStyle name="40% - Accent3 17 2 3 2 2 2" xfId="15854"/>
    <cellStyle name="40% - Accent3 17 2 3 2 2 2 2" xfId="32565"/>
    <cellStyle name="40% - Accent3 17 2 3 2 2 3" xfId="24212"/>
    <cellStyle name="40% - Accent3 17 2 3 2 3" xfId="11692"/>
    <cellStyle name="40% - Accent3 17 2 3 2 3 2" xfId="28403"/>
    <cellStyle name="40% - Accent3 17 2 3 2 4" xfId="20050"/>
    <cellStyle name="40% - Accent3 17 2 3 3" xfId="5705"/>
    <cellStyle name="40% - Accent3 17 2 3 3 2" xfId="14059"/>
    <cellStyle name="40% - Accent3 17 2 3 3 2 2" xfId="30770"/>
    <cellStyle name="40% - Accent3 17 2 3 3 3" xfId="22417"/>
    <cellStyle name="40% - Accent3 17 2 3 4" xfId="9897"/>
    <cellStyle name="40% - Accent3 17 2 3 4 2" xfId="26608"/>
    <cellStyle name="40% - Accent3 17 2 3 5" xfId="18255"/>
    <cellStyle name="40% - Accent3 17 2 4" xfId="3338"/>
    <cellStyle name="40% - Accent3 17 2 4 2" xfId="7501"/>
    <cellStyle name="40% - Accent3 17 2 4 2 2" xfId="15855"/>
    <cellStyle name="40% - Accent3 17 2 4 2 2 2" xfId="32566"/>
    <cellStyle name="40% - Accent3 17 2 4 2 3" xfId="24213"/>
    <cellStyle name="40% - Accent3 17 2 4 3" xfId="11693"/>
    <cellStyle name="40% - Accent3 17 2 4 3 2" xfId="28404"/>
    <cellStyle name="40% - Accent3 17 2 4 4" xfId="20051"/>
    <cellStyle name="40% - Accent3 17 2 5" xfId="4669"/>
    <cellStyle name="40% - Accent3 17 2 5 2" xfId="13023"/>
    <cellStyle name="40% - Accent3 17 2 5 2 2" xfId="29734"/>
    <cellStyle name="40% - Accent3 17 2 5 3" xfId="21381"/>
    <cellStyle name="40% - Accent3 17 2 6" xfId="8861"/>
    <cellStyle name="40% - Accent3 17 2 6 2" xfId="25572"/>
    <cellStyle name="40% - Accent3 17 2 7" xfId="17219"/>
    <cellStyle name="40% - Accent3 17 3" xfId="778"/>
    <cellStyle name="40% - Accent3 17 3 2" xfId="1814"/>
    <cellStyle name="40% - Accent3 17 3 2 2" xfId="3339"/>
    <cellStyle name="40% - Accent3 17 3 2 2 2" xfId="7502"/>
    <cellStyle name="40% - Accent3 17 3 2 2 2 2" xfId="15856"/>
    <cellStyle name="40% - Accent3 17 3 2 2 2 2 2" xfId="32567"/>
    <cellStyle name="40% - Accent3 17 3 2 2 2 3" xfId="24214"/>
    <cellStyle name="40% - Accent3 17 3 2 2 3" xfId="11694"/>
    <cellStyle name="40% - Accent3 17 3 2 2 3 2" xfId="28405"/>
    <cellStyle name="40% - Accent3 17 3 2 2 4" xfId="20052"/>
    <cellStyle name="40% - Accent3 17 3 2 3" xfId="5977"/>
    <cellStyle name="40% - Accent3 17 3 2 3 2" xfId="14331"/>
    <cellStyle name="40% - Accent3 17 3 2 3 2 2" xfId="31042"/>
    <cellStyle name="40% - Accent3 17 3 2 3 3" xfId="22689"/>
    <cellStyle name="40% - Accent3 17 3 2 4" xfId="10169"/>
    <cellStyle name="40% - Accent3 17 3 2 4 2" xfId="26880"/>
    <cellStyle name="40% - Accent3 17 3 2 5" xfId="18527"/>
    <cellStyle name="40% - Accent3 17 3 3" xfId="3340"/>
    <cellStyle name="40% - Accent3 17 3 3 2" xfId="7503"/>
    <cellStyle name="40% - Accent3 17 3 3 2 2" xfId="15857"/>
    <cellStyle name="40% - Accent3 17 3 3 2 2 2" xfId="32568"/>
    <cellStyle name="40% - Accent3 17 3 3 2 3" xfId="24215"/>
    <cellStyle name="40% - Accent3 17 3 3 3" xfId="11695"/>
    <cellStyle name="40% - Accent3 17 3 3 3 2" xfId="28406"/>
    <cellStyle name="40% - Accent3 17 3 3 4" xfId="20053"/>
    <cellStyle name="40% - Accent3 17 3 4" xfId="4941"/>
    <cellStyle name="40% - Accent3 17 3 4 2" xfId="13295"/>
    <cellStyle name="40% - Accent3 17 3 4 2 2" xfId="30006"/>
    <cellStyle name="40% - Accent3 17 3 4 3" xfId="21653"/>
    <cellStyle name="40% - Accent3 17 3 5" xfId="9133"/>
    <cellStyle name="40% - Accent3 17 3 5 2" xfId="25844"/>
    <cellStyle name="40% - Accent3 17 3 6" xfId="17491"/>
    <cellStyle name="40% - Accent3 17 4" xfId="1302"/>
    <cellStyle name="40% - Accent3 17 4 2" xfId="3341"/>
    <cellStyle name="40% - Accent3 17 4 2 2" xfId="7504"/>
    <cellStyle name="40% - Accent3 17 4 2 2 2" xfId="15858"/>
    <cellStyle name="40% - Accent3 17 4 2 2 2 2" xfId="32569"/>
    <cellStyle name="40% - Accent3 17 4 2 2 3" xfId="24216"/>
    <cellStyle name="40% - Accent3 17 4 2 3" xfId="11696"/>
    <cellStyle name="40% - Accent3 17 4 2 3 2" xfId="28407"/>
    <cellStyle name="40% - Accent3 17 4 2 4" xfId="20054"/>
    <cellStyle name="40% - Accent3 17 4 3" xfId="5465"/>
    <cellStyle name="40% - Accent3 17 4 3 2" xfId="13819"/>
    <cellStyle name="40% - Accent3 17 4 3 2 2" xfId="30530"/>
    <cellStyle name="40% - Accent3 17 4 3 3" xfId="22177"/>
    <cellStyle name="40% - Accent3 17 4 4" xfId="9657"/>
    <cellStyle name="40% - Accent3 17 4 4 2" xfId="26368"/>
    <cellStyle name="40% - Accent3 17 4 5" xfId="18015"/>
    <cellStyle name="40% - Accent3 17 5" xfId="3342"/>
    <cellStyle name="40% - Accent3 17 5 2" xfId="7505"/>
    <cellStyle name="40% - Accent3 17 5 2 2" xfId="15859"/>
    <cellStyle name="40% - Accent3 17 5 2 2 2" xfId="32570"/>
    <cellStyle name="40% - Accent3 17 5 2 3" xfId="24217"/>
    <cellStyle name="40% - Accent3 17 5 3" xfId="11697"/>
    <cellStyle name="40% - Accent3 17 5 3 2" xfId="28408"/>
    <cellStyle name="40% - Accent3 17 5 4" xfId="20055"/>
    <cellStyle name="40% - Accent3 17 6" xfId="4429"/>
    <cellStyle name="40% - Accent3 17 6 2" xfId="12783"/>
    <cellStyle name="40% - Accent3 17 6 2 2" xfId="29494"/>
    <cellStyle name="40% - Accent3 17 6 3" xfId="21141"/>
    <cellStyle name="40% - Accent3 17 7" xfId="8621"/>
    <cellStyle name="40% - Accent3 17 7 2" xfId="25332"/>
    <cellStyle name="40% - Accent3 17 8" xfId="16979"/>
    <cellStyle name="40% - Accent3 18" xfId="280"/>
    <cellStyle name="40% - Accent3 18 2" xfId="793"/>
    <cellStyle name="40% - Accent3 18 2 2" xfId="1829"/>
    <cellStyle name="40% - Accent3 18 2 2 2" xfId="3343"/>
    <cellStyle name="40% - Accent3 18 2 2 2 2" xfId="7506"/>
    <cellStyle name="40% - Accent3 18 2 2 2 2 2" xfId="15860"/>
    <cellStyle name="40% - Accent3 18 2 2 2 2 2 2" xfId="32571"/>
    <cellStyle name="40% - Accent3 18 2 2 2 2 3" xfId="24218"/>
    <cellStyle name="40% - Accent3 18 2 2 2 3" xfId="11698"/>
    <cellStyle name="40% - Accent3 18 2 2 2 3 2" xfId="28409"/>
    <cellStyle name="40% - Accent3 18 2 2 2 4" xfId="20056"/>
    <cellStyle name="40% - Accent3 18 2 2 3" xfId="5992"/>
    <cellStyle name="40% - Accent3 18 2 2 3 2" xfId="14346"/>
    <cellStyle name="40% - Accent3 18 2 2 3 2 2" xfId="31057"/>
    <cellStyle name="40% - Accent3 18 2 2 3 3" xfId="22704"/>
    <cellStyle name="40% - Accent3 18 2 2 4" xfId="10184"/>
    <cellStyle name="40% - Accent3 18 2 2 4 2" xfId="26895"/>
    <cellStyle name="40% - Accent3 18 2 2 5" xfId="18542"/>
    <cellStyle name="40% - Accent3 18 2 3" xfId="3344"/>
    <cellStyle name="40% - Accent3 18 2 3 2" xfId="7507"/>
    <cellStyle name="40% - Accent3 18 2 3 2 2" xfId="15861"/>
    <cellStyle name="40% - Accent3 18 2 3 2 2 2" xfId="32572"/>
    <cellStyle name="40% - Accent3 18 2 3 2 3" xfId="24219"/>
    <cellStyle name="40% - Accent3 18 2 3 3" xfId="11699"/>
    <cellStyle name="40% - Accent3 18 2 3 3 2" xfId="28410"/>
    <cellStyle name="40% - Accent3 18 2 3 4" xfId="20057"/>
    <cellStyle name="40% - Accent3 18 2 4" xfId="4956"/>
    <cellStyle name="40% - Accent3 18 2 4 2" xfId="13310"/>
    <cellStyle name="40% - Accent3 18 2 4 2 2" xfId="30021"/>
    <cellStyle name="40% - Accent3 18 2 4 3" xfId="21668"/>
    <cellStyle name="40% - Accent3 18 2 5" xfId="9148"/>
    <cellStyle name="40% - Accent3 18 2 5 2" xfId="25859"/>
    <cellStyle name="40% - Accent3 18 2 6" xfId="17506"/>
    <cellStyle name="40% - Accent3 18 3" xfId="1317"/>
    <cellStyle name="40% - Accent3 18 3 2" xfId="3345"/>
    <cellStyle name="40% - Accent3 18 3 2 2" xfId="7508"/>
    <cellStyle name="40% - Accent3 18 3 2 2 2" xfId="15862"/>
    <cellStyle name="40% - Accent3 18 3 2 2 2 2" xfId="32573"/>
    <cellStyle name="40% - Accent3 18 3 2 2 3" xfId="24220"/>
    <cellStyle name="40% - Accent3 18 3 2 3" xfId="11700"/>
    <cellStyle name="40% - Accent3 18 3 2 3 2" xfId="28411"/>
    <cellStyle name="40% - Accent3 18 3 2 4" xfId="20058"/>
    <cellStyle name="40% - Accent3 18 3 3" xfId="5480"/>
    <cellStyle name="40% - Accent3 18 3 3 2" xfId="13834"/>
    <cellStyle name="40% - Accent3 18 3 3 2 2" xfId="30545"/>
    <cellStyle name="40% - Accent3 18 3 3 3" xfId="22192"/>
    <cellStyle name="40% - Accent3 18 3 4" xfId="9672"/>
    <cellStyle name="40% - Accent3 18 3 4 2" xfId="26383"/>
    <cellStyle name="40% - Accent3 18 3 5" xfId="18030"/>
    <cellStyle name="40% - Accent3 18 4" xfId="3346"/>
    <cellStyle name="40% - Accent3 18 4 2" xfId="7509"/>
    <cellStyle name="40% - Accent3 18 4 2 2" xfId="15863"/>
    <cellStyle name="40% - Accent3 18 4 2 2 2" xfId="32574"/>
    <cellStyle name="40% - Accent3 18 4 2 3" xfId="24221"/>
    <cellStyle name="40% - Accent3 18 4 3" xfId="11701"/>
    <cellStyle name="40% - Accent3 18 4 3 2" xfId="28412"/>
    <cellStyle name="40% - Accent3 18 4 4" xfId="20059"/>
    <cellStyle name="40% - Accent3 18 5" xfId="4444"/>
    <cellStyle name="40% - Accent3 18 5 2" xfId="12798"/>
    <cellStyle name="40% - Accent3 18 5 2 2" xfId="29509"/>
    <cellStyle name="40% - Accent3 18 5 3" xfId="21156"/>
    <cellStyle name="40% - Accent3 18 6" xfId="8636"/>
    <cellStyle name="40% - Accent3 18 6 2" xfId="25347"/>
    <cellStyle name="40% - Accent3 18 7" xfId="16994"/>
    <cellStyle name="40% - Accent3 19" xfId="521"/>
    <cellStyle name="40% - Accent3 19 2" xfId="1034"/>
    <cellStyle name="40% - Accent3 19 2 2" xfId="2070"/>
    <cellStyle name="40% - Accent3 19 2 2 2" xfId="3347"/>
    <cellStyle name="40% - Accent3 19 2 2 2 2" xfId="7510"/>
    <cellStyle name="40% - Accent3 19 2 2 2 2 2" xfId="15864"/>
    <cellStyle name="40% - Accent3 19 2 2 2 2 2 2" xfId="32575"/>
    <cellStyle name="40% - Accent3 19 2 2 2 2 3" xfId="24222"/>
    <cellStyle name="40% - Accent3 19 2 2 2 3" xfId="11702"/>
    <cellStyle name="40% - Accent3 19 2 2 2 3 2" xfId="28413"/>
    <cellStyle name="40% - Accent3 19 2 2 2 4" xfId="20060"/>
    <cellStyle name="40% - Accent3 19 2 2 3" xfId="6233"/>
    <cellStyle name="40% - Accent3 19 2 2 3 2" xfId="14587"/>
    <cellStyle name="40% - Accent3 19 2 2 3 2 2" xfId="31298"/>
    <cellStyle name="40% - Accent3 19 2 2 3 3" xfId="22945"/>
    <cellStyle name="40% - Accent3 19 2 2 4" xfId="10425"/>
    <cellStyle name="40% - Accent3 19 2 2 4 2" xfId="27136"/>
    <cellStyle name="40% - Accent3 19 2 2 5" xfId="18783"/>
    <cellStyle name="40% - Accent3 19 2 3" xfId="3348"/>
    <cellStyle name="40% - Accent3 19 2 3 2" xfId="7511"/>
    <cellStyle name="40% - Accent3 19 2 3 2 2" xfId="15865"/>
    <cellStyle name="40% - Accent3 19 2 3 2 2 2" xfId="32576"/>
    <cellStyle name="40% - Accent3 19 2 3 2 3" xfId="24223"/>
    <cellStyle name="40% - Accent3 19 2 3 3" xfId="11703"/>
    <cellStyle name="40% - Accent3 19 2 3 3 2" xfId="28414"/>
    <cellStyle name="40% - Accent3 19 2 3 4" xfId="20061"/>
    <cellStyle name="40% - Accent3 19 2 4" xfId="5197"/>
    <cellStyle name="40% - Accent3 19 2 4 2" xfId="13551"/>
    <cellStyle name="40% - Accent3 19 2 4 2 2" xfId="30262"/>
    <cellStyle name="40% - Accent3 19 2 4 3" xfId="21909"/>
    <cellStyle name="40% - Accent3 19 2 5" xfId="9389"/>
    <cellStyle name="40% - Accent3 19 2 5 2" xfId="26100"/>
    <cellStyle name="40% - Accent3 19 2 6" xfId="17747"/>
    <cellStyle name="40% - Accent3 19 3" xfId="1558"/>
    <cellStyle name="40% - Accent3 19 3 2" xfId="3349"/>
    <cellStyle name="40% - Accent3 19 3 2 2" xfId="7512"/>
    <cellStyle name="40% - Accent3 19 3 2 2 2" xfId="15866"/>
    <cellStyle name="40% - Accent3 19 3 2 2 2 2" xfId="32577"/>
    <cellStyle name="40% - Accent3 19 3 2 2 3" xfId="24224"/>
    <cellStyle name="40% - Accent3 19 3 2 3" xfId="11704"/>
    <cellStyle name="40% - Accent3 19 3 2 3 2" xfId="28415"/>
    <cellStyle name="40% - Accent3 19 3 2 4" xfId="20062"/>
    <cellStyle name="40% - Accent3 19 3 3" xfId="5721"/>
    <cellStyle name="40% - Accent3 19 3 3 2" xfId="14075"/>
    <cellStyle name="40% - Accent3 19 3 3 2 2" xfId="30786"/>
    <cellStyle name="40% - Accent3 19 3 3 3" xfId="22433"/>
    <cellStyle name="40% - Accent3 19 3 4" xfId="9913"/>
    <cellStyle name="40% - Accent3 19 3 4 2" xfId="26624"/>
    <cellStyle name="40% - Accent3 19 3 5" xfId="18271"/>
    <cellStyle name="40% - Accent3 19 4" xfId="3350"/>
    <cellStyle name="40% - Accent3 19 4 2" xfId="7513"/>
    <cellStyle name="40% - Accent3 19 4 2 2" xfId="15867"/>
    <cellStyle name="40% - Accent3 19 4 2 2 2" xfId="32578"/>
    <cellStyle name="40% - Accent3 19 4 2 3" xfId="24225"/>
    <cellStyle name="40% - Accent3 19 4 3" xfId="11705"/>
    <cellStyle name="40% - Accent3 19 4 3 2" xfId="28416"/>
    <cellStyle name="40% - Accent3 19 4 4" xfId="20063"/>
    <cellStyle name="40% - Accent3 19 5" xfId="4685"/>
    <cellStyle name="40% - Accent3 19 5 2" xfId="13039"/>
    <cellStyle name="40% - Accent3 19 5 2 2" xfId="29750"/>
    <cellStyle name="40% - Accent3 19 5 3" xfId="21397"/>
    <cellStyle name="40% - Accent3 19 6" xfId="8877"/>
    <cellStyle name="40% - Accent3 19 6 2" xfId="25588"/>
    <cellStyle name="40% - Accent3 19 7" xfId="17235"/>
    <cellStyle name="40% - Accent3 2" xfId="50"/>
    <cellStyle name="40% - Accent3 2 2" xfId="293"/>
    <cellStyle name="40% - Accent3 2 2 2" xfId="806"/>
    <cellStyle name="40% - Accent3 2 2 2 2" xfId="1842"/>
    <cellStyle name="40% - Accent3 2 2 2 2 2" xfId="3351"/>
    <cellStyle name="40% - Accent3 2 2 2 2 2 2" xfId="7514"/>
    <cellStyle name="40% - Accent3 2 2 2 2 2 2 2" xfId="15868"/>
    <cellStyle name="40% - Accent3 2 2 2 2 2 2 2 2" xfId="32579"/>
    <cellStyle name="40% - Accent3 2 2 2 2 2 2 3" xfId="24226"/>
    <cellStyle name="40% - Accent3 2 2 2 2 2 3" xfId="11706"/>
    <cellStyle name="40% - Accent3 2 2 2 2 2 3 2" xfId="28417"/>
    <cellStyle name="40% - Accent3 2 2 2 2 2 4" xfId="20064"/>
    <cellStyle name="40% - Accent3 2 2 2 2 3" xfId="6005"/>
    <cellStyle name="40% - Accent3 2 2 2 2 3 2" xfId="14359"/>
    <cellStyle name="40% - Accent3 2 2 2 2 3 2 2" xfId="31070"/>
    <cellStyle name="40% - Accent3 2 2 2 2 3 3" xfId="22717"/>
    <cellStyle name="40% - Accent3 2 2 2 2 4" xfId="10197"/>
    <cellStyle name="40% - Accent3 2 2 2 2 4 2" xfId="26908"/>
    <cellStyle name="40% - Accent3 2 2 2 2 5" xfId="18555"/>
    <cellStyle name="40% - Accent3 2 2 2 3" xfId="3352"/>
    <cellStyle name="40% - Accent3 2 2 2 3 2" xfId="7515"/>
    <cellStyle name="40% - Accent3 2 2 2 3 2 2" xfId="15869"/>
    <cellStyle name="40% - Accent3 2 2 2 3 2 2 2" xfId="32580"/>
    <cellStyle name="40% - Accent3 2 2 2 3 2 3" xfId="24227"/>
    <cellStyle name="40% - Accent3 2 2 2 3 3" xfId="11707"/>
    <cellStyle name="40% - Accent3 2 2 2 3 3 2" xfId="28418"/>
    <cellStyle name="40% - Accent3 2 2 2 3 4" xfId="20065"/>
    <cellStyle name="40% - Accent3 2 2 2 4" xfId="4969"/>
    <cellStyle name="40% - Accent3 2 2 2 4 2" xfId="13323"/>
    <cellStyle name="40% - Accent3 2 2 2 4 2 2" xfId="30034"/>
    <cellStyle name="40% - Accent3 2 2 2 4 3" xfId="21681"/>
    <cellStyle name="40% - Accent3 2 2 2 5" xfId="9161"/>
    <cellStyle name="40% - Accent3 2 2 2 5 2" xfId="25872"/>
    <cellStyle name="40% - Accent3 2 2 2 6" xfId="17519"/>
    <cellStyle name="40% - Accent3 2 2 3" xfId="1330"/>
    <cellStyle name="40% - Accent3 2 2 3 2" xfId="3353"/>
    <cellStyle name="40% - Accent3 2 2 3 2 2" xfId="7516"/>
    <cellStyle name="40% - Accent3 2 2 3 2 2 2" xfId="15870"/>
    <cellStyle name="40% - Accent3 2 2 3 2 2 2 2" xfId="32581"/>
    <cellStyle name="40% - Accent3 2 2 3 2 2 3" xfId="24228"/>
    <cellStyle name="40% - Accent3 2 2 3 2 3" xfId="11708"/>
    <cellStyle name="40% - Accent3 2 2 3 2 3 2" xfId="28419"/>
    <cellStyle name="40% - Accent3 2 2 3 2 4" xfId="20066"/>
    <cellStyle name="40% - Accent3 2 2 3 3" xfId="5493"/>
    <cellStyle name="40% - Accent3 2 2 3 3 2" xfId="13847"/>
    <cellStyle name="40% - Accent3 2 2 3 3 2 2" xfId="30558"/>
    <cellStyle name="40% - Accent3 2 2 3 3 3" xfId="22205"/>
    <cellStyle name="40% - Accent3 2 2 3 4" xfId="9685"/>
    <cellStyle name="40% - Accent3 2 2 3 4 2" xfId="26396"/>
    <cellStyle name="40% - Accent3 2 2 3 5" xfId="18043"/>
    <cellStyle name="40% - Accent3 2 2 4" xfId="3354"/>
    <cellStyle name="40% - Accent3 2 2 4 2" xfId="7517"/>
    <cellStyle name="40% - Accent3 2 2 4 2 2" xfId="15871"/>
    <cellStyle name="40% - Accent3 2 2 4 2 2 2" xfId="32582"/>
    <cellStyle name="40% - Accent3 2 2 4 2 3" xfId="24229"/>
    <cellStyle name="40% - Accent3 2 2 4 3" xfId="11709"/>
    <cellStyle name="40% - Accent3 2 2 4 3 2" xfId="28420"/>
    <cellStyle name="40% - Accent3 2 2 4 4" xfId="20067"/>
    <cellStyle name="40% - Accent3 2 2 5" xfId="4457"/>
    <cellStyle name="40% - Accent3 2 2 5 2" xfId="12811"/>
    <cellStyle name="40% - Accent3 2 2 5 2 2" xfId="29522"/>
    <cellStyle name="40% - Accent3 2 2 5 3" xfId="21169"/>
    <cellStyle name="40% - Accent3 2 2 6" xfId="8649"/>
    <cellStyle name="40% - Accent3 2 2 6 2" xfId="25360"/>
    <cellStyle name="40% - Accent3 2 2 7" xfId="17007"/>
    <cellStyle name="40% - Accent3 2 3" xfId="566"/>
    <cellStyle name="40% - Accent3 2 3 2" xfId="1602"/>
    <cellStyle name="40% - Accent3 2 3 2 2" xfId="3355"/>
    <cellStyle name="40% - Accent3 2 3 2 2 2" xfId="7518"/>
    <cellStyle name="40% - Accent3 2 3 2 2 2 2" xfId="15872"/>
    <cellStyle name="40% - Accent3 2 3 2 2 2 2 2" xfId="32583"/>
    <cellStyle name="40% - Accent3 2 3 2 2 2 3" xfId="24230"/>
    <cellStyle name="40% - Accent3 2 3 2 2 3" xfId="11710"/>
    <cellStyle name="40% - Accent3 2 3 2 2 3 2" xfId="28421"/>
    <cellStyle name="40% - Accent3 2 3 2 2 4" xfId="20068"/>
    <cellStyle name="40% - Accent3 2 3 2 3" xfId="5765"/>
    <cellStyle name="40% - Accent3 2 3 2 3 2" xfId="14119"/>
    <cellStyle name="40% - Accent3 2 3 2 3 2 2" xfId="30830"/>
    <cellStyle name="40% - Accent3 2 3 2 3 3" xfId="22477"/>
    <cellStyle name="40% - Accent3 2 3 2 4" xfId="9957"/>
    <cellStyle name="40% - Accent3 2 3 2 4 2" xfId="26668"/>
    <cellStyle name="40% - Accent3 2 3 2 5" xfId="18315"/>
    <cellStyle name="40% - Accent3 2 3 3" xfId="3356"/>
    <cellStyle name="40% - Accent3 2 3 3 2" xfId="7519"/>
    <cellStyle name="40% - Accent3 2 3 3 2 2" xfId="15873"/>
    <cellStyle name="40% - Accent3 2 3 3 2 2 2" xfId="32584"/>
    <cellStyle name="40% - Accent3 2 3 3 2 3" xfId="24231"/>
    <cellStyle name="40% - Accent3 2 3 3 3" xfId="11711"/>
    <cellStyle name="40% - Accent3 2 3 3 3 2" xfId="28422"/>
    <cellStyle name="40% - Accent3 2 3 3 4" xfId="20069"/>
    <cellStyle name="40% - Accent3 2 3 4" xfId="4729"/>
    <cellStyle name="40% - Accent3 2 3 4 2" xfId="13083"/>
    <cellStyle name="40% - Accent3 2 3 4 2 2" xfId="29794"/>
    <cellStyle name="40% - Accent3 2 3 4 3" xfId="21441"/>
    <cellStyle name="40% - Accent3 2 3 5" xfId="8921"/>
    <cellStyle name="40% - Accent3 2 3 5 2" xfId="25632"/>
    <cellStyle name="40% - Accent3 2 3 6" xfId="17279"/>
    <cellStyle name="40% - Accent3 2 4" xfId="1090"/>
    <cellStyle name="40% - Accent3 2 4 2" xfId="3357"/>
    <cellStyle name="40% - Accent3 2 4 2 2" xfId="7520"/>
    <cellStyle name="40% - Accent3 2 4 2 2 2" xfId="15874"/>
    <cellStyle name="40% - Accent3 2 4 2 2 2 2" xfId="32585"/>
    <cellStyle name="40% - Accent3 2 4 2 2 3" xfId="24232"/>
    <cellStyle name="40% - Accent3 2 4 2 3" xfId="11712"/>
    <cellStyle name="40% - Accent3 2 4 2 3 2" xfId="28423"/>
    <cellStyle name="40% - Accent3 2 4 2 4" xfId="20070"/>
    <cellStyle name="40% - Accent3 2 4 3" xfId="5253"/>
    <cellStyle name="40% - Accent3 2 4 3 2" xfId="13607"/>
    <cellStyle name="40% - Accent3 2 4 3 2 2" xfId="30318"/>
    <cellStyle name="40% - Accent3 2 4 3 3" xfId="21965"/>
    <cellStyle name="40% - Accent3 2 4 4" xfId="9445"/>
    <cellStyle name="40% - Accent3 2 4 4 2" xfId="26156"/>
    <cellStyle name="40% - Accent3 2 4 5" xfId="17803"/>
    <cellStyle name="40% - Accent3 2 5" xfId="3358"/>
    <cellStyle name="40% - Accent3 2 5 2" xfId="7521"/>
    <cellStyle name="40% - Accent3 2 5 2 2" xfId="15875"/>
    <cellStyle name="40% - Accent3 2 5 2 2 2" xfId="32586"/>
    <cellStyle name="40% - Accent3 2 5 2 3" xfId="24233"/>
    <cellStyle name="40% - Accent3 2 5 3" xfId="11713"/>
    <cellStyle name="40% - Accent3 2 5 3 2" xfId="28424"/>
    <cellStyle name="40% - Accent3 2 5 4" xfId="20071"/>
    <cellStyle name="40% - Accent3 2 6" xfId="4217"/>
    <cellStyle name="40% - Accent3 2 6 2" xfId="12571"/>
    <cellStyle name="40% - Accent3 2 6 2 2" xfId="29282"/>
    <cellStyle name="40% - Accent3 2 6 3" xfId="20929"/>
    <cellStyle name="40% - Accent3 2 7" xfId="8409"/>
    <cellStyle name="40% - Accent3 2 7 2" xfId="25120"/>
    <cellStyle name="40% - Accent3 2 8" xfId="16767"/>
    <cellStyle name="40% - Accent3 20" xfId="535"/>
    <cellStyle name="40% - Accent3 20 2" xfId="1048"/>
    <cellStyle name="40% - Accent3 20 2 2" xfId="2084"/>
    <cellStyle name="40% - Accent3 20 2 2 2" xfId="3359"/>
    <cellStyle name="40% - Accent3 20 2 2 2 2" xfId="7522"/>
    <cellStyle name="40% - Accent3 20 2 2 2 2 2" xfId="15876"/>
    <cellStyle name="40% - Accent3 20 2 2 2 2 2 2" xfId="32587"/>
    <cellStyle name="40% - Accent3 20 2 2 2 2 3" xfId="24234"/>
    <cellStyle name="40% - Accent3 20 2 2 2 3" xfId="11714"/>
    <cellStyle name="40% - Accent3 20 2 2 2 3 2" xfId="28425"/>
    <cellStyle name="40% - Accent3 20 2 2 2 4" xfId="20072"/>
    <cellStyle name="40% - Accent3 20 2 2 3" xfId="6247"/>
    <cellStyle name="40% - Accent3 20 2 2 3 2" xfId="14601"/>
    <cellStyle name="40% - Accent3 20 2 2 3 2 2" xfId="31312"/>
    <cellStyle name="40% - Accent3 20 2 2 3 3" xfId="22959"/>
    <cellStyle name="40% - Accent3 20 2 2 4" xfId="10439"/>
    <cellStyle name="40% - Accent3 20 2 2 4 2" xfId="27150"/>
    <cellStyle name="40% - Accent3 20 2 2 5" xfId="18797"/>
    <cellStyle name="40% - Accent3 20 2 3" xfId="3360"/>
    <cellStyle name="40% - Accent3 20 2 3 2" xfId="7523"/>
    <cellStyle name="40% - Accent3 20 2 3 2 2" xfId="15877"/>
    <cellStyle name="40% - Accent3 20 2 3 2 2 2" xfId="32588"/>
    <cellStyle name="40% - Accent3 20 2 3 2 3" xfId="24235"/>
    <cellStyle name="40% - Accent3 20 2 3 3" xfId="11715"/>
    <cellStyle name="40% - Accent3 20 2 3 3 2" xfId="28426"/>
    <cellStyle name="40% - Accent3 20 2 3 4" xfId="20073"/>
    <cellStyle name="40% - Accent3 20 2 4" xfId="5211"/>
    <cellStyle name="40% - Accent3 20 2 4 2" xfId="13565"/>
    <cellStyle name="40% - Accent3 20 2 4 2 2" xfId="30276"/>
    <cellStyle name="40% - Accent3 20 2 4 3" xfId="21923"/>
    <cellStyle name="40% - Accent3 20 2 5" xfId="9403"/>
    <cellStyle name="40% - Accent3 20 2 5 2" xfId="26114"/>
    <cellStyle name="40% - Accent3 20 2 6" xfId="17761"/>
    <cellStyle name="40% - Accent3 20 3" xfId="1572"/>
    <cellStyle name="40% - Accent3 20 3 2" xfId="3361"/>
    <cellStyle name="40% - Accent3 20 3 2 2" xfId="7524"/>
    <cellStyle name="40% - Accent3 20 3 2 2 2" xfId="15878"/>
    <cellStyle name="40% - Accent3 20 3 2 2 2 2" xfId="32589"/>
    <cellStyle name="40% - Accent3 20 3 2 2 3" xfId="24236"/>
    <cellStyle name="40% - Accent3 20 3 2 3" xfId="11716"/>
    <cellStyle name="40% - Accent3 20 3 2 3 2" xfId="28427"/>
    <cellStyle name="40% - Accent3 20 3 2 4" xfId="20074"/>
    <cellStyle name="40% - Accent3 20 3 3" xfId="5735"/>
    <cellStyle name="40% - Accent3 20 3 3 2" xfId="14089"/>
    <cellStyle name="40% - Accent3 20 3 3 2 2" xfId="30800"/>
    <cellStyle name="40% - Accent3 20 3 3 3" xfId="22447"/>
    <cellStyle name="40% - Accent3 20 3 4" xfId="9927"/>
    <cellStyle name="40% - Accent3 20 3 4 2" xfId="26638"/>
    <cellStyle name="40% - Accent3 20 3 5" xfId="18285"/>
    <cellStyle name="40% - Accent3 20 4" xfId="3362"/>
    <cellStyle name="40% - Accent3 20 4 2" xfId="7525"/>
    <cellStyle name="40% - Accent3 20 4 2 2" xfId="15879"/>
    <cellStyle name="40% - Accent3 20 4 2 2 2" xfId="32590"/>
    <cellStyle name="40% - Accent3 20 4 2 3" xfId="24237"/>
    <cellStyle name="40% - Accent3 20 4 3" xfId="11717"/>
    <cellStyle name="40% - Accent3 20 4 3 2" xfId="28428"/>
    <cellStyle name="40% - Accent3 20 4 4" xfId="20075"/>
    <cellStyle name="40% - Accent3 20 5" xfId="4699"/>
    <cellStyle name="40% - Accent3 20 5 2" xfId="13053"/>
    <cellStyle name="40% - Accent3 20 5 2 2" xfId="29764"/>
    <cellStyle name="40% - Accent3 20 5 3" xfId="21411"/>
    <cellStyle name="40% - Accent3 20 6" xfId="8891"/>
    <cellStyle name="40% - Accent3 20 6 2" xfId="25602"/>
    <cellStyle name="40% - Accent3 20 7" xfId="17249"/>
    <cellStyle name="40% - Accent3 21" xfId="1062"/>
    <cellStyle name="40% - Accent3 21 2" xfId="2098"/>
    <cellStyle name="40% - Accent3 21 2 2" xfId="3363"/>
    <cellStyle name="40% - Accent3 21 2 2 2" xfId="7526"/>
    <cellStyle name="40% - Accent3 21 2 2 2 2" xfId="15880"/>
    <cellStyle name="40% - Accent3 21 2 2 2 2 2" xfId="32591"/>
    <cellStyle name="40% - Accent3 21 2 2 2 3" xfId="24238"/>
    <cellStyle name="40% - Accent3 21 2 2 3" xfId="11718"/>
    <cellStyle name="40% - Accent3 21 2 2 3 2" xfId="28429"/>
    <cellStyle name="40% - Accent3 21 2 2 4" xfId="20076"/>
    <cellStyle name="40% - Accent3 21 2 3" xfId="6261"/>
    <cellStyle name="40% - Accent3 21 2 3 2" xfId="14615"/>
    <cellStyle name="40% - Accent3 21 2 3 2 2" xfId="31326"/>
    <cellStyle name="40% - Accent3 21 2 3 3" xfId="22973"/>
    <cellStyle name="40% - Accent3 21 2 4" xfId="10453"/>
    <cellStyle name="40% - Accent3 21 2 4 2" xfId="27164"/>
    <cellStyle name="40% - Accent3 21 2 5" xfId="18811"/>
    <cellStyle name="40% - Accent3 21 3" xfId="3364"/>
    <cellStyle name="40% - Accent3 21 3 2" xfId="7527"/>
    <cellStyle name="40% - Accent3 21 3 2 2" xfId="15881"/>
    <cellStyle name="40% - Accent3 21 3 2 2 2" xfId="32592"/>
    <cellStyle name="40% - Accent3 21 3 2 3" xfId="24239"/>
    <cellStyle name="40% - Accent3 21 3 3" xfId="11719"/>
    <cellStyle name="40% - Accent3 21 3 3 2" xfId="28430"/>
    <cellStyle name="40% - Accent3 21 3 4" xfId="20077"/>
    <cellStyle name="40% - Accent3 21 4" xfId="5225"/>
    <cellStyle name="40% - Accent3 21 4 2" xfId="13579"/>
    <cellStyle name="40% - Accent3 21 4 2 2" xfId="30290"/>
    <cellStyle name="40% - Accent3 21 4 3" xfId="21937"/>
    <cellStyle name="40% - Accent3 21 5" xfId="9417"/>
    <cellStyle name="40% - Accent3 21 5 2" xfId="26128"/>
    <cellStyle name="40% - Accent3 21 6" xfId="17775"/>
    <cellStyle name="40% - Accent3 22" xfId="549"/>
    <cellStyle name="40% - Accent3 22 2" xfId="1586"/>
    <cellStyle name="40% - Accent3 22 2 2" xfId="3365"/>
    <cellStyle name="40% - Accent3 22 2 2 2" xfId="7528"/>
    <cellStyle name="40% - Accent3 22 2 2 2 2" xfId="15882"/>
    <cellStyle name="40% - Accent3 22 2 2 2 2 2" xfId="32593"/>
    <cellStyle name="40% - Accent3 22 2 2 2 3" xfId="24240"/>
    <cellStyle name="40% - Accent3 22 2 2 3" xfId="11720"/>
    <cellStyle name="40% - Accent3 22 2 2 3 2" xfId="28431"/>
    <cellStyle name="40% - Accent3 22 2 2 4" xfId="20078"/>
    <cellStyle name="40% - Accent3 22 2 3" xfId="5749"/>
    <cellStyle name="40% - Accent3 22 2 3 2" xfId="14103"/>
    <cellStyle name="40% - Accent3 22 2 3 2 2" xfId="30814"/>
    <cellStyle name="40% - Accent3 22 2 3 3" xfId="22461"/>
    <cellStyle name="40% - Accent3 22 2 4" xfId="9941"/>
    <cellStyle name="40% - Accent3 22 2 4 2" xfId="26652"/>
    <cellStyle name="40% - Accent3 22 2 5" xfId="18299"/>
    <cellStyle name="40% - Accent3 22 3" xfId="3366"/>
    <cellStyle name="40% - Accent3 22 3 2" xfId="7529"/>
    <cellStyle name="40% - Accent3 22 3 2 2" xfId="15883"/>
    <cellStyle name="40% - Accent3 22 3 2 2 2" xfId="32594"/>
    <cellStyle name="40% - Accent3 22 3 2 3" xfId="24241"/>
    <cellStyle name="40% - Accent3 22 3 3" xfId="11721"/>
    <cellStyle name="40% - Accent3 22 3 3 2" xfId="28432"/>
    <cellStyle name="40% - Accent3 22 3 4" xfId="20079"/>
    <cellStyle name="40% - Accent3 22 4" xfId="4713"/>
    <cellStyle name="40% - Accent3 22 4 2" xfId="13067"/>
    <cellStyle name="40% - Accent3 22 4 2 2" xfId="29778"/>
    <cellStyle name="40% - Accent3 22 4 3" xfId="21425"/>
    <cellStyle name="40% - Accent3 22 5" xfId="8905"/>
    <cellStyle name="40% - Accent3 22 5 2" xfId="25616"/>
    <cellStyle name="40% - Accent3 22 6" xfId="17263"/>
    <cellStyle name="40% - Accent3 23" xfId="1077"/>
    <cellStyle name="40% - Accent3 23 2" xfId="3367"/>
    <cellStyle name="40% - Accent3 23 2 2" xfId="7530"/>
    <cellStyle name="40% - Accent3 23 2 2 2" xfId="15884"/>
    <cellStyle name="40% - Accent3 23 2 2 2 2" xfId="32595"/>
    <cellStyle name="40% - Accent3 23 2 2 3" xfId="24242"/>
    <cellStyle name="40% - Accent3 23 2 3" xfId="11722"/>
    <cellStyle name="40% - Accent3 23 2 3 2" xfId="28433"/>
    <cellStyle name="40% - Accent3 23 2 4" xfId="20080"/>
    <cellStyle name="40% - Accent3 23 3" xfId="5240"/>
    <cellStyle name="40% - Accent3 23 3 2" xfId="13594"/>
    <cellStyle name="40% - Accent3 23 3 2 2" xfId="30305"/>
    <cellStyle name="40% - Accent3 23 3 3" xfId="21952"/>
    <cellStyle name="40% - Accent3 23 4" xfId="9432"/>
    <cellStyle name="40% - Accent3 23 4 2" xfId="26143"/>
    <cellStyle name="40% - Accent3 23 5" xfId="17790"/>
    <cellStyle name="40% - Accent3 24" xfId="2112"/>
    <cellStyle name="40% - Accent3 24 2" xfId="6275"/>
    <cellStyle name="40% - Accent3 24 2 2" xfId="14629"/>
    <cellStyle name="40% - Accent3 24 2 2 2" xfId="31340"/>
    <cellStyle name="40% - Accent3 24 2 3" xfId="22987"/>
    <cellStyle name="40% - Accent3 24 3" xfId="10467"/>
    <cellStyle name="40% - Accent3 24 3 2" xfId="27178"/>
    <cellStyle name="40% - Accent3 24 4" xfId="18825"/>
    <cellStyle name="40% - Accent3 25" xfId="4187"/>
    <cellStyle name="40% - Accent3 25 2" xfId="8350"/>
    <cellStyle name="40% - Accent3 25 2 2" xfId="16704"/>
    <cellStyle name="40% - Accent3 25 2 2 2" xfId="33415"/>
    <cellStyle name="40% - Accent3 25 2 3" xfId="25062"/>
    <cellStyle name="40% - Accent3 25 3" xfId="12542"/>
    <cellStyle name="40% - Accent3 25 3 2" xfId="29253"/>
    <cellStyle name="40% - Accent3 25 4" xfId="20900"/>
    <cellStyle name="40% - Accent3 26" xfId="4200"/>
    <cellStyle name="40% - Accent3 26 2" xfId="12555"/>
    <cellStyle name="40% - Accent3 26 2 2" xfId="29266"/>
    <cellStyle name="40% - Accent3 26 3" xfId="20913"/>
    <cellStyle name="40% - Accent3 27" xfId="8364"/>
    <cellStyle name="40% - Accent3 27 2" xfId="16718"/>
    <cellStyle name="40% - Accent3 27 2 2" xfId="33429"/>
    <cellStyle name="40% - Accent3 27 3" xfId="25076"/>
    <cellStyle name="40% - Accent3 28" xfId="8378"/>
    <cellStyle name="40% - Accent3 28 2" xfId="16732"/>
    <cellStyle name="40% - Accent3 28 2 2" xfId="33443"/>
    <cellStyle name="40% - Accent3 28 3" xfId="25090"/>
    <cellStyle name="40% - Accent3 29" xfId="8392"/>
    <cellStyle name="40% - Accent3 29 2" xfId="25104"/>
    <cellStyle name="40% - Accent3 3" xfId="64"/>
    <cellStyle name="40% - Accent3 3 2" xfId="307"/>
    <cellStyle name="40% - Accent3 3 2 2" xfId="820"/>
    <cellStyle name="40% - Accent3 3 2 2 2" xfId="1856"/>
    <cellStyle name="40% - Accent3 3 2 2 2 2" xfId="3368"/>
    <cellStyle name="40% - Accent3 3 2 2 2 2 2" xfId="7531"/>
    <cellStyle name="40% - Accent3 3 2 2 2 2 2 2" xfId="15885"/>
    <cellStyle name="40% - Accent3 3 2 2 2 2 2 2 2" xfId="32596"/>
    <cellStyle name="40% - Accent3 3 2 2 2 2 2 3" xfId="24243"/>
    <cellStyle name="40% - Accent3 3 2 2 2 2 3" xfId="11723"/>
    <cellStyle name="40% - Accent3 3 2 2 2 2 3 2" xfId="28434"/>
    <cellStyle name="40% - Accent3 3 2 2 2 2 4" xfId="20081"/>
    <cellStyle name="40% - Accent3 3 2 2 2 3" xfId="6019"/>
    <cellStyle name="40% - Accent3 3 2 2 2 3 2" xfId="14373"/>
    <cellStyle name="40% - Accent3 3 2 2 2 3 2 2" xfId="31084"/>
    <cellStyle name="40% - Accent3 3 2 2 2 3 3" xfId="22731"/>
    <cellStyle name="40% - Accent3 3 2 2 2 4" xfId="10211"/>
    <cellStyle name="40% - Accent3 3 2 2 2 4 2" xfId="26922"/>
    <cellStyle name="40% - Accent3 3 2 2 2 5" xfId="18569"/>
    <cellStyle name="40% - Accent3 3 2 2 3" xfId="3369"/>
    <cellStyle name="40% - Accent3 3 2 2 3 2" xfId="7532"/>
    <cellStyle name="40% - Accent3 3 2 2 3 2 2" xfId="15886"/>
    <cellStyle name="40% - Accent3 3 2 2 3 2 2 2" xfId="32597"/>
    <cellStyle name="40% - Accent3 3 2 2 3 2 3" xfId="24244"/>
    <cellStyle name="40% - Accent3 3 2 2 3 3" xfId="11724"/>
    <cellStyle name="40% - Accent3 3 2 2 3 3 2" xfId="28435"/>
    <cellStyle name="40% - Accent3 3 2 2 3 4" xfId="20082"/>
    <cellStyle name="40% - Accent3 3 2 2 4" xfId="4983"/>
    <cellStyle name="40% - Accent3 3 2 2 4 2" xfId="13337"/>
    <cellStyle name="40% - Accent3 3 2 2 4 2 2" xfId="30048"/>
    <cellStyle name="40% - Accent3 3 2 2 4 3" xfId="21695"/>
    <cellStyle name="40% - Accent3 3 2 2 5" xfId="9175"/>
    <cellStyle name="40% - Accent3 3 2 2 5 2" xfId="25886"/>
    <cellStyle name="40% - Accent3 3 2 2 6" xfId="17533"/>
    <cellStyle name="40% - Accent3 3 2 3" xfId="1344"/>
    <cellStyle name="40% - Accent3 3 2 3 2" xfId="3370"/>
    <cellStyle name="40% - Accent3 3 2 3 2 2" xfId="7533"/>
    <cellStyle name="40% - Accent3 3 2 3 2 2 2" xfId="15887"/>
    <cellStyle name="40% - Accent3 3 2 3 2 2 2 2" xfId="32598"/>
    <cellStyle name="40% - Accent3 3 2 3 2 2 3" xfId="24245"/>
    <cellStyle name="40% - Accent3 3 2 3 2 3" xfId="11725"/>
    <cellStyle name="40% - Accent3 3 2 3 2 3 2" xfId="28436"/>
    <cellStyle name="40% - Accent3 3 2 3 2 4" xfId="20083"/>
    <cellStyle name="40% - Accent3 3 2 3 3" xfId="5507"/>
    <cellStyle name="40% - Accent3 3 2 3 3 2" xfId="13861"/>
    <cellStyle name="40% - Accent3 3 2 3 3 2 2" xfId="30572"/>
    <cellStyle name="40% - Accent3 3 2 3 3 3" xfId="22219"/>
    <cellStyle name="40% - Accent3 3 2 3 4" xfId="9699"/>
    <cellStyle name="40% - Accent3 3 2 3 4 2" xfId="26410"/>
    <cellStyle name="40% - Accent3 3 2 3 5" xfId="18057"/>
    <cellStyle name="40% - Accent3 3 2 4" xfId="3371"/>
    <cellStyle name="40% - Accent3 3 2 4 2" xfId="7534"/>
    <cellStyle name="40% - Accent3 3 2 4 2 2" xfId="15888"/>
    <cellStyle name="40% - Accent3 3 2 4 2 2 2" xfId="32599"/>
    <cellStyle name="40% - Accent3 3 2 4 2 3" xfId="24246"/>
    <cellStyle name="40% - Accent3 3 2 4 3" xfId="11726"/>
    <cellStyle name="40% - Accent3 3 2 4 3 2" xfId="28437"/>
    <cellStyle name="40% - Accent3 3 2 4 4" xfId="20084"/>
    <cellStyle name="40% - Accent3 3 2 5" xfId="4471"/>
    <cellStyle name="40% - Accent3 3 2 5 2" xfId="12825"/>
    <cellStyle name="40% - Accent3 3 2 5 2 2" xfId="29536"/>
    <cellStyle name="40% - Accent3 3 2 5 3" xfId="21183"/>
    <cellStyle name="40% - Accent3 3 2 6" xfId="8663"/>
    <cellStyle name="40% - Accent3 3 2 6 2" xfId="25374"/>
    <cellStyle name="40% - Accent3 3 2 7" xfId="17021"/>
    <cellStyle name="40% - Accent3 3 3" xfId="580"/>
    <cellStyle name="40% - Accent3 3 3 2" xfId="1616"/>
    <cellStyle name="40% - Accent3 3 3 2 2" xfId="3372"/>
    <cellStyle name="40% - Accent3 3 3 2 2 2" xfId="7535"/>
    <cellStyle name="40% - Accent3 3 3 2 2 2 2" xfId="15889"/>
    <cellStyle name="40% - Accent3 3 3 2 2 2 2 2" xfId="32600"/>
    <cellStyle name="40% - Accent3 3 3 2 2 2 3" xfId="24247"/>
    <cellStyle name="40% - Accent3 3 3 2 2 3" xfId="11727"/>
    <cellStyle name="40% - Accent3 3 3 2 2 3 2" xfId="28438"/>
    <cellStyle name="40% - Accent3 3 3 2 2 4" xfId="20085"/>
    <cellStyle name="40% - Accent3 3 3 2 3" xfId="5779"/>
    <cellStyle name="40% - Accent3 3 3 2 3 2" xfId="14133"/>
    <cellStyle name="40% - Accent3 3 3 2 3 2 2" xfId="30844"/>
    <cellStyle name="40% - Accent3 3 3 2 3 3" xfId="22491"/>
    <cellStyle name="40% - Accent3 3 3 2 4" xfId="9971"/>
    <cellStyle name="40% - Accent3 3 3 2 4 2" xfId="26682"/>
    <cellStyle name="40% - Accent3 3 3 2 5" xfId="18329"/>
    <cellStyle name="40% - Accent3 3 3 3" xfId="3373"/>
    <cellStyle name="40% - Accent3 3 3 3 2" xfId="7536"/>
    <cellStyle name="40% - Accent3 3 3 3 2 2" xfId="15890"/>
    <cellStyle name="40% - Accent3 3 3 3 2 2 2" xfId="32601"/>
    <cellStyle name="40% - Accent3 3 3 3 2 3" xfId="24248"/>
    <cellStyle name="40% - Accent3 3 3 3 3" xfId="11728"/>
    <cellStyle name="40% - Accent3 3 3 3 3 2" xfId="28439"/>
    <cellStyle name="40% - Accent3 3 3 3 4" xfId="20086"/>
    <cellStyle name="40% - Accent3 3 3 4" xfId="4743"/>
    <cellStyle name="40% - Accent3 3 3 4 2" xfId="13097"/>
    <cellStyle name="40% - Accent3 3 3 4 2 2" xfId="29808"/>
    <cellStyle name="40% - Accent3 3 3 4 3" xfId="21455"/>
    <cellStyle name="40% - Accent3 3 3 5" xfId="8935"/>
    <cellStyle name="40% - Accent3 3 3 5 2" xfId="25646"/>
    <cellStyle name="40% - Accent3 3 3 6" xfId="17293"/>
    <cellStyle name="40% - Accent3 3 4" xfId="1104"/>
    <cellStyle name="40% - Accent3 3 4 2" xfId="3374"/>
    <cellStyle name="40% - Accent3 3 4 2 2" xfId="7537"/>
    <cellStyle name="40% - Accent3 3 4 2 2 2" xfId="15891"/>
    <cellStyle name="40% - Accent3 3 4 2 2 2 2" xfId="32602"/>
    <cellStyle name="40% - Accent3 3 4 2 2 3" xfId="24249"/>
    <cellStyle name="40% - Accent3 3 4 2 3" xfId="11729"/>
    <cellStyle name="40% - Accent3 3 4 2 3 2" xfId="28440"/>
    <cellStyle name="40% - Accent3 3 4 2 4" xfId="20087"/>
    <cellStyle name="40% - Accent3 3 4 3" xfId="5267"/>
    <cellStyle name="40% - Accent3 3 4 3 2" xfId="13621"/>
    <cellStyle name="40% - Accent3 3 4 3 2 2" xfId="30332"/>
    <cellStyle name="40% - Accent3 3 4 3 3" xfId="21979"/>
    <cellStyle name="40% - Accent3 3 4 4" xfId="9459"/>
    <cellStyle name="40% - Accent3 3 4 4 2" xfId="26170"/>
    <cellStyle name="40% - Accent3 3 4 5" xfId="17817"/>
    <cellStyle name="40% - Accent3 3 5" xfId="3375"/>
    <cellStyle name="40% - Accent3 3 5 2" xfId="7538"/>
    <cellStyle name="40% - Accent3 3 5 2 2" xfId="15892"/>
    <cellStyle name="40% - Accent3 3 5 2 2 2" xfId="32603"/>
    <cellStyle name="40% - Accent3 3 5 2 3" xfId="24250"/>
    <cellStyle name="40% - Accent3 3 5 3" xfId="11730"/>
    <cellStyle name="40% - Accent3 3 5 3 2" xfId="28441"/>
    <cellStyle name="40% - Accent3 3 5 4" xfId="20088"/>
    <cellStyle name="40% - Accent3 3 6" xfId="4231"/>
    <cellStyle name="40% - Accent3 3 6 2" xfId="12585"/>
    <cellStyle name="40% - Accent3 3 6 2 2" xfId="29296"/>
    <cellStyle name="40% - Accent3 3 6 3" xfId="20943"/>
    <cellStyle name="40% - Accent3 3 7" xfId="8423"/>
    <cellStyle name="40% - Accent3 3 7 2" xfId="25134"/>
    <cellStyle name="40% - Accent3 3 8" xfId="16781"/>
    <cellStyle name="40% - Accent3 30" xfId="33462"/>
    <cellStyle name="40% - Accent3 31" xfId="16754"/>
    <cellStyle name="40% - Accent3 32" xfId="33480"/>
    <cellStyle name="40% - Accent3 33" xfId="33494"/>
    <cellStyle name="40% - Accent3 4" xfId="78"/>
    <cellStyle name="40% - Accent3 4 2" xfId="321"/>
    <cellStyle name="40% - Accent3 4 2 2" xfId="834"/>
    <cellStyle name="40% - Accent3 4 2 2 2" xfId="1870"/>
    <cellStyle name="40% - Accent3 4 2 2 2 2" xfId="3376"/>
    <cellStyle name="40% - Accent3 4 2 2 2 2 2" xfId="7539"/>
    <cellStyle name="40% - Accent3 4 2 2 2 2 2 2" xfId="15893"/>
    <cellStyle name="40% - Accent3 4 2 2 2 2 2 2 2" xfId="32604"/>
    <cellStyle name="40% - Accent3 4 2 2 2 2 2 3" xfId="24251"/>
    <cellStyle name="40% - Accent3 4 2 2 2 2 3" xfId="11731"/>
    <cellStyle name="40% - Accent3 4 2 2 2 2 3 2" xfId="28442"/>
    <cellStyle name="40% - Accent3 4 2 2 2 2 4" xfId="20089"/>
    <cellStyle name="40% - Accent3 4 2 2 2 3" xfId="6033"/>
    <cellStyle name="40% - Accent3 4 2 2 2 3 2" xfId="14387"/>
    <cellStyle name="40% - Accent3 4 2 2 2 3 2 2" xfId="31098"/>
    <cellStyle name="40% - Accent3 4 2 2 2 3 3" xfId="22745"/>
    <cellStyle name="40% - Accent3 4 2 2 2 4" xfId="10225"/>
    <cellStyle name="40% - Accent3 4 2 2 2 4 2" xfId="26936"/>
    <cellStyle name="40% - Accent3 4 2 2 2 5" xfId="18583"/>
    <cellStyle name="40% - Accent3 4 2 2 3" xfId="3377"/>
    <cellStyle name="40% - Accent3 4 2 2 3 2" xfId="7540"/>
    <cellStyle name="40% - Accent3 4 2 2 3 2 2" xfId="15894"/>
    <cellStyle name="40% - Accent3 4 2 2 3 2 2 2" xfId="32605"/>
    <cellStyle name="40% - Accent3 4 2 2 3 2 3" xfId="24252"/>
    <cellStyle name="40% - Accent3 4 2 2 3 3" xfId="11732"/>
    <cellStyle name="40% - Accent3 4 2 2 3 3 2" xfId="28443"/>
    <cellStyle name="40% - Accent3 4 2 2 3 4" xfId="20090"/>
    <cellStyle name="40% - Accent3 4 2 2 4" xfId="4997"/>
    <cellStyle name="40% - Accent3 4 2 2 4 2" xfId="13351"/>
    <cellStyle name="40% - Accent3 4 2 2 4 2 2" xfId="30062"/>
    <cellStyle name="40% - Accent3 4 2 2 4 3" xfId="21709"/>
    <cellStyle name="40% - Accent3 4 2 2 5" xfId="9189"/>
    <cellStyle name="40% - Accent3 4 2 2 5 2" xfId="25900"/>
    <cellStyle name="40% - Accent3 4 2 2 6" xfId="17547"/>
    <cellStyle name="40% - Accent3 4 2 3" xfId="1358"/>
    <cellStyle name="40% - Accent3 4 2 3 2" xfId="3378"/>
    <cellStyle name="40% - Accent3 4 2 3 2 2" xfId="7541"/>
    <cellStyle name="40% - Accent3 4 2 3 2 2 2" xfId="15895"/>
    <cellStyle name="40% - Accent3 4 2 3 2 2 2 2" xfId="32606"/>
    <cellStyle name="40% - Accent3 4 2 3 2 2 3" xfId="24253"/>
    <cellStyle name="40% - Accent3 4 2 3 2 3" xfId="11733"/>
    <cellStyle name="40% - Accent3 4 2 3 2 3 2" xfId="28444"/>
    <cellStyle name="40% - Accent3 4 2 3 2 4" xfId="20091"/>
    <cellStyle name="40% - Accent3 4 2 3 3" xfId="5521"/>
    <cellStyle name="40% - Accent3 4 2 3 3 2" xfId="13875"/>
    <cellStyle name="40% - Accent3 4 2 3 3 2 2" xfId="30586"/>
    <cellStyle name="40% - Accent3 4 2 3 3 3" xfId="22233"/>
    <cellStyle name="40% - Accent3 4 2 3 4" xfId="9713"/>
    <cellStyle name="40% - Accent3 4 2 3 4 2" xfId="26424"/>
    <cellStyle name="40% - Accent3 4 2 3 5" xfId="18071"/>
    <cellStyle name="40% - Accent3 4 2 4" xfId="3379"/>
    <cellStyle name="40% - Accent3 4 2 4 2" xfId="7542"/>
    <cellStyle name="40% - Accent3 4 2 4 2 2" xfId="15896"/>
    <cellStyle name="40% - Accent3 4 2 4 2 2 2" xfId="32607"/>
    <cellStyle name="40% - Accent3 4 2 4 2 3" xfId="24254"/>
    <cellStyle name="40% - Accent3 4 2 4 3" xfId="11734"/>
    <cellStyle name="40% - Accent3 4 2 4 3 2" xfId="28445"/>
    <cellStyle name="40% - Accent3 4 2 4 4" xfId="20092"/>
    <cellStyle name="40% - Accent3 4 2 5" xfId="4485"/>
    <cellStyle name="40% - Accent3 4 2 5 2" xfId="12839"/>
    <cellStyle name="40% - Accent3 4 2 5 2 2" xfId="29550"/>
    <cellStyle name="40% - Accent3 4 2 5 3" xfId="21197"/>
    <cellStyle name="40% - Accent3 4 2 6" xfId="8677"/>
    <cellStyle name="40% - Accent3 4 2 6 2" xfId="25388"/>
    <cellStyle name="40% - Accent3 4 2 7" xfId="17035"/>
    <cellStyle name="40% - Accent3 4 3" xfId="594"/>
    <cellStyle name="40% - Accent3 4 3 2" xfId="1630"/>
    <cellStyle name="40% - Accent3 4 3 2 2" xfId="3380"/>
    <cellStyle name="40% - Accent3 4 3 2 2 2" xfId="7543"/>
    <cellStyle name="40% - Accent3 4 3 2 2 2 2" xfId="15897"/>
    <cellStyle name="40% - Accent3 4 3 2 2 2 2 2" xfId="32608"/>
    <cellStyle name="40% - Accent3 4 3 2 2 2 3" xfId="24255"/>
    <cellStyle name="40% - Accent3 4 3 2 2 3" xfId="11735"/>
    <cellStyle name="40% - Accent3 4 3 2 2 3 2" xfId="28446"/>
    <cellStyle name="40% - Accent3 4 3 2 2 4" xfId="20093"/>
    <cellStyle name="40% - Accent3 4 3 2 3" xfId="5793"/>
    <cellStyle name="40% - Accent3 4 3 2 3 2" xfId="14147"/>
    <cellStyle name="40% - Accent3 4 3 2 3 2 2" xfId="30858"/>
    <cellStyle name="40% - Accent3 4 3 2 3 3" xfId="22505"/>
    <cellStyle name="40% - Accent3 4 3 2 4" xfId="9985"/>
    <cellStyle name="40% - Accent3 4 3 2 4 2" xfId="26696"/>
    <cellStyle name="40% - Accent3 4 3 2 5" xfId="18343"/>
    <cellStyle name="40% - Accent3 4 3 3" xfId="3381"/>
    <cellStyle name="40% - Accent3 4 3 3 2" xfId="7544"/>
    <cellStyle name="40% - Accent3 4 3 3 2 2" xfId="15898"/>
    <cellStyle name="40% - Accent3 4 3 3 2 2 2" xfId="32609"/>
    <cellStyle name="40% - Accent3 4 3 3 2 3" xfId="24256"/>
    <cellStyle name="40% - Accent3 4 3 3 3" xfId="11736"/>
    <cellStyle name="40% - Accent3 4 3 3 3 2" xfId="28447"/>
    <cellStyle name="40% - Accent3 4 3 3 4" xfId="20094"/>
    <cellStyle name="40% - Accent3 4 3 4" xfId="4757"/>
    <cellStyle name="40% - Accent3 4 3 4 2" xfId="13111"/>
    <cellStyle name="40% - Accent3 4 3 4 2 2" xfId="29822"/>
    <cellStyle name="40% - Accent3 4 3 4 3" xfId="21469"/>
    <cellStyle name="40% - Accent3 4 3 5" xfId="8949"/>
    <cellStyle name="40% - Accent3 4 3 5 2" xfId="25660"/>
    <cellStyle name="40% - Accent3 4 3 6" xfId="17307"/>
    <cellStyle name="40% - Accent3 4 4" xfId="1118"/>
    <cellStyle name="40% - Accent3 4 4 2" xfId="3382"/>
    <cellStyle name="40% - Accent3 4 4 2 2" xfId="7545"/>
    <cellStyle name="40% - Accent3 4 4 2 2 2" xfId="15899"/>
    <cellStyle name="40% - Accent3 4 4 2 2 2 2" xfId="32610"/>
    <cellStyle name="40% - Accent3 4 4 2 2 3" xfId="24257"/>
    <cellStyle name="40% - Accent3 4 4 2 3" xfId="11737"/>
    <cellStyle name="40% - Accent3 4 4 2 3 2" xfId="28448"/>
    <cellStyle name="40% - Accent3 4 4 2 4" xfId="20095"/>
    <cellStyle name="40% - Accent3 4 4 3" xfId="5281"/>
    <cellStyle name="40% - Accent3 4 4 3 2" xfId="13635"/>
    <cellStyle name="40% - Accent3 4 4 3 2 2" xfId="30346"/>
    <cellStyle name="40% - Accent3 4 4 3 3" xfId="21993"/>
    <cellStyle name="40% - Accent3 4 4 4" xfId="9473"/>
    <cellStyle name="40% - Accent3 4 4 4 2" xfId="26184"/>
    <cellStyle name="40% - Accent3 4 4 5" xfId="17831"/>
    <cellStyle name="40% - Accent3 4 5" xfId="3383"/>
    <cellStyle name="40% - Accent3 4 5 2" xfId="7546"/>
    <cellStyle name="40% - Accent3 4 5 2 2" xfId="15900"/>
    <cellStyle name="40% - Accent3 4 5 2 2 2" xfId="32611"/>
    <cellStyle name="40% - Accent3 4 5 2 3" xfId="24258"/>
    <cellStyle name="40% - Accent3 4 5 3" xfId="11738"/>
    <cellStyle name="40% - Accent3 4 5 3 2" xfId="28449"/>
    <cellStyle name="40% - Accent3 4 5 4" xfId="20096"/>
    <cellStyle name="40% - Accent3 4 6" xfId="4245"/>
    <cellStyle name="40% - Accent3 4 6 2" xfId="12599"/>
    <cellStyle name="40% - Accent3 4 6 2 2" xfId="29310"/>
    <cellStyle name="40% - Accent3 4 6 3" xfId="20957"/>
    <cellStyle name="40% - Accent3 4 7" xfId="8437"/>
    <cellStyle name="40% - Accent3 4 7 2" xfId="25148"/>
    <cellStyle name="40% - Accent3 4 8" xfId="16795"/>
    <cellStyle name="40% - Accent3 5" xfId="92"/>
    <cellStyle name="40% - Accent3 5 2" xfId="335"/>
    <cellStyle name="40% - Accent3 5 2 2" xfId="848"/>
    <cellStyle name="40% - Accent3 5 2 2 2" xfId="1884"/>
    <cellStyle name="40% - Accent3 5 2 2 2 2" xfId="3384"/>
    <cellStyle name="40% - Accent3 5 2 2 2 2 2" xfId="7547"/>
    <cellStyle name="40% - Accent3 5 2 2 2 2 2 2" xfId="15901"/>
    <cellStyle name="40% - Accent3 5 2 2 2 2 2 2 2" xfId="32612"/>
    <cellStyle name="40% - Accent3 5 2 2 2 2 2 3" xfId="24259"/>
    <cellStyle name="40% - Accent3 5 2 2 2 2 3" xfId="11739"/>
    <cellStyle name="40% - Accent3 5 2 2 2 2 3 2" xfId="28450"/>
    <cellStyle name="40% - Accent3 5 2 2 2 2 4" xfId="20097"/>
    <cellStyle name="40% - Accent3 5 2 2 2 3" xfId="6047"/>
    <cellStyle name="40% - Accent3 5 2 2 2 3 2" xfId="14401"/>
    <cellStyle name="40% - Accent3 5 2 2 2 3 2 2" xfId="31112"/>
    <cellStyle name="40% - Accent3 5 2 2 2 3 3" xfId="22759"/>
    <cellStyle name="40% - Accent3 5 2 2 2 4" xfId="10239"/>
    <cellStyle name="40% - Accent3 5 2 2 2 4 2" xfId="26950"/>
    <cellStyle name="40% - Accent3 5 2 2 2 5" xfId="18597"/>
    <cellStyle name="40% - Accent3 5 2 2 3" xfId="3385"/>
    <cellStyle name="40% - Accent3 5 2 2 3 2" xfId="7548"/>
    <cellStyle name="40% - Accent3 5 2 2 3 2 2" xfId="15902"/>
    <cellStyle name="40% - Accent3 5 2 2 3 2 2 2" xfId="32613"/>
    <cellStyle name="40% - Accent3 5 2 2 3 2 3" xfId="24260"/>
    <cellStyle name="40% - Accent3 5 2 2 3 3" xfId="11740"/>
    <cellStyle name="40% - Accent3 5 2 2 3 3 2" xfId="28451"/>
    <cellStyle name="40% - Accent3 5 2 2 3 4" xfId="20098"/>
    <cellStyle name="40% - Accent3 5 2 2 4" xfId="5011"/>
    <cellStyle name="40% - Accent3 5 2 2 4 2" xfId="13365"/>
    <cellStyle name="40% - Accent3 5 2 2 4 2 2" xfId="30076"/>
    <cellStyle name="40% - Accent3 5 2 2 4 3" xfId="21723"/>
    <cellStyle name="40% - Accent3 5 2 2 5" xfId="9203"/>
    <cellStyle name="40% - Accent3 5 2 2 5 2" xfId="25914"/>
    <cellStyle name="40% - Accent3 5 2 2 6" xfId="17561"/>
    <cellStyle name="40% - Accent3 5 2 3" xfId="1372"/>
    <cellStyle name="40% - Accent3 5 2 3 2" xfId="3386"/>
    <cellStyle name="40% - Accent3 5 2 3 2 2" xfId="7549"/>
    <cellStyle name="40% - Accent3 5 2 3 2 2 2" xfId="15903"/>
    <cellStyle name="40% - Accent3 5 2 3 2 2 2 2" xfId="32614"/>
    <cellStyle name="40% - Accent3 5 2 3 2 2 3" xfId="24261"/>
    <cellStyle name="40% - Accent3 5 2 3 2 3" xfId="11741"/>
    <cellStyle name="40% - Accent3 5 2 3 2 3 2" xfId="28452"/>
    <cellStyle name="40% - Accent3 5 2 3 2 4" xfId="20099"/>
    <cellStyle name="40% - Accent3 5 2 3 3" xfId="5535"/>
    <cellStyle name="40% - Accent3 5 2 3 3 2" xfId="13889"/>
    <cellStyle name="40% - Accent3 5 2 3 3 2 2" xfId="30600"/>
    <cellStyle name="40% - Accent3 5 2 3 3 3" xfId="22247"/>
    <cellStyle name="40% - Accent3 5 2 3 4" xfId="9727"/>
    <cellStyle name="40% - Accent3 5 2 3 4 2" xfId="26438"/>
    <cellStyle name="40% - Accent3 5 2 3 5" xfId="18085"/>
    <cellStyle name="40% - Accent3 5 2 4" xfId="3387"/>
    <cellStyle name="40% - Accent3 5 2 4 2" xfId="7550"/>
    <cellStyle name="40% - Accent3 5 2 4 2 2" xfId="15904"/>
    <cellStyle name="40% - Accent3 5 2 4 2 2 2" xfId="32615"/>
    <cellStyle name="40% - Accent3 5 2 4 2 3" xfId="24262"/>
    <cellStyle name="40% - Accent3 5 2 4 3" xfId="11742"/>
    <cellStyle name="40% - Accent3 5 2 4 3 2" xfId="28453"/>
    <cellStyle name="40% - Accent3 5 2 4 4" xfId="20100"/>
    <cellStyle name="40% - Accent3 5 2 5" xfId="4499"/>
    <cellStyle name="40% - Accent3 5 2 5 2" xfId="12853"/>
    <cellStyle name="40% - Accent3 5 2 5 2 2" xfId="29564"/>
    <cellStyle name="40% - Accent3 5 2 5 3" xfId="21211"/>
    <cellStyle name="40% - Accent3 5 2 6" xfId="8691"/>
    <cellStyle name="40% - Accent3 5 2 6 2" xfId="25402"/>
    <cellStyle name="40% - Accent3 5 2 7" xfId="17049"/>
    <cellStyle name="40% - Accent3 5 3" xfId="608"/>
    <cellStyle name="40% - Accent3 5 3 2" xfId="1644"/>
    <cellStyle name="40% - Accent3 5 3 2 2" xfId="3388"/>
    <cellStyle name="40% - Accent3 5 3 2 2 2" xfId="7551"/>
    <cellStyle name="40% - Accent3 5 3 2 2 2 2" xfId="15905"/>
    <cellStyle name="40% - Accent3 5 3 2 2 2 2 2" xfId="32616"/>
    <cellStyle name="40% - Accent3 5 3 2 2 2 3" xfId="24263"/>
    <cellStyle name="40% - Accent3 5 3 2 2 3" xfId="11743"/>
    <cellStyle name="40% - Accent3 5 3 2 2 3 2" xfId="28454"/>
    <cellStyle name="40% - Accent3 5 3 2 2 4" xfId="20101"/>
    <cellStyle name="40% - Accent3 5 3 2 3" xfId="5807"/>
    <cellStyle name="40% - Accent3 5 3 2 3 2" xfId="14161"/>
    <cellStyle name="40% - Accent3 5 3 2 3 2 2" xfId="30872"/>
    <cellStyle name="40% - Accent3 5 3 2 3 3" xfId="22519"/>
    <cellStyle name="40% - Accent3 5 3 2 4" xfId="9999"/>
    <cellStyle name="40% - Accent3 5 3 2 4 2" xfId="26710"/>
    <cellStyle name="40% - Accent3 5 3 2 5" xfId="18357"/>
    <cellStyle name="40% - Accent3 5 3 3" xfId="3389"/>
    <cellStyle name="40% - Accent3 5 3 3 2" xfId="7552"/>
    <cellStyle name="40% - Accent3 5 3 3 2 2" xfId="15906"/>
    <cellStyle name="40% - Accent3 5 3 3 2 2 2" xfId="32617"/>
    <cellStyle name="40% - Accent3 5 3 3 2 3" xfId="24264"/>
    <cellStyle name="40% - Accent3 5 3 3 3" xfId="11744"/>
    <cellStyle name="40% - Accent3 5 3 3 3 2" xfId="28455"/>
    <cellStyle name="40% - Accent3 5 3 3 4" xfId="20102"/>
    <cellStyle name="40% - Accent3 5 3 4" xfId="4771"/>
    <cellStyle name="40% - Accent3 5 3 4 2" xfId="13125"/>
    <cellStyle name="40% - Accent3 5 3 4 2 2" xfId="29836"/>
    <cellStyle name="40% - Accent3 5 3 4 3" xfId="21483"/>
    <cellStyle name="40% - Accent3 5 3 5" xfId="8963"/>
    <cellStyle name="40% - Accent3 5 3 5 2" xfId="25674"/>
    <cellStyle name="40% - Accent3 5 3 6" xfId="17321"/>
    <cellStyle name="40% - Accent3 5 4" xfId="1132"/>
    <cellStyle name="40% - Accent3 5 4 2" xfId="3390"/>
    <cellStyle name="40% - Accent3 5 4 2 2" xfId="7553"/>
    <cellStyle name="40% - Accent3 5 4 2 2 2" xfId="15907"/>
    <cellStyle name="40% - Accent3 5 4 2 2 2 2" xfId="32618"/>
    <cellStyle name="40% - Accent3 5 4 2 2 3" xfId="24265"/>
    <cellStyle name="40% - Accent3 5 4 2 3" xfId="11745"/>
    <cellStyle name="40% - Accent3 5 4 2 3 2" xfId="28456"/>
    <cellStyle name="40% - Accent3 5 4 2 4" xfId="20103"/>
    <cellStyle name="40% - Accent3 5 4 3" xfId="5295"/>
    <cellStyle name="40% - Accent3 5 4 3 2" xfId="13649"/>
    <cellStyle name="40% - Accent3 5 4 3 2 2" xfId="30360"/>
    <cellStyle name="40% - Accent3 5 4 3 3" xfId="22007"/>
    <cellStyle name="40% - Accent3 5 4 4" xfId="9487"/>
    <cellStyle name="40% - Accent3 5 4 4 2" xfId="26198"/>
    <cellStyle name="40% - Accent3 5 4 5" xfId="17845"/>
    <cellStyle name="40% - Accent3 5 5" xfId="3391"/>
    <cellStyle name="40% - Accent3 5 5 2" xfId="7554"/>
    <cellStyle name="40% - Accent3 5 5 2 2" xfId="15908"/>
    <cellStyle name="40% - Accent3 5 5 2 2 2" xfId="32619"/>
    <cellStyle name="40% - Accent3 5 5 2 3" xfId="24266"/>
    <cellStyle name="40% - Accent3 5 5 3" xfId="11746"/>
    <cellStyle name="40% - Accent3 5 5 3 2" xfId="28457"/>
    <cellStyle name="40% - Accent3 5 5 4" xfId="20104"/>
    <cellStyle name="40% - Accent3 5 6" xfId="4259"/>
    <cellStyle name="40% - Accent3 5 6 2" xfId="12613"/>
    <cellStyle name="40% - Accent3 5 6 2 2" xfId="29324"/>
    <cellStyle name="40% - Accent3 5 6 3" xfId="20971"/>
    <cellStyle name="40% - Accent3 5 7" xfId="8451"/>
    <cellStyle name="40% - Accent3 5 7 2" xfId="25162"/>
    <cellStyle name="40% - Accent3 5 8" xfId="16809"/>
    <cellStyle name="40% - Accent3 6" xfId="106"/>
    <cellStyle name="40% - Accent3 6 2" xfId="349"/>
    <cellStyle name="40% - Accent3 6 2 2" xfId="862"/>
    <cellStyle name="40% - Accent3 6 2 2 2" xfId="1898"/>
    <cellStyle name="40% - Accent3 6 2 2 2 2" xfId="3392"/>
    <cellStyle name="40% - Accent3 6 2 2 2 2 2" xfId="7555"/>
    <cellStyle name="40% - Accent3 6 2 2 2 2 2 2" xfId="15909"/>
    <cellStyle name="40% - Accent3 6 2 2 2 2 2 2 2" xfId="32620"/>
    <cellStyle name="40% - Accent3 6 2 2 2 2 2 3" xfId="24267"/>
    <cellStyle name="40% - Accent3 6 2 2 2 2 3" xfId="11747"/>
    <cellStyle name="40% - Accent3 6 2 2 2 2 3 2" xfId="28458"/>
    <cellStyle name="40% - Accent3 6 2 2 2 2 4" xfId="20105"/>
    <cellStyle name="40% - Accent3 6 2 2 2 3" xfId="6061"/>
    <cellStyle name="40% - Accent3 6 2 2 2 3 2" xfId="14415"/>
    <cellStyle name="40% - Accent3 6 2 2 2 3 2 2" xfId="31126"/>
    <cellStyle name="40% - Accent3 6 2 2 2 3 3" xfId="22773"/>
    <cellStyle name="40% - Accent3 6 2 2 2 4" xfId="10253"/>
    <cellStyle name="40% - Accent3 6 2 2 2 4 2" xfId="26964"/>
    <cellStyle name="40% - Accent3 6 2 2 2 5" xfId="18611"/>
    <cellStyle name="40% - Accent3 6 2 2 3" xfId="3393"/>
    <cellStyle name="40% - Accent3 6 2 2 3 2" xfId="7556"/>
    <cellStyle name="40% - Accent3 6 2 2 3 2 2" xfId="15910"/>
    <cellStyle name="40% - Accent3 6 2 2 3 2 2 2" xfId="32621"/>
    <cellStyle name="40% - Accent3 6 2 2 3 2 3" xfId="24268"/>
    <cellStyle name="40% - Accent3 6 2 2 3 3" xfId="11748"/>
    <cellStyle name="40% - Accent3 6 2 2 3 3 2" xfId="28459"/>
    <cellStyle name="40% - Accent3 6 2 2 3 4" xfId="20106"/>
    <cellStyle name="40% - Accent3 6 2 2 4" xfId="5025"/>
    <cellStyle name="40% - Accent3 6 2 2 4 2" xfId="13379"/>
    <cellStyle name="40% - Accent3 6 2 2 4 2 2" xfId="30090"/>
    <cellStyle name="40% - Accent3 6 2 2 4 3" xfId="21737"/>
    <cellStyle name="40% - Accent3 6 2 2 5" xfId="9217"/>
    <cellStyle name="40% - Accent3 6 2 2 5 2" xfId="25928"/>
    <cellStyle name="40% - Accent3 6 2 2 6" xfId="17575"/>
    <cellStyle name="40% - Accent3 6 2 3" xfId="1386"/>
    <cellStyle name="40% - Accent3 6 2 3 2" xfId="3394"/>
    <cellStyle name="40% - Accent3 6 2 3 2 2" xfId="7557"/>
    <cellStyle name="40% - Accent3 6 2 3 2 2 2" xfId="15911"/>
    <cellStyle name="40% - Accent3 6 2 3 2 2 2 2" xfId="32622"/>
    <cellStyle name="40% - Accent3 6 2 3 2 2 3" xfId="24269"/>
    <cellStyle name="40% - Accent3 6 2 3 2 3" xfId="11749"/>
    <cellStyle name="40% - Accent3 6 2 3 2 3 2" xfId="28460"/>
    <cellStyle name="40% - Accent3 6 2 3 2 4" xfId="20107"/>
    <cellStyle name="40% - Accent3 6 2 3 3" xfId="5549"/>
    <cellStyle name="40% - Accent3 6 2 3 3 2" xfId="13903"/>
    <cellStyle name="40% - Accent3 6 2 3 3 2 2" xfId="30614"/>
    <cellStyle name="40% - Accent3 6 2 3 3 3" xfId="22261"/>
    <cellStyle name="40% - Accent3 6 2 3 4" xfId="9741"/>
    <cellStyle name="40% - Accent3 6 2 3 4 2" xfId="26452"/>
    <cellStyle name="40% - Accent3 6 2 3 5" xfId="18099"/>
    <cellStyle name="40% - Accent3 6 2 4" xfId="3395"/>
    <cellStyle name="40% - Accent3 6 2 4 2" xfId="7558"/>
    <cellStyle name="40% - Accent3 6 2 4 2 2" xfId="15912"/>
    <cellStyle name="40% - Accent3 6 2 4 2 2 2" xfId="32623"/>
    <cellStyle name="40% - Accent3 6 2 4 2 3" xfId="24270"/>
    <cellStyle name="40% - Accent3 6 2 4 3" xfId="11750"/>
    <cellStyle name="40% - Accent3 6 2 4 3 2" xfId="28461"/>
    <cellStyle name="40% - Accent3 6 2 4 4" xfId="20108"/>
    <cellStyle name="40% - Accent3 6 2 5" xfId="4513"/>
    <cellStyle name="40% - Accent3 6 2 5 2" xfId="12867"/>
    <cellStyle name="40% - Accent3 6 2 5 2 2" xfId="29578"/>
    <cellStyle name="40% - Accent3 6 2 5 3" xfId="21225"/>
    <cellStyle name="40% - Accent3 6 2 6" xfId="8705"/>
    <cellStyle name="40% - Accent3 6 2 6 2" xfId="25416"/>
    <cellStyle name="40% - Accent3 6 2 7" xfId="17063"/>
    <cellStyle name="40% - Accent3 6 3" xfId="622"/>
    <cellStyle name="40% - Accent3 6 3 2" xfId="1658"/>
    <cellStyle name="40% - Accent3 6 3 2 2" xfId="3396"/>
    <cellStyle name="40% - Accent3 6 3 2 2 2" xfId="7559"/>
    <cellStyle name="40% - Accent3 6 3 2 2 2 2" xfId="15913"/>
    <cellStyle name="40% - Accent3 6 3 2 2 2 2 2" xfId="32624"/>
    <cellStyle name="40% - Accent3 6 3 2 2 2 3" xfId="24271"/>
    <cellStyle name="40% - Accent3 6 3 2 2 3" xfId="11751"/>
    <cellStyle name="40% - Accent3 6 3 2 2 3 2" xfId="28462"/>
    <cellStyle name="40% - Accent3 6 3 2 2 4" xfId="20109"/>
    <cellStyle name="40% - Accent3 6 3 2 3" xfId="5821"/>
    <cellStyle name="40% - Accent3 6 3 2 3 2" xfId="14175"/>
    <cellStyle name="40% - Accent3 6 3 2 3 2 2" xfId="30886"/>
    <cellStyle name="40% - Accent3 6 3 2 3 3" xfId="22533"/>
    <cellStyle name="40% - Accent3 6 3 2 4" xfId="10013"/>
    <cellStyle name="40% - Accent3 6 3 2 4 2" xfId="26724"/>
    <cellStyle name="40% - Accent3 6 3 2 5" xfId="18371"/>
    <cellStyle name="40% - Accent3 6 3 3" xfId="3397"/>
    <cellStyle name="40% - Accent3 6 3 3 2" xfId="7560"/>
    <cellStyle name="40% - Accent3 6 3 3 2 2" xfId="15914"/>
    <cellStyle name="40% - Accent3 6 3 3 2 2 2" xfId="32625"/>
    <cellStyle name="40% - Accent3 6 3 3 2 3" xfId="24272"/>
    <cellStyle name="40% - Accent3 6 3 3 3" xfId="11752"/>
    <cellStyle name="40% - Accent3 6 3 3 3 2" xfId="28463"/>
    <cellStyle name="40% - Accent3 6 3 3 4" xfId="20110"/>
    <cellStyle name="40% - Accent3 6 3 4" xfId="4785"/>
    <cellStyle name="40% - Accent3 6 3 4 2" xfId="13139"/>
    <cellStyle name="40% - Accent3 6 3 4 2 2" xfId="29850"/>
    <cellStyle name="40% - Accent3 6 3 4 3" xfId="21497"/>
    <cellStyle name="40% - Accent3 6 3 5" xfId="8977"/>
    <cellStyle name="40% - Accent3 6 3 5 2" xfId="25688"/>
    <cellStyle name="40% - Accent3 6 3 6" xfId="17335"/>
    <cellStyle name="40% - Accent3 6 4" xfId="1146"/>
    <cellStyle name="40% - Accent3 6 4 2" xfId="3398"/>
    <cellStyle name="40% - Accent3 6 4 2 2" xfId="7561"/>
    <cellStyle name="40% - Accent3 6 4 2 2 2" xfId="15915"/>
    <cellStyle name="40% - Accent3 6 4 2 2 2 2" xfId="32626"/>
    <cellStyle name="40% - Accent3 6 4 2 2 3" xfId="24273"/>
    <cellStyle name="40% - Accent3 6 4 2 3" xfId="11753"/>
    <cellStyle name="40% - Accent3 6 4 2 3 2" xfId="28464"/>
    <cellStyle name="40% - Accent3 6 4 2 4" xfId="20111"/>
    <cellStyle name="40% - Accent3 6 4 3" xfId="5309"/>
    <cellStyle name="40% - Accent3 6 4 3 2" xfId="13663"/>
    <cellStyle name="40% - Accent3 6 4 3 2 2" xfId="30374"/>
    <cellStyle name="40% - Accent3 6 4 3 3" xfId="22021"/>
    <cellStyle name="40% - Accent3 6 4 4" xfId="9501"/>
    <cellStyle name="40% - Accent3 6 4 4 2" xfId="26212"/>
    <cellStyle name="40% - Accent3 6 4 5" xfId="17859"/>
    <cellStyle name="40% - Accent3 6 5" xfId="3399"/>
    <cellStyle name="40% - Accent3 6 5 2" xfId="7562"/>
    <cellStyle name="40% - Accent3 6 5 2 2" xfId="15916"/>
    <cellStyle name="40% - Accent3 6 5 2 2 2" xfId="32627"/>
    <cellStyle name="40% - Accent3 6 5 2 3" xfId="24274"/>
    <cellStyle name="40% - Accent3 6 5 3" xfId="11754"/>
    <cellStyle name="40% - Accent3 6 5 3 2" xfId="28465"/>
    <cellStyle name="40% - Accent3 6 5 4" xfId="20112"/>
    <cellStyle name="40% - Accent3 6 6" xfId="4273"/>
    <cellStyle name="40% - Accent3 6 6 2" xfId="12627"/>
    <cellStyle name="40% - Accent3 6 6 2 2" xfId="29338"/>
    <cellStyle name="40% - Accent3 6 6 3" xfId="20985"/>
    <cellStyle name="40% - Accent3 6 7" xfId="8465"/>
    <cellStyle name="40% - Accent3 6 7 2" xfId="25176"/>
    <cellStyle name="40% - Accent3 6 8" xfId="16823"/>
    <cellStyle name="40% - Accent3 7" xfId="120"/>
    <cellStyle name="40% - Accent3 7 2" xfId="363"/>
    <cellStyle name="40% - Accent3 7 2 2" xfId="876"/>
    <cellStyle name="40% - Accent3 7 2 2 2" xfId="1912"/>
    <cellStyle name="40% - Accent3 7 2 2 2 2" xfId="3400"/>
    <cellStyle name="40% - Accent3 7 2 2 2 2 2" xfId="7563"/>
    <cellStyle name="40% - Accent3 7 2 2 2 2 2 2" xfId="15917"/>
    <cellStyle name="40% - Accent3 7 2 2 2 2 2 2 2" xfId="32628"/>
    <cellStyle name="40% - Accent3 7 2 2 2 2 2 3" xfId="24275"/>
    <cellStyle name="40% - Accent3 7 2 2 2 2 3" xfId="11755"/>
    <cellStyle name="40% - Accent3 7 2 2 2 2 3 2" xfId="28466"/>
    <cellStyle name="40% - Accent3 7 2 2 2 2 4" xfId="20113"/>
    <cellStyle name="40% - Accent3 7 2 2 2 3" xfId="6075"/>
    <cellStyle name="40% - Accent3 7 2 2 2 3 2" xfId="14429"/>
    <cellStyle name="40% - Accent3 7 2 2 2 3 2 2" xfId="31140"/>
    <cellStyle name="40% - Accent3 7 2 2 2 3 3" xfId="22787"/>
    <cellStyle name="40% - Accent3 7 2 2 2 4" xfId="10267"/>
    <cellStyle name="40% - Accent3 7 2 2 2 4 2" xfId="26978"/>
    <cellStyle name="40% - Accent3 7 2 2 2 5" xfId="18625"/>
    <cellStyle name="40% - Accent3 7 2 2 3" xfId="3401"/>
    <cellStyle name="40% - Accent3 7 2 2 3 2" xfId="7564"/>
    <cellStyle name="40% - Accent3 7 2 2 3 2 2" xfId="15918"/>
    <cellStyle name="40% - Accent3 7 2 2 3 2 2 2" xfId="32629"/>
    <cellStyle name="40% - Accent3 7 2 2 3 2 3" xfId="24276"/>
    <cellStyle name="40% - Accent3 7 2 2 3 3" xfId="11756"/>
    <cellStyle name="40% - Accent3 7 2 2 3 3 2" xfId="28467"/>
    <cellStyle name="40% - Accent3 7 2 2 3 4" xfId="20114"/>
    <cellStyle name="40% - Accent3 7 2 2 4" xfId="5039"/>
    <cellStyle name="40% - Accent3 7 2 2 4 2" xfId="13393"/>
    <cellStyle name="40% - Accent3 7 2 2 4 2 2" xfId="30104"/>
    <cellStyle name="40% - Accent3 7 2 2 4 3" xfId="21751"/>
    <cellStyle name="40% - Accent3 7 2 2 5" xfId="9231"/>
    <cellStyle name="40% - Accent3 7 2 2 5 2" xfId="25942"/>
    <cellStyle name="40% - Accent3 7 2 2 6" xfId="17589"/>
    <cellStyle name="40% - Accent3 7 2 3" xfId="1400"/>
    <cellStyle name="40% - Accent3 7 2 3 2" xfId="3402"/>
    <cellStyle name="40% - Accent3 7 2 3 2 2" xfId="7565"/>
    <cellStyle name="40% - Accent3 7 2 3 2 2 2" xfId="15919"/>
    <cellStyle name="40% - Accent3 7 2 3 2 2 2 2" xfId="32630"/>
    <cellStyle name="40% - Accent3 7 2 3 2 2 3" xfId="24277"/>
    <cellStyle name="40% - Accent3 7 2 3 2 3" xfId="11757"/>
    <cellStyle name="40% - Accent3 7 2 3 2 3 2" xfId="28468"/>
    <cellStyle name="40% - Accent3 7 2 3 2 4" xfId="20115"/>
    <cellStyle name="40% - Accent3 7 2 3 3" xfId="5563"/>
    <cellStyle name="40% - Accent3 7 2 3 3 2" xfId="13917"/>
    <cellStyle name="40% - Accent3 7 2 3 3 2 2" xfId="30628"/>
    <cellStyle name="40% - Accent3 7 2 3 3 3" xfId="22275"/>
    <cellStyle name="40% - Accent3 7 2 3 4" xfId="9755"/>
    <cellStyle name="40% - Accent3 7 2 3 4 2" xfId="26466"/>
    <cellStyle name="40% - Accent3 7 2 3 5" xfId="18113"/>
    <cellStyle name="40% - Accent3 7 2 4" xfId="3403"/>
    <cellStyle name="40% - Accent3 7 2 4 2" xfId="7566"/>
    <cellStyle name="40% - Accent3 7 2 4 2 2" xfId="15920"/>
    <cellStyle name="40% - Accent3 7 2 4 2 2 2" xfId="32631"/>
    <cellStyle name="40% - Accent3 7 2 4 2 3" xfId="24278"/>
    <cellStyle name="40% - Accent3 7 2 4 3" xfId="11758"/>
    <cellStyle name="40% - Accent3 7 2 4 3 2" xfId="28469"/>
    <cellStyle name="40% - Accent3 7 2 4 4" xfId="20116"/>
    <cellStyle name="40% - Accent3 7 2 5" xfId="4527"/>
    <cellStyle name="40% - Accent3 7 2 5 2" xfId="12881"/>
    <cellStyle name="40% - Accent3 7 2 5 2 2" xfId="29592"/>
    <cellStyle name="40% - Accent3 7 2 5 3" xfId="21239"/>
    <cellStyle name="40% - Accent3 7 2 6" xfId="8719"/>
    <cellStyle name="40% - Accent3 7 2 6 2" xfId="25430"/>
    <cellStyle name="40% - Accent3 7 2 7" xfId="17077"/>
    <cellStyle name="40% - Accent3 7 3" xfId="636"/>
    <cellStyle name="40% - Accent3 7 3 2" xfId="1672"/>
    <cellStyle name="40% - Accent3 7 3 2 2" xfId="3404"/>
    <cellStyle name="40% - Accent3 7 3 2 2 2" xfId="7567"/>
    <cellStyle name="40% - Accent3 7 3 2 2 2 2" xfId="15921"/>
    <cellStyle name="40% - Accent3 7 3 2 2 2 2 2" xfId="32632"/>
    <cellStyle name="40% - Accent3 7 3 2 2 2 3" xfId="24279"/>
    <cellStyle name="40% - Accent3 7 3 2 2 3" xfId="11759"/>
    <cellStyle name="40% - Accent3 7 3 2 2 3 2" xfId="28470"/>
    <cellStyle name="40% - Accent3 7 3 2 2 4" xfId="20117"/>
    <cellStyle name="40% - Accent3 7 3 2 3" xfId="5835"/>
    <cellStyle name="40% - Accent3 7 3 2 3 2" xfId="14189"/>
    <cellStyle name="40% - Accent3 7 3 2 3 2 2" xfId="30900"/>
    <cellStyle name="40% - Accent3 7 3 2 3 3" xfId="22547"/>
    <cellStyle name="40% - Accent3 7 3 2 4" xfId="10027"/>
    <cellStyle name="40% - Accent3 7 3 2 4 2" xfId="26738"/>
    <cellStyle name="40% - Accent3 7 3 2 5" xfId="18385"/>
    <cellStyle name="40% - Accent3 7 3 3" xfId="3405"/>
    <cellStyle name="40% - Accent3 7 3 3 2" xfId="7568"/>
    <cellStyle name="40% - Accent3 7 3 3 2 2" xfId="15922"/>
    <cellStyle name="40% - Accent3 7 3 3 2 2 2" xfId="32633"/>
    <cellStyle name="40% - Accent3 7 3 3 2 3" xfId="24280"/>
    <cellStyle name="40% - Accent3 7 3 3 3" xfId="11760"/>
    <cellStyle name="40% - Accent3 7 3 3 3 2" xfId="28471"/>
    <cellStyle name="40% - Accent3 7 3 3 4" xfId="20118"/>
    <cellStyle name="40% - Accent3 7 3 4" xfId="4799"/>
    <cellStyle name="40% - Accent3 7 3 4 2" xfId="13153"/>
    <cellStyle name="40% - Accent3 7 3 4 2 2" xfId="29864"/>
    <cellStyle name="40% - Accent3 7 3 4 3" xfId="21511"/>
    <cellStyle name="40% - Accent3 7 3 5" xfId="8991"/>
    <cellStyle name="40% - Accent3 7 3 5 2" xfId="25702"/>
    <cellStyle name="40% - Accent3 7 3 6" xfId="17349"/>
    <cellStyle name="40% - Accent3 7 4" xfId="1160"/>
    <cellStyle name="40% - Accent3 7 4 2" xfId="3406"/>
    <cellStyle name="40% - Accent3 7 4 2 2" xfId="7569"/>
    <cellStyle name="40% - Accent3 7 4 2 2 2" xfId="15923"/>
    <cellStyle name="40% - Accent3 7 4 2 2 2 2" xfId="32634"/>
    <cellStyle name="40% - Accent3 7 4 2 2 3" xfId="24281"/>
    <cellStyle name="40% - Accent3 7 4 2 3" xfId="11761"/>
    <cellStyle name="40% - Accent3 7 4 2 3 2" xfId="28472"/>
    <cellStyle name="40% - Accent3 7 4 2 4" xfId="20119"/>
    <cellStyle name="40% - Accent3 7 4 3" xfId="5323"/>
    <cellStyle name="40% - Accent3 7 4 3 2" xfId="13677"/>
    <cellStyle name="40% - Accent3 7 4 3 2 2" xfId="30388"/>
    <cellStyle name="40% - Accent3 7 4 3 3" xfId="22035"/>
    <cellStyle name="40% - Accent3 7 4 4" xfId="9515"/>
    <cellStyle name="40% - Accent3 7 4 4 2" xfId="26226"/>
    <cellStyle name="40% - Accent3 7 4 5" xfId="17873"/>
    <cellStyle name="40% - Accent3 7 5" xfId="3407"/>
    <cellStyle name="40% - Accent3 7 5 2" xfId="7570"/>
    <cellStyle name="40% - Accent3 7 5 2 2" xfId="15924"/>
    <cellStyle name="40% - Accent3 7 5 2 2 2" xfId="32635"/>
    <cellStyle name="40% - Accent3 7 5 2 3" xfId="24282"/>
    <cellStyle name="40% - Accent3 7 5 3" xfId="11762"/>
    <cellStyle name="40% - Accent3 7 5 3 2" xfId="28473"/>
    <cellStyle name="40% - Accent3 7 5 4" xfId="20120"/>
    <cellStyle name="40% - Accent3 7 6" xfId="4287"/>
    <cellStyle name="40% - Accent3 7 6 2" xfId="12641"/>
    <cellStyle name="40% - Accent3 7 6 2 2" xfId="29352"/>
    <cellStyle name="40% - Accent3 7 6 3" xfId="20999"/>
    <cellStyle name="40% - Accent3 7 7" xfId="8479"/>
    <cellStyle name="40% - Accent3 7 7 2" xfId="25190"/>
    <cellStyle name="40% - Accent3 7 8" xfId="16837"/>
    <cellStyle name="40% - Accent3 8" xfId="134"/>
    <cellStyle name="40% - Accent3 8 2" xfId="377"/>
    <cellStyle name="40% - Accent3 8 2 2" xfId="890"/>
    <cellStyle name="40% - Accent3 8 2 2 2" xfId="1926"/>
    <cellStyle name="40% - Accent3 8 2 2 2 2" xfId="3408"/>
    <cellStyle name="40% - Accent3 8 2 2 2 2 2" xfId="7571"/>
    <cellStyle name="40% - Accent3 8 2 2 2 2 2 2" xfId="15925"/>
    <cellStyle name="40% - Accent3 8 2 2 2 2 2 2 2" xfId="32636"/>
    <cellStyle name="40% - Accent3 8 2 2 2 2 2 3" xfId="24283"/>
    <cellStyle name="40% - Accent3 8 2 2 2 2 3" xfId="11763"/>
    <cellStyle name="40% - Accent3 8 2 2 2 2 3 2" xfId="28474"/>
    <cellStyle name="40% - Accent3 8 2 2 2 2 4" xfId="20121"/>
    <cellStyle name="40% - Accent3 8 2 2 2 3" xfId="6089"/>
    <cellStyle name="40% - Accent3 8 2 2 2 3 2" xfId="14443"/>
    <cellStyle name="40% - Accent3 8 2 2 2 3 2 2" xfId="31154"/>
    <cellStyle name="40% - Accent3 8 2 2 2 3 3" xfId="22801"/>
    <cellStyle name="40% - Accent3 8 2 2 2 4" xfId="10281"/>
    <cellStyle name="40% - Accent3 8 2 2 2 4 2" xfId="26992"/>
    <cellStyle name="40% - Accent3 8 2 2 2 5" xfId="18639"/>
    <cellStyle name="40% - Accent3 8 2 2 3" xfId="3409"/>
    <cellStyle name="40% - Accent3 8 2 2 3 2" xfId="7572"/>
    <cellStyle name="40% - Accent3 8 2 2 3 2 2" xfId="15926"/>
    <cellStyle name="40% - Accent3 8 2 2 3 2 2 2" xfId="32637"/>
    <cellStyle name="40% - Accent3 8 2 2 3 2 3" xfId="24284"/>
    <cellStyle name="40% - Accent3 8 2 2 3 3" xfId="11764"/>
    <cellStyle name="40% - Accent3 8 2 2 3 3 2" xfId="28475"/>
    <cellStyle name="40% - Accent3 8 2 2 3 4" xfId="20122"/>
    <cellStyle name="40% - Accent3 8 2 2 4" xfId="5053"/>
    <cellStyle name="40% - Accent3 8 2 2 4 2" xfId="13407"/>
    <cellStyle name="40% - Accent3 8 2 2 4 2 2" xfId="30118"/>
    <cellStyle name="40% - Accent3 8 2 2 4 3" xfId="21765"/>
    <cellStyle name="40% - Accent3 8 2 2 5" xfId="9245"/>
    <cellStyle name="40% - Accent3 8 2 2 5 2" xfId="25956"/>
    <cellStyle name="40% - Accent3 8 2 2 6" xfId="17603"/>
    <cellStyle name="40% - Accent3 8 2 3" xfId="1414"/>
    <cellStyle name="40% - Accent3 8 2 3 2" xfId="3410"/>
    <cellStyle name="40% - Accent3 8 2 3 2 2" xfId="7573"/>
    <cellStyle name="40% - Accent3 8 2 3 2 2 2" xfId="15927"/>
    <cellStyle name="40% - Accent3 8 2 3 2 2 2 2" xfId="32638"/>
    <cellStyle name="40% - Accent3 8 2 3 2 2 3" xfId="24285"/>
    <cellStyle name="40% - Accent3 8 2 3 2 3" xfId="11765"/>
    <cellStyle name="40% - Accent3 8 2 3 2 3 2" xfId="28476"/>
    <cellStyle name="40% - Accent3 8 2 3 2 4" xfId="20123"/>
    <cellStyle name="40% - Accent3 8 2 3 3" xfId="5577"/>
    <cellStyle name="40% - Accent3 8 2 3 3 2" xfId="13931"/>
    <cellStyle name="40% - Accent3 8 2 3 3 2 2" xfId="30642"/>
    <cellStyle name="40% - Accent3 8 2 3 3 3" xfId="22289"/>
    <cellStyle name="40% - Accent3 8 2 3 4" xfId="9769"/>
    <cellStyle name="40% - Accent3 8 2 3 4 2" xfId="26480"/>
    <cellStyle name="40% - Accent3 8 2 3 5" xfId="18127"/>
    <cellStyle name="40% - Accent3 8 2 4" xfId="3411"/>
    <cellStyle name="40% - Accent3 8 2 4 2" xfId="7574"/>
    <cellStyle name="40% - Accent3 8 2 4 2 2" xfId="15928"/>
    <cellStyle name="40% - Accent3 8 2 4 2 2 2" xfId="32639"/>
    <cellStyle name="40% - Accent3 8 2 4 2 3" xfId="24286"/>
    <cellStyle name="40% - Accent3 8 2 4 3" xfId="11766"/>
    <cellStyle name="40% - Accent3 8 2 4 3 2" xfId="28477"/>
    <cellStyle name="40% - Accent3 8 2 4 4" xfId="20124"/>
    <cellStyle name="40% - Accent3 8 2 5" xfId="4541"/>
    <cellStyle name="40% - Accent3 8 2 5 2" xfId="12895"/>
    <cellStyle name="40% - Accent3 8 2 5 2 2" xfId="29606"/>
    <cellStyle name="40% - Accent3 8 2 5 3" xfId="21253"/>
    <cellStyle name="40% - Accent3 8 2 6" xfId="8733"/>
    <cellStyle name="40% - Accent3 8 2 6 2" xfId="25444"/>
    <cellStyle name="40% - Accent3 8 2 7" xfId="17091"/>
    <cellStyle name="40% - Accent3 8 3" xfId="650"/>
    <cellStyle name="40% - Accent3 8 3 2" xfId="1686"/>
    <cellStyle name="40% - Accent3 8 3 2 2" xfId="3412"/>
    <cellStyle name="40% - Accent3 8 3 2 2 2" xfId="7575"/>
    <cellStyle name="40% - Accent3 8 3 2 2 2 2" xfId="15929"/>
    <cellStyle name="40% - Accent3 8 3 2 2 2 2 2" xfId="32640"/>
    <cellStyle name="40% - Accent3 8 3 2 2 2 3" xfId="24287"/>
    <cellStyle name="40% - Accent3 8 3 2 2 3" xfId="11767"/>
    <cellStyle name="40% - Accent3 8 3 2 2 3 2" xfId="28478"/>
    <cellStyle name="40% - Accent3 8 3 2 2 4" xfId="20125"/>
    <cellStyle name="40% - Accent3 8 3 2 3" xfId="5849"/>
    <cellStyle name="40% - Accent3 8 3 2 3 2" xfId="14203"/>
    <cellStyle name="40% - Accent3 8 3 2 3 2 2" xfId="30914"/>
    <cellStyle name="40% - Accent3 8 3 2 3 3" xfId="22561"/>
    <cellStyle name="40% - Accent3 8 3 2 4" xfId="10041"/>
    <cellStyle name="40% - Accent3 8 3 2 4 2" xfId="26752"/>
    <cellStyle name="40% - Accent3 8 3 2 5" xfId="18399"/>
    <cellStyle name="40% - Accent3 8 3 3" xfId="3413"/>
    <cellStyle name="40% - Accent3 8 3 3 2" xfId="7576"/>
    <cellStyle name="40% - Accent3 8 3 3 2 2" xfId="15930"/>
    <cellStyle name="40% - Accent3 8 3 3 2 2 2" xfId="32641"/>
    <cellStyle name="40% - Accent3 8 3 3 2 3" xfId="24288"/>
    <cellStyle name="40% - Accent3 8 3 3 3" xfId="11768"/>
    <cellStyle name="40% - Accent3 8 3 3 3 2" xfId="28479"/>
    <cellStyle name="40% - Accent3 8 3 3 4" xfId="20126"/>
    <cellStyle name="40% - Accent3 8 3 4" xfId="4813"/>
    <cellStyle name="40% - Accent3 8 3 4 2" xfId="13167"/>
    <cellStyle name="40% - Accent3 8 3 4 2 2" xfId="29878"/>
    <cellStyle name="40% - Accent3 8 3 4 3" xfId="21525"/>
    <cellStyle name="40% - Accent3 8 3 5" xfId="9005"/>
    <cellStyle name="40% - Accent3 8 3 5 2" xfId="25716"/>
    <cellStyle name="40% - Accent3 8 3 6" xfId="17363"/>
    <cellStyle name="40% - Accent3 8 4" xfId="1174"/>
    <cellStyle name="40% - Accent3 8 4 2" xfId="3414"/>
    <cellStyle name="40% - Accent3 8 4 2 2" xfId="7577"/>
    <cellStyle name="40% - Accent3 8 4 2 2 2" xfId="15931"/>
    <cellStyle name="40% - Accent3 8 4 2 2 2 2" xfId="32642"/>
    <cellStyle name="40% - Accent3 8 4 2 2 3" xfId="24289"/>
    <cellStyle name="40% - Accent3 8 4 2 3" xfId="11769"/>
    <cellStyle name="40% - Accent3 8 4 2 3 2" xfId="28480"/>
    <cellStyle name="40% - Accent3 8 4 2 4" xfId="20127"/>
    <cellStyle name="40% - Accent3 8 4 3" xfId="5337"/>
    <cellStyle name="40% - Accent3 8 4 3 2" xfId="13691"/>
    <cellStyle name="40% - Accent3 8 4 3 2 2" xfId="30402"/>
    <cellStyle name="40% - Accent3 8 4 3 3" xfId="22049"/>
    <cellStyle name="40% - Accent3 8 4 4" xfId="9529"/>
    <cellStyle name="40% - Accent3 8 4 4 2" xfId="26240"/>
    <cellStyle name="40% - Accent3 8 4 5" xfId="17887"/>
    <cellStyle name="40% - Accent3 8 5" xfId="3415"/>
    <cellStyle name="40% - Accent3 8 5 2" xfId="7578"/>
    <cellStyle name="40% - Accent3 8 5 2 2" xfId="15932"/>
    <cellStyle name="40% - Accent3 8 5 2 2 2" xfId="32643"/>
    <cellStyle name="40% - Accent3 8 5 2 3" xfId="24290"/>
    <cellStyle name="40% - Accent3 8 5 3" xfId="11770"/>
    <cellStyle name="40% - Accent3 8 5 3 2" xfId="28481"/>
    <cellStyle name="40% - Accent3 8 5 4" xfId="20128"/>
    <cellStyle name="40% - Accent3 8 6" xfId="4301"/>
    <cellStyle name="40% - Accent3 8 6 2" xfId="12655"/>
    <cellStyle name="40% - Accent3 8 6 2 2" xfId="29366"/>
    <cellStyle name="40% - Accent3 8 6 3" xfId="21013"/>
    <cellStyle name="40% - Accent3 8 7" xfId="8493"/>
    <cellStyle name="40% - Accent3 8 7 2" xfId="25204"/>
    <cellStyle name="40% - Accent3 8 8" xfId="16851"/>
    <cellStyle name="40% - Accent3 9" xfId="148"/>
    <cellStyle name="40% - Accent3 9 2" xfId="391"/>
    <cellStyle name="40% - Accent3 9 2 2" xfId="904"/>
    <cellStyle name="40% - Accent3 9 2 2 2" xfId="1940"/>
    <cellStyle name="40% - Accent3 9 2 2 2 2" xfId="3416"/>
    <cellStyle name="40% - Accent3 9 2 2 2 2 2" xfId="7579"/>
    <cellStyle name="40% - Accent3 9 2 2 2 2 2 2" xfId="15933"/>
    <cellStyle name="40% - Accent3 9 2 2 2 2 2 2 2" xfId="32644"/>
    <cellStyle name="40% - Accent3 9 2 2 2 2 2 3" xfId="24291"/>
    <cellStyle name="40% - Accent3 9 2 2 2 2 3" xfId="11771"/>
    <cellStyle name="40% - Accent3 9 2 2 2 2 3 2" xfId="28482"/>
    <cellStyle name="40% - Accent3 9 2 2 2 2 4" xfId="20129"/>
    <cellStyle name="40% - Accent3 9 2 2 2 3" xfId="6103"/>
    <cellStyle name="40% - Accent3 9 2 2 2 3 2" xfId="14457"/>
    <cellStyle name="40% - Accent3 9 2 2 2 3 2 2" xfId="31168"/>
    <cellStyle name="40% - Accent3 9 2 2 2 3 3" xfId="22815"/>
    <cellStyle name="40% - Accent3 9 2 2 2 4" xfId="10295"/>
    <cellStyle name="40% - Accent3 9 2 2 2 4 2" xfId="27006"/>
    <cellStyle name="40% - Accent3 9 2 2 2 5" xfId="18653"/>
    <cellStyle name="40% - Accent3 9 2 2 3" xfId="3417"/>
    <cellStyle name="40% - Accent3 9 2 2 3 2" xfId="7580"/>
    <cellStyle name="40% - Accent3 9 2 2 3 2 2" xfId="15934"/>
    <cellStyle name="40% - Accent3 9 2 2 3 2 2 2" xfId="32645"/>
    <cellStyle name="40% - Accent3 9 2 2 3 2 3" xfId="24292"/>
    <cellStyle name="40% - Accent3 9 2 2 3 3" xfId="11772"/>
    <cellStyle name="40% - Accent3 9 2 2 3 3 2" xfId="28483"/>
    <cellStyle name="40% - Accent3 9 2 2 3 4" xfId="20130"/>
    <cellStyle name="40% - Accent3 9 2 2 4" xfId="5067"/>
    <cellStyle name="40% - Accent3 9 2 2 4 2" xfId="13421"/>
    <cellStyle name="40% - Accent3 9 2 2 4 2 2" xfId="30132"/>
    <cellStyle name="40% - Accent3 9 2 2 4 3" xfId="21779"/>
    <cellStyle name="40% - Accent3 9 2 2 5" xfId="9259"/>
    <cellStyle name="40% - Accent3 9 2 2 5 2" xfId="25970"/>
    <cellStyle name="40% - Accent3 9 2 2 6" xfId="17617"/>
    <cellStyle name="40% - Accent3 9 2 3" xfId="1428"/>
    <cellStyle name="40% - Accent3 9 2 3 2" xfId="3418"/>
    <cellStyle name="40% - Accent3 9 2 3 2 2" xfId="7581"/>
    <cellStyle name="40% - Accent3 9 2 3 2 2 2" xfId="15935"/>
    <cellStyle name="40% - Accent3 9 2 3 2 2 2 2" xfId="32646"/>
    <cellStyle name="40% - Accent3 9 2 3 2 2 3" xfId="24293"/>
    <cellStyle name="40% - Accent3 9 2 3 2 3" xfId="11773"/>
    <cellStyle name="40% - Accent3 9 2 3 2 3 2" xfId="28484"/>
    <cellStyle name="40% - Accent3 9 2 3 2 4" xfId="20131"/>
    <cellStyle name="40% - Accent3 9 2 3 3" xfId="5591"/>
    <cellStyle name="40% - Accent3 9 2 3 3 2" xfId="13945"/>
    <cellStyle name="40% - Accent3 9 2 3 3 2 2" xfId="30656"/>
    <cellStyle name="40% - Accent3 9 2 3 3 3" xfId="22303"/>
    <cellStyle name="40% - Accent3 9 2 3 4" xfId="9783"/>
    <cellStyle name="40% - Accent3 9 2 3 4 2" xfId="26494"/>
    <cellStyle name="40% - Accent3 9 2 3 5" xfId="18141"/>
    <cellStyle name="40% - Accent3 9 2 4" xfId="3419"/>
    <cellStyle name="40% - Accent3 9 2 4 2" xfId="7582"/>
    <cellStyle name="40% - Accent3 9 2 4 2 2" xfId="15936"/>
    <cellStyle name="40% - Accent3 9 2 4 2 2 2" xfId="32647"/>
    <cellStyle name="40% - Accent3 9 2 4 2 3" xfId="24294"/>
    <cellStyle name="40% - Accent3 9 2 4 3" xfId="11774"/>
    <cellStyle name="40% - Accent3 9 2 4 3 2" xfId="28485"/>
    <cellStyle name="40% - Accent3 9 2 4 4" xfId="20132"/>
    <cellStyle name="40% - Accent3 9 2 5" xfId="4555"/>
    <cellStyle name="40% - Accent3 9 2 5 2" xfId="12909"/>
    <cellStyle name="40% - Accent3 9 2 5 2 2" xfId="29620"/>
    <cellStyle name="40% - Accent3 9 2 5 3" xfId="21267"/>
    <cellStyle name="40% - Accent3 9 2 6" xfId="8747"/>
    <cellStyle name="40% - Accent3 9 2 6 2" xfId="25458"/>
    <cellStyle name="40% - Accent3 9 2 7" xfId="17105"/>
    <cellStyle name="40% - Accent3 9 3" xfId="664"/>
    <cellStyle name="40% - Accent3 9 3 2" xfId="1700"/>
    <cellStyle name="40% - Accent3 9 3 2 2" xfId="3420"/>
    <cellStyle name="40% - Accent3 9 3 2 2 2" xfId="7583"/>
    <cellStyle name="40% - Accent3 9 3 2 2 2 2" xfId="15937"/>
    <cellStyle name="40% - Accent3 9 3 2 2 2 2 2" xfId="32648"/>
    <cellStyle name="40% - Accent3 9 3 2 2 2 3" xfId="24295"/>
    <cellStyle name="40% - Accent3 9 3 2 2 3" xfId="11775"/>
    <cellStyle name="40% - Accent3 9 3 2 2 3 2" xfId="28486"/>
    <cellStyle name="40% - Accent3 9 3 2 2 4" xfId="20133"/>
    <cellStyle name="40% - Accent3 9 3 2 3" xfId="5863"/>
    <cellStyle name="40% - Accent3 9 3 2 3 2" xfId="14217"/>
    <cellStyle name="40% - Accent3 9 3 2 3 2 2" xfId="30928"/>
    <cellStyle name="40% - Accent3 9 3 2 3 3" xfId="22575"/>
    <cellStyle name="40% - Accent3 9 3 2 4" xfId="10055"/>
    <cellStyle name="40% - Accent3 9 3 2 4 2" xfId="26766"/>
    <cellStyle name="40% - Accent3 9 3 2 5" xfId="18413"/>
    <cellStyle name="40% - Accent3 9 3 3" xfId="3421"/>
    <cellStyle name="40% - Accent3 9 3 3 2" xfId="7584"/>
    <cellStyle name="40% - Accent3 9 3 3 2 2" xfId="15938"/>
    <cellStyle name="40% - Accent3 9 3 3 2 2 2" xfId="32649"/>
    <cellStyle name="40% - Accent3 9 3 3 2 3" xfId="24296"/>
    <cellStyle name="40% - Accent3 9 3 3 3" xfId="11776"/>
    <cellStyle name="40% - Accent3 9 3 3 3 2" xfId="28487"/>
    <cellStyle name="40% - Accent3 9 3 3 4" xfId="20134"/>
    <cellStyle name="40% - Accent3 9 3 4" xfId="4827"/>
    <cellStyle name="40% - Accent3 9 3 4 2" xfId="13181"/>
    <cellStyle name="40% - Accent3 9 3 4 2 2" xfId="29892"/>
    <cellStyle name="40% - Accent3 9 3 4 3" xfId="21539"/>
    <cellStyle name="40% - Accent3 9 3 5" xfId="9019"/>
    <cellStyle name="40% - Accent3 9 3 5 2" xfId="25730"/>
    <cellStyle name="40% - Accent3 9 3 6" xfId="17377"/>
    <cellStyle name="40% - Accent3 9 4" xfId="1188"/>
    <cellStyle name="40% - Accent3 9 4 2" xfId="3422"/>
    <cellStyle name="40% - Accent3 9 4 2 2" xfId="7585"/>
    <cellStyle name="40% - Accent3 9 4 2 2 2" xfId="15939"/>
    <cellStyle name="40% - Accent3 9 4 2 2 2 2" xfId="32650"/>
    <cellStyle name="40% - Accent3 9 4 2 2 3" xfId="24297"/>
    <cellStyle name="40% - Accent3 9 4 2 3" xfId="11777"/>
    <cellStyle name="40% - Accent3 9 4 2 3 2" xfId="28488"/>
    <cellStyle name="40% - Accent3 9 4 2 4" xfId="20135"/>
    <cellStyle name="40% - Accent3 9 4 3" xfId="5351"/>
    <cellStyle name="40% - Accent3 9 4 3 2" xfId="13705"/>
    <cellStyle name="40% - Accent3 9 4 3 2 2" xfId="30416"/>
    <cellStyle name="40% - Accent3 9 4 3 3" xfId="22063"/>
    <cellStyle name="40% - Accent3 9 4 4" xfId="9543"/>
    <cellStyle name="40% - Accent3 9 4 4 2" xfId="26254"/>
    <cellStyle name="40% - Accent3 9 4 5" xfId="17901"/>
    <cellStyle name="40% - Accent3 9 5" xfId="3423"/>
    <cellStyle name="40% - Accent3 9 5 2" xfId="7586"/>
    <cellStyle name="40% - Accent3 9 5 2 2" xfId="15940"/>
    <cellStyle name="40% - Accent3 9 5 2 2 2" xfId="32651"/>
    <cellStyle name="40% - Accent3 9 5 2 3" xfId="24298"/>
    <cellStyle name="40% - Accent3 9 5 3" xfId="11778"/>
    <cellStyle name="40% - Accent3 9 5 3 2" xfId="28489"/>
    <cellStyle name="40% - Accent3 9 5 4" xfId="20136"/>
    <cellStyle name="40% - Accent3 9 6" xfId="4315"/>
    <cellStyle name="40% - Accent3 9 6 2" xfId="12669"/>
    <cellStyle name="40% - Accent3 9 6 2 2" xfId="29380"/>
    <cellStyle name="40% - Accent3 9 6 3" xfId="21027"/>
    <cellStyle name="40% - Accent3 9 7" xfId="8507"/>
    <cellStyle name="40% - Accent3 9 7 2" xfId="25218"/>
    <cellStyle name="40% - Accent3 9 8" xfId="16865"/>
    <cellStyle name="40% - Accent4" xfId="10" builtinId="43" customBuiltin="1"/>
    <cellStyle name="40% - Accent4 10" xfId="164"/>
    <cellStyle name="40% - Accent4 10 2" xfId="407"/>
    <cellStyle name="40% - Accent4 10 2 2" xfId="920"/>
    <cellStyle name="40% - Accent4 10 2 2 2" xfId="1956"/>
    <cellStyle name="40% - Accent4 10 2 2 2 2" xfId="3424"/>
    <cellStyle name="40% - Accent4 10 2 2 2 2 2" xfId="7587"/>
    <cellStyle name="40% - Accent4 10 2 2 2 2 2 2" xfId="15941"/>
    <cellStyle name="40% - Accent4 10 2 2 2 2 2 2 2" xfId="32652"/>
    <cellStyle name="40% - Accent4 10 2 2 2 2 2 3" xfId="24299"/>
    <cellStyle name="40% - Accent4 10 2 2 2 2 3" xfId="11779"/>
    <cellStyle name="40% - Accent4 10 2 2 2 2 3 2" xfId="28490"/>
    <cellStyle name="40% - Accent4 10 2 2 2 2 4" xfId="20137"/>
    <cellStyle name="40% - Accent4 10 2 2 2 3" xfId="6119"/>
    <cellStyle name="40% - Accent4 10 2 2 2 3 2" xfId="14473"/>
    <cellStyle name="40% - Accent4 10 2 2 2 3 2 2" xfId="31184"/>
    <cellStyle name="40% - Accent4 10 2 2 2 3 3" xfId="22831"/>
    <cellStyle name="40% - Accent4 10 2 2 2 4" xfId="10311"/>
    <cellStyle name="40% - Accent4 10 2 2 2 4 2" xfId="27022"/>
    <cellStyle name="40% - Accent4 10 2 2 2 5" xfId="18669"/>
    <cellStyle name="40% - Accent4 10 2 2 3" xfId="3425"/>
    <cellStyle name="40% - Accent4 10 2 2 3 2" xfId="7588"/>
    <cellStyle name="40% - Accent4 10 2 2 3 2 2" xfId="15942"/>
    <cellStyle name="40% - Accent4 10 2 2 3 2 2 2" xfId="32653"/>
    <cellStyle name="40% - Accent4 10 2 2 3 2 3" xfId="24300"/>
    <cellStyle name="40% - Accent4 10 2 2 3 3" xfId="11780"/>
    <cellStyle name="40% - Accent4 10 2 2 3 3 2" xfId="28491"/>
    <cellStyle name="40% - Accent4 10 2 2 3 4" xfId="20138"/>
    <cellStyle name="40% - Accent4 10 2 2 4" xfId="5083"/>
    <cellStyle name="40% - Accent4 10 2 2 4 2" xfId="13437"/>
    <cellStyle name="40% - Accent4 10 2 2 4 2 2" xfId="30148"/>
    <cellStyle name="40% - Accent4 10 2 2 4 3" xfId="21795"/>
    <cellStyle name="40% - Accent4 10 2 2 5" xfId="9275"/>
    <cellStyle name="40% - Accent4 10 2 2 5 2" xfId="25986"/>
    <cellStyle name="40% - Accent4 10 2 2 6" xfId="17633"/>
    <cellStyle name="40% - Accent4 10 2 3" xfId="1444"/>
    <cellStyle name="40% - Accent4 10 2 3 2" xfId="3426"/>
    <cellStyle name="40% - Accent4 10 2 3 2 2" xfId="7589"/>
    <cellStyle name="40% - Accent4 10 2 3 2 2 2" xfId="15943"/>
    <cellStyle name="40% - Accent4 10 2 3 2 2 2 2" xfId="32654"/>
    <cellStyle name="40% - Accent4 10 2 3 2 2 3" xfId="24301"/>
    <cellStyle name="40% - Accent4 10 2 3 2 3" xfId="11781"/>
    <cellStyle name="40% - Accent4 10 2 3 2 3 2" xfId="28492"/>
    <cellStyle name="40% - Accent4 10 2 3 2 4" xfId="20139"/>
    <cellStyle name="40% - Accent4 10 2 3 3" xfId="5607"/>
    <cellStyle name="40% - Accent4 10 2 3 3 2" xfId="13961"/>
    <cellStyle name="40% - Accent4 10 2 3 3 2 2" xfId="30672"/>
    <cellStyle name="40% - Accent4 10 2 3 3 3" xfId="22319"/>
    <cellStyle name="40% - Accent4 10 2 3 4" xfId="9799"/>
    <cellStyle name="40% - Accent4 10 2 3 4 2" xfId="26510"/>
    <cellStyle name="40% - Accent4 10 2 3 5" xfId="18157"/>
    <cellStyle name="40% - Accent4 10 2 4" xfId="3427"/>
    <cellStyle name="40% - Accent4 10 2 4 2" xfId="7590"/>
    <cellStyle name="40% - Accent4 10 2 4 2 2" xfId="15944"/>
    <cellStyle name="40% - Accent4 10 2 4 2 2 2" xfId="32655"/>
    <cellStyle name="40% - Accent4 10 2 4 2 3" xfId="24302"/>
    <cellStyle name="40% - Accent4 10 2 4 3" xfId="11782"/>
    <cellStyle name="40% - Accent4 10 2 4 3 2" xfId="28493"/>
    <cellStyle name="40% - Accent4 10 2 4 4" xfId="20140"/>
    <cellStyle name="40% - Accent4 10 2 5" xfId="4571"/>
    <cellStyle name="40% - Accent4 10 2 5 2" xfId="12925"/>
    <cellStyle name="40% - Accent4 10 2 5 2 2" xfId="29636"/>
    <cellStyle name="40% - Accent4 10 2 5 3" xfId="21283"/>
    <cellStyle name="40% - Accent4 10 2 6" xfId="8763"/>
    <cellStyle name="40% - Accent4 10 2 6 2" xfId="25474"/>
    <cellStyle name="40% - Accent4 10 2 7" xfId="17121"/>
    <cellStyle name="40% - Accent4 10 3" xfId="680"/>
    <cellStyle name="40% - Accent4 10 3 2" xfId="1716"/>
    <cellStyle name="40% - Accent4 10 3 2 2" xfId="3428"/>
    <cellStyle name="40% - Accent4 10 3 2 2 2" xfId="7591"/>
    <cellStyle name="40% - Accent4 10 3 2 2 2 2" xfId="15945"/>
    <cellStyle name="40% - Accent4 10 3 2 2 2 2 2" xfId="32656"/>
    <cellStyle name="40% - Accent4 10 3 2 2 2 3" xfId="24303"/>
    <cellStyle name="40% - Accent4 10 3 2 2 3" xfId="11783"/>
    <cellStyle name="40% - Accent4 10 3 2 2 3 2" xfId="28494"/>
    <cellStyle name="40% - Accent4 10 3 2 2 4" xfId="20141"/>
    <cellStyle name="40% - Accent4 10 3 2 3" xfId="5879"/>
    <cellStyle name="40% - Accent4 10 3 2 3 2" xfId="14233"/>
    <cellStyle name="40% - Accent4 10 3 2 3 2 2" xfId="30944"/>
    <cellStyle name="40% - Accent4 10 3 2 3 3" xfId="22591"/>
    <cellStyle name="40% - Accent4 10 3 2 4" xfId="10071"/>
    <cellStyle name="40% - Accent4 10 3 2 4 2" xfId="26782"/>
    <cellStyle name="40% - Accent4 10 3 2 5" xfId="18429"/>
    <cellStyle name="40% - Accent4 10 3 3" xfId="3429"/>
    <cellStyle name="40% - Accent4 10 3 3 2" xfId="7592"/>
    <cellStyle name="40% - Accent4 10 3 3 2 2" xfId="15946"/>
    <cellStyle name="40% - Accent4 10 3 3 2 2 2" xfId="32657"/>
    <cellStyle name="40% - Accent4 10 3 3 2 3" xfId="24304"/>
    <cellStyle name="40% - Accent4 10 3 3 3" xfId="11784"/>
    <cellStyle name="40% - Accent4 10 3 3 3 2" xfId="28495"/>
    <cellStyle name="40% - Accent4 10 3 3 4" xfId="20142"/>
    <cellStyle name="40% - Accent4 10 3 4" xfId="4843"/>
    <cellStyle name="40% - Accent4 10 3 4 2" xfId="13197"/>
    <cellStyle name="40% - Accent4 10 3 4 2 2" xfId="29908"/>
    <cellStyle name="40% - Accent4 10 3 4 3" xfId="21555"/>
    <cellStyle name="40% - Accent4 10 3 5" xfId="9035"/>
    <cellStyle name="40% - Accent4 10 3 5 2" xfId="25746"/>
    <cellStyle name="40% - Accent4 10 3 6" xfId="17393"/>
    <cellStyle name="40% - Accent4 10 4" xfId="1204"/>
    <cellStyle name="40% - Accent4 10 4 2" xfId="3430"/>
    <cellStyle name="40% - Accent4 10 4 2 2" xfId="7593"/>
    <cellStyle name="40% - Accent4 10 4 2 2 2" xfId="15947"/>
    <cellStyle name="40% - Accent4 10 4 2 2 2 2" xfId="32658"/>
    <cellStyle name="40% - Accent4 10 4 2 2 3" xfId="24305"/>
    <cellStyle name="40% - Accent4 10 4 2 3" xfId="11785"/>
    <cellStyle name="40% - Accent4 10 4 2 3 2" xfId="28496"/>
    <cellStyle name="40% - Accent4 10 4 2 4" xfId="20143"/>
    <cellStyle name="40% - Accent4 10 4 3" xfId="5367"/>
    <cellStyle name="40% - Accent4 10 4 3 2" xfId="13721"/>
    <cellStyle name="40% - Accent4 10 4 3 2 2" xfId="30432"/>
    <cellStyle name="40% - Accent4 10 4 3 3" xfId="22079"/>
    <cellStyle name="40% - Accent4 10 4 4" xfId="9559"/>
    <cellStyle name="40% - Accent4 10 4 4 2" xfId="26270"/>
    <cellStyle name="40% - Accent4 10 4 5" xfId="17917"/>
    <cellStyle name="40% - Accent4 10 5" xfId="3431"/>
    <cellStyle name="40% - Accent4 10 5 2" xfId="7594"/>
    <cellStyle name="40% - Accent4 10 5 2 2" xfId="15948"/>
    <cellStyle name="40% - Accent4 10 5 2 2 2" xfId="32659"/>
    <cellStyle name="40% - Accent4 10 5 2 3" xfId="24306"/>
    <cellStyle name="40% - Accent4 10 5 3" xfId="11786"/>
    <cellStyle name="40% - Accent4 10 5 3 2" xfId="28497"/>
    <cellStyle name="40% - Accent4 10 5 4" xfId="20144"/>
    <cellStyle name="40% - Accent4 10 6" xfId="4331"/>
    <cellStyle name="40% - Accent4 10 6 2" xfId="12685"/>
    <cellStyle name="40% - Accent4 10 6 2 2" xfId="29396"/>
    <cellStyle name="40% - Accent4 10 6 3" xfId="21043"/>
    <cellStyle name="40% - Accent4 10 7" xfId="8523"/>
    <cellStyle name="40% - Accent4 10 7 2" xfId="25234"/>
    <cellStyle name="40% - Accent4 10 8" xfId="16881"/>
    <cellStyle name="40% - Accent4 11" xfId="178"/>
    <cellStyle name="40% - Accent4 11 2" xfId="421"/>
    <cellStyle name="40% - Accent4 11 2 2" xfId="934"/>
    <cellStyle name="40% - Accent4 11 2 2 2" xfId="1970"/>
    <cellStyle name="40% - Accent4 11 2 2 2 2" xfId="3432"/>
    <cellStyle name="40% - Accent4 11 2 2 2 2 2" xfId="7595"/>
    <cellStyle name="40% - Accent4 11 2 2 2 2 2 2" xfId="15949"/>
    <cellStyle name="40% - Accent4 11 2 2 2 2 2 2 2" xfId="32660"/>
    <cellStyle name="40% - Accent4 11 2 2 2 2 2 3" xfId="24307"/>
    <cellStyle name="40% - Accent4 11 2 2 2 2 3" xfId="11787"/>
    <cellStyle name="40% - Accent4 11 2 2 2 2 3 2" xfId="28498"/>
    <cellStyle name="40% - Accent4 11 2 2 2 2 4" xfId="20145"/>
    <cellStyle name="40% - Accent4 11 2 2 2 3" xfId="6133"/>
    <cellStyle name="40% - Accent4 11 2 2 2 3 2" xfId="14487"/>
    <cellStyle name="40% - Accent4 11 2 2 2 3 2 2" xfId="31198"/>
    <cellStyle name="40% - Accent4 11 2 2 2 3 3" xfId="22845"/>
    <cellStyle name="40% - Accent4 11 2 2 2 4" xfId="10325"/>
    <cellStyle name="40% - Accent4 11 2 2 2 4 2" xfId="27036"/>
    <cellStyle name="40% - Accent4 11 2 2 2 5" xfId="18683"/>
    <cellStyle name="40% - Accent4 11 2 2 3" xfId="3433"/>
    <cellStyle name="40% - Accent4 11 2 2 3 2" xfId="7596"/>
    <cellStyle name="40% - Accent4 11 2 2 3 2 2" xfId="15950"/>
    <cellStyle name="40% - Accent4 11 2 2 3 2 2 2" xfId="32661"/>
    <cellStyle name="40% - Accent4 11 2 2 3 2 3" xfId="24308"/>
    <cellStyle name="40% - Accent4 11 2 2 3 3" xfId="11788"/>
    <cellStyle name="40% - Accent4 11 2 2 3 3 2" xfId="28499"/>
    <cellStyle name="40% - Accent4 11 2 2 3 4" xfId="20146"/>
    <cellStyle name="40% - Accent4 11 2 2 4" xfId="5097"/>
    <cellStyle name="40% - Accent4 11 2 2 4 2" xfId="13451"/>
    <cellStyle name="40% - Accent4 11 2 2 4 2 2" xfId="30162"/>
    <cellStyle name="40% - Accent4 11 2 2 4 3" xfId="21809"/>
    <cellStyle name="40% - Accent4 11 2 2 5" xfId="9289"/>
    <cellStyle name="40% - Accent4 11 2 2 5 2" xfId="26000"/>
    <cellStyle name="40% - Accent4 11 2 2 6" xfId="17647"/>
    <cellStyle name="40% - Accent4 11 2 3" xfId="1458"/>
    <cellStyle name="40% - Accent4 11 2 3 2" xfId="3434"/>
    <cellStyle name="40% - Accent4 11 2 3 2 2" xfId="7597"/>
    <cellStyle name="40% - Accent4 11 2 3 2 2 2" xfId="15951"/>
    <cellStyle name="40% - Accent4 11 2 3 2 2 2 2" xfId="32662"/>
    <cellStyle name="40% - Accent4 11 2 3 2 2 3" xfId="24309"/>
    <cellStyle name="40% - Accent4 11 2 3 2 3" xfId="11789"/>
    <cellStyle name="40% - Accent4 11 2 3 2 3 2" xfId="28500"/>
    <cellStyle name="40% - Accent4 11 2 3 2 4" xfId="20147"/>
    <cellStyle name="40% - Accent4 11 2 3 3" xfId="5621"/>
    <cellStyle name="40% - Accent4 11 2 3 3 2" xfId="13975"/>
    <cellStyle name="40% - Accent4 11 2 3 3 2 2" xfId="30686"/>
    <cellStyle name="40% - Accent4 11 2 3 3 3" xfId="22333"/>
    <cellStyle name="40% - Accent4 11 2 3 4" xfId="9813"/>
    <cellStyle name="40% - Accent4 11 2 3 4 2" xfId="26524"/>
    <cellStyle name="40% - Accent4 11 2 3 5" xfId="18171"/>
    <cellStyle name="40% - Accent4 11 2 4" xfId="3435"/>
    <cellStyle name="40% - Accent4 11 2 4 2" xfId="7598"/>
    <cellStyle name="40% - Accent4 11 2 4 2 2" xfId="15952"/>
    <cellStyle name="40% - Accent4 11 2 4 2 2 2" xfId="32663"/>
    <cellStyle name="40% - Accent4 11 2 4 2 3" xfId="24310"/>
    <cellStyle name="40% - Accent4 11 2 4 3" xfId="11790"/>
    <cellStyle name="40% - Accent4 11 2 4 3 2" xfId="28501"/>
    <cellStyle name="40% - Accent4 11 2 4 4" xfId="20148"/>
    <cellStyle name="40% - Accent4 11 2 5" xfId="4585"/>
    <cellStyle name="40% - Accent4 11 2 5 2" xfId="12939"/>
    <cellStyle name="40% - Accent4 11 2 5 2 2" xfId="29650"/>
    <cellStyle name="40% - Accent4 11 2 5 3" xfId="21297"/>
    <cellStyle name="40% - Accent4 11 2 6" xfId="8777"/>
    <cellStyle name="40% - Accent4 11 2 6 2" xfId="25488"/>
    <cellStyle name="40% - Accent4 11 2 7" xfId="17135"/>
    <cellStyle name="40% - Accent4 11 3" xfId="694"/>
    <cellStyle name="40% - Accent4 11 3 2" xfId="1730"/>
    <cellStyle name="40% - Accent4 11 3 2 2" xfId="3436"/>
    <cellStyle name="40% - Accent4 11 3 2 2 2" xfId="7599"/>
    <cellStyle name="40% - Accent4 11 3 2 2 2 2" xfId="15953"/>
    <cellStyle name="40% - Accent4 11 3 2 2 2 2 2" xfId="32664"/>
    <cellStyle name="40% - Accent4 11 3 2 2 2 3" xfId="24311"/>
    <cellStyle name="40% - Accent4 11 3 2 2 3" xfId="11791"/>
    <cellStyle name="40% - Accent4 11 3 2 2 3 2" xfId="28502"/>
    <cellStyle name="40% - Accent4 11 3 2 2 4" xfId="20149"/>
    <cellStyle name="40% - Accent4 11 3 2 3" xfId="5893"/>
    <cellStyle name="40% - Accent4 11 3 2 3 2" xfId="14247"/>
    <cellStyle name="40% - Accent4 11 3 2 3 2 2" xfId="30958"/>
    <cellStyle name="40% - Accent4 11 3 2 3 3" xfId="22605"/>
    <cellStyle name="40% - Accent4 11 3 2 4" xfId="10085"/>
    <cellStyle name="40% - Accent4 11 3 2 4 2" xfId="26796"/>
    <cellStyle name="40% - Accent4 11 3 2 5" xfId="18443"/>
    <cellStyle name="40% - Accent4 11 3 3" xfId="3437"/>
    <cellStyle name="40% - Accent4 11 3 3 2" xfId="7600"/>
    <cellStyle name="40% - Accent4 11 3 3 2 2" xfId="15954"/>
    <cellStyle name="40% - Accent4 11 3 3 2 2 2" xfId="32665"/>
    <cellStyle name="40% - Accent4 11 3 3 2 3" xfId="24312"/>
    <cellStyle name="40% - Accent4 11 3 3 3" xfId="11792"/>
    <cellStyle name="40% - Accent4 11 3 3 3 2" xfId="28503"/>
    <cellStyle name="40% - Accent4 11 3 3 4" xfId="20150"/>
    <cellStyle name="40% - Accent4 11 3 4" xfId="4857"/>
    <cellStyle name="40% - Accent4 11 3 4 2" xfId="13211"/>
    <cellStyle name="40% - Accent4 11 3 4 2 2" xfId="29922"/>
    <cellStyle name="40% - Accent4 11 3 4 3" xfId="21569"/>
    <cellStyle name="40% - Accent4 11 3 5" xfId="9049"/>
    <cellStyle name="40% - Accent4 11 3 5 2" xfId="25760"/>
    <cellStyle name="40% - Accent4 11 3 6" xfId="17407"/>
    <cellStyle name="40% - Accent4 11 4" xfId="1218"/>
    <cellStyle name="40% - Accent4 11 4 2" xfId="3438"/>
    <cellStyle name="40% - Accent4 11 4 2 2" xfId="7601"/>
    <cellStyle name="40% - Accent4 11 4 2 2 2" xfId="15955"/>
    <cellStyle name="40% - Accent4 11 4 2 2 2 2" xfId="32666"/>
    <cellStyle name="40% - Accent4 11 4 2 2 3" xfId="24313"/>
    <cellStyle name="40% - Accent4 11 4 2 3" xfId="11793"/>
    <cellStyle name="40% - Accent4 11 4 2 3 2" xfId="28504"/>
    <cellStyle name="40% - Accent4 11 4 2 4" xfId="20151"/>
    <cellStyle name="40% - Accent4 11 4 3" xfId="5381"/>
    <cellStyle name="40% - Accent4 11 4 3 2" xfId="13735"/>
    <cellStyle name="40% - Accent4 11 4 3 2 2" xfId="30446"/>
    <cellStyle name="40% - Accent4 11 4 3 3" xfId="22093"/>
    <cellStyle name="40% - Accent4 11 4 4" xfId="9573"/>
    <cellStyle name="40% - Accent4 11 4 4 2" xfId="26284"/>
    <cellStyle name="40% - Accent4 11 4 5" xfId="17931"/>
    <cellStyle name="40% - Accent4 11 5" xfId="3439"/>
    <cellStyle name="40% - Accent4 11 5 2" xfId="7602"/>
    <cellStyle name="40% - Accent4 11 5 2 2" xfId="15956"/>
    <cellStyle name="40% - Accent4 11 5 2 2 2" xfId="32667"/>
    <cellStyle name="40% - Accent4 11 5 2 3" xfId="24314"/>
    <cellStyle name="40% - Accent4 11 5 3" xfId="11794"/>
    <cellStyle name="40% - Accent4 11 5 3 2" xfId="28505"/>
    <cellStyle name="40% - Accent4 11 5 4" xfId="20152"/>
    <cellStyle name="40% - Accent4 11 6" xfId="4345"/>
    <cellStyle name="40% - Accent4 11 6 2" xfId="12699"/>
    <cellStyle name="40% - Accent4 11 6 2 2" xfId="29410"/>
    <cellStyle name="40% - Accent4 11 6 3" xfId="21057"/>
    <cellStyle name="40% - Accent4 11 7" xfId="8537"/>
    <cellStyle name="40% - Accent4 11 7 2" xfId="25248"/>
    <cellStyle name="40% - Accent4 11 8" xfId="16895"/>
    <cellStyle name="40% - Accent4 12" xfId="193"/>
    <cellStyle name="40% - Accent4 12 2" xfId="436"/>
    <cellStyle name="40% - Accent4 12 2 2" xfId="949"/>
    <cellStyle name="40% - Accent4 12 2 2 2" xfId="1985"/>
    <cellStyle name="40% - Accent4 12 2 2 2 2" xfId="3440"/>
    <cellStyle name="40% - Accent4 12 2 2 2 2 2" xfId="7603"/>
    <cellStyle name="40% - Accent4 12 2 2 2 2 2 2" xfId="15957"/>
    <cellStyle name="40% - Accent4 12 2 2 2 2 2 2 2" xfId="32668"/>
    <cellStyle name="40% - Accent4 12 2 2 2 2 2 3" xfId="24315"/>
    <cellStyle name="40% - Accent4 12 2 2 2 2 3" xfId="11795"/>
    <cellStyle name="40% - Accent4 12 2 2 2 2 3 2" xfId="28506"/>
    <cellStyle name="40% - Accent4 12 2 2 2 2 4" xfId="20153"/>
    <cellStyle name="40% - Accent4 12 2 2 2 3" xfId="6148"/>
    <cellStyle name="40% - Accent4 12 2 2 2 3 2" xfId="14502"/>
    <cellStyle name="40% - Accent4 12 2 2 2 3 2 2" xfId="31213"/>
    <cellStyle name="40% - Accent4 12 2 2 2 3 3" xfId="22860"/>
    <cellStyle name="40% - Accent4 12 2 2 2 4" xfId="10340"/>
    <cellStyle name="40% - Accent4 12 2 2 2 4 2" xfId="27051"/>
    <cellStyle name="40% - Accent4 12 2 2 2 5" xfId="18698"/>
    <cellStyle name="40% - Accent4 12 2 2 3" xfId="3441"/>
    <cellStyle name="40% - Accent4 12 2 2 3 2" xfId="7604"/>
    <cellStyle name="40% - Accent4 12 2 2 3 2 2" xfId="15958"/>
    <cellStyle name="40% - Accent4 12 2 2 3 2 2 2" xfId="32669"/>
    <cellStyle name="40% - Accent4 12 2 2 3 2 3" xfId="24316"/>
    <cellStyle name="40% - Accent4 12 2 2 3 3" xfId="11796"/>
    <cellStyle name="40% - Accent4 12 2 2 3 3 2" xfId="28507"/>
    <cellStyle name="40% - Accent4 12 2 2 3 4" xfId="20154"/>
    <cellStyle name="40% - Accent4 12 2 2 4" xfId="5112"/>
    <cellStyle name="40% - Accent4 12 2 2 4 2" xfId="13466"/>
    <cellStyle name="40% - Accent4 12 2 2 4 2 2" xfId="30177"/>
    <cellStyle name="40% - Accent4 12 2 2 4 3" xfId="21824"/>
    <cellStyle name="40% - Accent4 12 2 2 5" xfId="9304"/>
    <cellStyle name="40% - Accent4 12 2 2 5 2" xfId="26015"/>
    <cellStyle name="40% - Accent4 12 2 2 6" xfId="17662"/>
    <cellStyle name="40% - Accent4 12 2 3" xfId="1473"/>
    <cellStyle name="40% - Accent4 12 2 3 2" xfId="3442"/>
    <cellStyle name="40% - Accent4 12 2 3 2 2" xfId="7605"/>
    <cellStyle name="40% - Accent4 12 2 3 2 2 2" xfId="15959"/>
    <cellStyle name="40% - Accent4 12 2 3 2 2 2 2" xfId="32670"/>
    <cellStyle name="40% - Accent4 12 2 3 2 2 3" xfId="24317"/>
    <cellStyle name="40% - Accent4 12 2 3 2 3" xfId="11797"/>
    <cellStyle name="40% - Accent4 12 2 3 2 3 2" xfId="28508"/>
    <cellStyle name="40% - Accent4 12 2 3 2 4" xfId="20155"/>
    <cellStyle name="40% - Accent4 12 2 3 3" xfId="5636"/>
    <cellStyle name="40% - Accent4 12 2 3 3 2" xfId="13990"/>
    <cellStyle name="40% - Accent4 12 2 3 3 2 2" xfId="30701"/>
    <cellStyle name="40% - Accent4 12 2 3 3 3" xfId="22348"/>
    <cellStyle name="40% - Accent4 12 2 3 4" xfId="9828"/>
    <cellStyle name="40% - Accent4 12 2 3 4 2" xfId="26539"/>
    <cellStyle name="40% - Accent4 12 2 3 5" xfId="18186"/>
    <cellStyle name="40% - Accent4 12 2 4" xfId="3443"/>
    <cellStyle name="40% - Accent4 12 2 4 2" xfId="7606"/>
    <cellStyle name="40% - Accent4 12 2 4 2 2" xfId="15960"/>
    <cellStyle name="40% - Accent4 12 2 4 2 2 2" xfId="32671"/>
    <cellStyle name="40% - Accent4 12 2 4 2 3" xfId="24318"/>
    <cellStyle name="40% - Accent4 12 2 4 3" xfId="11798"/>
    <cellStyle name="40% - Accent4 12 2 4 3 2" xfId="28509"/>
    <cellStyle name="40% - Accent4 12 2 4 4" xfId="20156"/>
    <cellStyle name="40% - Accent4 12 2 5" xfId="4600"/>
    <cellStyle name="40% - Accent4 12 2 5 2" xfId="12954"/>
    <cellStyle name="40% - Accent4 12 2 5 2 2" xfId="29665"/>
    <cellStyle name="40% - Accent4 12 2 5 3" xfId="21312"/>
    <cellStyle name="40% - Accent4 12 2 6" xfId="8792"/>
    <cellStyle name="40% - Accent4 12 2 6 2" xfId="25503"/>
    <cellStyle name="40% - Accent4 12 2 7" xfId="17150"/>
    <cellStyle name="40% - Accent4 12 3" xfId="709"/>
    <cellStyle name="40% - Accent4 12 3 2" xfId="1745"/>
    <cellStyle name="40% - Accent4 12 3 2 2" xfId="3444"/>
    <cellStyle name="40% - Accent4 12 3 2 2 2" xfId="7607"/>
    <cellStyle name="40% - Accent4 12 3 2 2 2 2" xfId="15961"/>
    <cellStyle name="40% - Accent4 12 3 2 2 2 2 2" xfId="32672"/>
    <cellStyle name="40% - Accent4 12 3 2 2 2 3" xfId="24319"/>
    <cellStyle name="40% - Accent4 12 3 2 2 3" xfId="11799"/>
    <cellStyle name="40% - Accent4 12 3 2 2 3 2" xfId="28510"/>
    <cellStyle name="40% - Accent4 12 3 2 2 4" xfId="20157"/>
    <cellStyle name="40% - Accent4 12 3 2 3" xfId="5908"/>
    <cellStyle name="40% - Accent4 12 3 2 3 2" xfId="14262"/>
    <cellStyle name="40% - Accent4 12 3 2 3 2 2" xfId="30973"/>
    <cellStyle name="40% - Accent4 12 3 2 3 3" xfId="22620"/>
    <cellStyle name="40% - Accent4 12 3 2 4" xfId="10100"/>
    <cellStyle name="40% - Accent4 12 3 2 4 2" xfId="26811"/>
    <cellStyle name="40% - Accent4 12 3 2 5" xfId="18458"/>
    <cellStyle name="40% - Accent4 12 3 3" xfId="3445"/>
    <cellStyle name="40% - Accent4 12 3 3 2" xfId="7608"/>
    <cellStyle name="40% - Accent4 12 3 3 2 2" xfId="15962"/>
    <cellStyle name="40% - Accent4 12 3 3 2 2 2" xfId="32673"/>
    <cellStyle name="40% - Accent4 12 3 3 2 3" xfId="24320"/>
    <cellStyle name="40% - Accent4 12 3 3 3" xfId="11800"/>
    <cellStyle name="40% - Accent4 12 3 3 3 2" xfId="28511"/>
    <cellStyle name="40% - Accent4 12 3 3 4" xfId="20158"/>
    <cellStyle name="40% - Accent4 12 3 4" xfId="4872"/>
    <cellStyle name="40% - Accent4 12 3 4 2" xfId="13226"/>
    <cellStyle name="40% - Accent4 12 3 4 2 2" xfId="29937"/>
    <cellStyle name="40% - Accent4 12 3 4 3" xfId="21584"/>
    <cellStyle name="40% - Accent4 12 3 5" xfId="9064"/>
    <cellStyle name="40% - Accent4 12 3 5 2" xfId="25775"/>
    <cellStyle name="40% - Accent4 12 3 6" xfId="17422"/>
    <cellStyle name="40% - Accent4 12 4" xfId="1233"/>
    <cellStyle name="40% - Accent4 12 4 2" xfId="3446"/>
    <cellStyle name="40% - Accent4 12 4 2 2" xfId="7609"/>
    <cellStyle name="40% - Accent4 12 4 2 2 2" xfId="15963"/>
    <cellStyle name="40% - Accent4 12 4 2 2 2 2" xfId="32674"/>
    <cellStyle name="40% - Accent4 12 4 2 2 3" xfId="24321"/>
    <cellStyle name="40% - Accent4 12 4 2 3" xfId="11801"/>
    <cellStyle name="40% - Accent4 12 4 2 3 2" xfId="28512"/>
    <cellStyle name="40% - Accent4 12 4 2 4" xfId="20159"/>
    <cellStyle name="40% - Accent4 12 4 3" xfId="5396"/>
    <cellStyle name="40% - Accent4 12 4 3 2" xfId="13750"/>
    <cellStyle name="40% - Accent4 12 4 3 2 2" xfId="30461"/>
    <cellStyle name="40% - Accent4 12 4 3 3" xfId="22108"/>
    <cellStyle name="40% - Accent4 12 4 4" xfId="9588"/>
    <cellStyle name="40% - Accent4 12 4 4 2" xfId="26299"/>
    <cellStyle name="40% - Accent4 12 4 5" xfId="17946"/>
    <cellStyle name="40% - Accent4 12 5" xfId="3447"/>
    <cellStyle name="40% - Accent4 12 5 2" xfId="7610"/>
    <cellStyle name="40% - Accent4 12 5 2 2" xfId="15964"/>
    <cellStyle name="40% - Accent4 12 5 2 2 2" xfId="32675"/>
    <cellStyle name="40% - Accent4 12 5 2 3" xfId="24322"/>
    <cellStyle name="40% - Accent4 12 5 3" xfId="11802"/>
    <cellStyle name="40% - Accent4 12 5 3 2" xfId="28513"/>
    <cellStyle name="40% - Accent4 12 5 4" xfId="20160"/>
    <cellStyle name="40% - Accent4 12 6" xfId="4360"/>
    <cellStyle name="40% - Accent4 12 6 2" xfId="12714"/>
    <cellStyle name="40% - Accent4 12 6 2 2" xfId="29425"/>
    <cellStyle name="40% - Accent4 12 6 3" xfId="21072"/>
    <cellStyle name="40% - Accent4 12 7" xfId="8552"/>
    <cellStyle name="40% - Accent4 12 7 2" xfId="25263"/>
    <cellStyle name="40% - Accent4 12 8" xfId="16910"/>
    <cellStyle name="40% - Accent4 13" xfId="209"/>
    <cellStyle name="40% - Accent4 13 2" xfId="451"/>
    <cellStyle name="40% - Accent4 13 2 2" xfId="964"/>
    <cellStyle name="40% - Accent4 13 2 2 2" xfId="2000"/>
    <cellStyle name="40% - Accent4 13 2 2 2 2" xfId="3448"/>
    <cellStyle name="40% - Accent4 13 2 2 2 2 2" xfId="7611"/>
    <cellStyle name="40% - Accent4 13 2 2 2 2 2 2" xfId="15965"/>
    <cellStyle name="40% - Accent4 13 2 2 2 2 2 2 2" xfId="32676"/>
    <cellStyle name="40% - Accent4 13 2 2 2 2 2 3" xfId="24323"/>
    <cellStyle name="40% - Accent4 13 2 2 2 2 3" xfId="11803"/>
    <cellStyle name="40% - Accent4 13 2 2 2 2 3 2" xfId="28514"/>
    <cellStyle name="40% - Accent4 13 2 2 2 2 4" xfId="20161"/>
    <cellStyle name="40% - Accent4 13 2 2 2 3" xfId="6163"/>
    <cellStyle name="40% - Accent4 13 2 2 2 3 2" xfId="14517"/>
    <cellStyle name="40% - Accent4 13 2 2 2 3 2 2" xfId="31228"/>
    <cellStyle name="40% - Accent4 13 2 2 2 3 3" xfId="22875"/>
    <cellStyle name="40% - Accent4 13 2 2 2 4" xfId="10355"/>
    <cellStyle name="40% - Accent4 13 2 2 2 4 2" xfId="27066"/>
    <cellStyle name="40% - Accent4 13 2 2 2 5" xfId="18713"/>
    <cellStyle name="40% - Accent4 13 2 2 3" xfId="3449"/>
    <cellStyle name="40% - Accent4 13 2 2 3 2" xfId="7612"/>
    <cellStyle name="40% - Accent4 13 2 2 3 2 2" xfId="15966"/>
    <cellStyle name="40% - Accent4 13 2 2 3 2 2 2" xfId="32677"/>
    <cellStyle name="40% - Accent4 13 2 2 3 2 3" xfId="24324"/>
    <cellStyle name="40% - Accent4 13 2 2 3 3" xfId="11804"/>
    <cellStyle name="40% - Accent4 13 2 2 3 3 2" xfId="28515"/>
    <cellStyle name="40% - Accent4 13 2 2 3 4" xfId="20162"/>
    <cellStyle name="40% - Accent4 13 2 2 4" xfId="5127"/>
    <cellStyle name="40% - Accent4 13 2 2 4 2" xfId="13481"/>
    <cellStyle name="40% - Accent4 13 2 2 4 2 2" xfId="30192"/>
    <cellStyle name="40% - Accent4 13 2 2 4 3" xfId="21839"/>
    <cellStyle name="40% - Accent4 13 2 2 5" xfId="9319"/>
    <cellStyle name="40% - Accent4 13 2 2 5 2" xfId="26030"/>
    <cellStyle name="40% - Accent4 13 2 2 6" xfId="17677"/>
    <cellStyle name="40% - Accent4 13 2 3" xfId="1488"/>
    <cellStyle name="40% - Accent4 13 2 3 2" xfId="3450"/>
    <cellStyle name="40% - Accent4 13 2 3 2 2" xfId="7613"/>
    <cellStyle name="40% - Accent4 13 2 3 2 2 2" xfId="15967"/>
    <cellStyle name="40% - Accent4 13 2 3 2 2 2 2" xfId="32678"/>
    <cellStyle name="40% - Accent4 13 2 3 2 2 3" xfId="24325"/>
    <cellStyle name="40% - Accent4 13 2 3 2 3" xfId="11805"/>
    <cellStyle name="40% - Accent4 13 2 3 2 3 2" xfId="28516"/>
    <cellStyle name="40% - Accent4 13 2 3 2 4" xfId="20163"/>
    <cellStyle name="40% - Accent4 13 2 3 3" xfId="5651"/>
    <cellStyle name="40% - Accent4 13 2 3 3 2" xfId="14005"/>
    <cellStyle name="40% - Accent4 13 2 3 3 2 2" xfId="30716"/>
    <cellStyle name="40% - Accent4 13 2 3 3 3" xfId="22363"/>
    <cellStyle name="40% - Accent4 13 2 3 4" xfId="9843"/>
    <cellStyle name="40% - Accent4 13 2 3 4 2" xfId="26554"/>
    <cellStyle name="40% - Accent4 13 2 3 5" xfId="18201"/>
    <cellStyle name="40% - Accent4 13 2 4" xfId="3451"/>
    <cellStyle name="40% - Accent4 13 2 4 2" xfId="7614"/>
    <cellStyle name="40% - Accent4 13 2 4 2 2" xfId="15968"/>
    <cellStyle name="40% - Accent4 13 2 4 2 2 2" xfId="32679"/>
    <cellStyle name="40% - Accent4 13 2 4 2 3" xfId="24326"/>
    <cellStyle name="40% - Accent4 13 2 4 3" xfId="11806"/>
    <cellStyle name="40% - Accent4 13 2 4 3 2" xfId="28517"/>
    <cellStyle name="40% - Accent4 13 2 4 4" xfId="20164"/>
    <cellStyle name="40% - Accent4 13 2 5" xfId="4615"/>
    <cellStyle name="40% - Accent4 13 2 5 2" xfId="12969"/>
    <cellStyle name="40% - Accent4 13 2 5 2 2" xfId="29680"/>
    <cellStyle name="40% - Accent4 13 2 5 3" xfId="21327"/>
    <cellStyle name="40% - Accent4 13 2 6" xfId="8807"/>
    <cellStyle name="40% - Accent4 13 2 6 2" xfId="25518"/>
    <cellStyle name="40% - Accent4 13 2 7" xfId="17165"/>
    <cellStyle name="40% - Accent4 13 3" xfId="724"/>
    <cellStyle name="40% - Accent4 13 3 2" xfId="1760"/>
    <cellStyle name="40% - Accent4 13 3 2 2" xfId="3452"/>
    <cellStyle name="40% - Accent4 13 3 2 2 2" xfId="7615"/>
    <cellStyle name="40% - Accent4 13 3 2 2 2 2" xfId="15969"/>
    <cellStyle name="40% - Accent4 13 3 2 2 2 2 2" xfId="32680"/>
    <cellStyle name="40% - Accent4 13 3 2 2 2 3" xfId="24327"/>
    <cellStyle name="40% - Accent4 13 3 2 2 3" xfId="11807"/>
    <cellStyle name="40% - Accent4 13 3 2 2 3 2" xfId="28518"/>
    <cellStyle name="40% - Accent4 13 3 2 2 4" xfId="20165"/>
    <cellStyle name="40% - Accent4 13 3 2 3" xfId="5923"/>
    <cellStyle name="40% - Accent4 13 3 2 3 2" xfId="14277"/>
    <cellStyle name="40% - Accent4 13 3 2 3 2 2" xfId="30988"/>
    <cellStyle name="40% - Accent4 13 3 2 3 3" xfId="22635"/>
    <cellStyle name="40% - Accent4 13 3 2 4" xfId="10115"/>
    <cellStyle name="40% - Accent4 13 3 2 4 2" xfId="26826"/>
    <cellStyle name="40% - Accent4 13 3 2 5" xfId="18473"/>
    <cellStyle name="40% - Accent4 13 3 3" xfId="3453"/>
    <cellStyle name="40% - Accent4 13 3 3 2" xfId="7616"/>
    <cellStyle name="40% - Accent4 13 3 3 2 2" xfId="15970"/>
    <cellStyle name="40% - Accent4 13 3 3 2 2 2" xfId="32681"/>
    <cellStyle name="40% - Accent4 13 3 3 2 3" xfId="24328"/>
    <cellStyle name="40% - Accent4 13 3 3 3" xfId="11808"/>
    <cellStyle name="40% - Accent4 13 3 3 3 2" xfId="28519"/>
    <cellStyle name="40% - Accent4 13 3 3 4" xfId="20166"/>
    <cellStyle name="40% - Accent4 13 3 4" xfId="4887"/>
    <cellStyle name="40% - Accent4 13 3 4 2" xfId="13241"/>
    <cellStyle name="40% - Accent4 13 3 4 2 2" xfId="29952"/>
    <cellStyle name="40% - Accent4 13 3 4 3" xfId="21599"/>
    <cellStyle name="40% - Accent4 13 3 5" xfId="9079"/>
    <cellStyle name="40% - Accent4 13 3 5 2" xfId="25790"/>
    <cellStyle name="40% - Accent4 13 3 6" xfId="17437"/>
    <cellStyle name="40% - Accent4 13 4" xfId="1248"/>
    <cellStyle name="40% - Accent4 13 4 2" xfId="3454"/>
    <cellStyle name="40% - Accent4 13 4 2 2" xfId="7617"/>
    <cellStyle name="40% - Accent4 13 4 2 2 2" xfId="15971"/>
    <cellStyle name="40% - Accent4 13 4 2 2 2 2" xfId="32682"/>
    <cellStyle name="40% - Accent4 13 4 2 2 3" xfId="24329"/>
    <cellStyle name="40% - Accent4 13 4 2 3" xfId="11809"/>
    <cellStyle name="40% - Accent4 13 4 2 3 2" xfId="28520"/>
    <cellStyle name="40% - Accent4 13 4 2 4" xfId="20167"/>
    <cellStyle name="40% - Accent4 13 4 3" xfId="5411"/>
    <cellStyle name="40% - Accent4 13 4 3 2" xfId="13765"/>
    <cellStyle name="40% - Accent4 13 4 3 2 2" xfId="30476"/>
    <cellStyle name="40% - Accent4 13 4 3 3" xfId="22123"/>
    <cellStyle name="40% - Accent4 13 4 4" xfId="9603"/>
    <cellStyle name="40% - Accent4 13 4 4 2" xfId="26314"/>
    <cellStyle name="40% - Accent4 13 4 5" xfId="17961"/>
    <cellStyle name="40% - Accent4 13 5" xfId="3455"/>
    <cellStyle name="40% - Accent4 13 5 2" xfId="7618"/>
    <cellStyle name="40% - Accent4 13 5 2 2" xfId="15972"/>
    <cellStyle name="40% - Accent4 13 5 2 2 2" xfId="32683"/>
    <cellStyle name="40% - Accent4 13 5 2 3" xfId="24330"/>
    <cellStyle name="40% - Accent4 13 5 3" xfId="11810"/>
    <cellStyle name="40% - Accent4 13 5 3 2" xfId="28521"/>
    <cellStyle name="40% - Accent4 13 5 4" xfId="20168"/>
    <cellStyle name="40% - Accent4 13 6" xfId="4375"/>
    <cellStyle name="40% - Accent4 13 6 2" xfId="12729"/>
    <cellStyle name="40% - Accent4 13 6 2 2" xfId="29440"/>
    <cellStyle name="40% - Accent4 13 6 3" xfId="21087"/>
    <cellStyle name="40% - Accent4 13 7" xfId="8567"/>
    <cellStyle name="40% - Accent4 13 7 2" xfId="25278"/>
    <cellStyle name="40% - Accent4 13 8" xfId="16925"/>
    <cellStyle name="40% - Accent4 14" xfId="223"/>
    <cellStyle name="40% - Accent4 14 2" xfId="465"/>
    <cellStyle name="40% - Accent4 14 2 2" xfId="978"/>
    <cellStyle name="40% - Accent4 14 2 2 2" xfId="2014"/>
    <cellStyle name="40% - Accent4 14 2 2 2 2" xfId="3456"/>
    <cellStyle name="40% - Accent4 14 2 2 2 2 2" xfId="7619"/>
    <cellStyle name="40% - Accent4 14 2 2 2 2 2 2" xfId="15973"/>
    <cellStyle name="40% - Accent4 14 2 2 2 2 2 2 2" xfId="32684"/>
    <cellStyle name="40% - Accent4 14 2 2 2 2 2 3" xfId="24331"/>
    <cellStyle name="40% - Accent4 14 2 2 2 2 3" xfId="11811"/>
    <cellStyle name="40% - Accent4 14 2 2 2 2 3 2" xfId="28522"/>
    <cellStyle name="40% - Accent4 14 2 2 2 2 4" xfId="20169"/>
    <cellStyle name="40% - Accent4 14 2 2 2 3" xfId="6177"/>
    <cellStyle name="40% - Accent4 14 2 2 2 3 2" xfId="14531"/>
    <cellStyle name="40% - Accent4 14 2 2 2 3 2 2" xfId="31242"/>
    <cellStyle name="40% - Accent4 14 2 2 2 3 3" xfId="22889"/>
    <cellStyle name="40% - Accent4 14 2 2 2 4" xfId="10369"/>
    <cellStyle name="40% - Accent4 14 2 2 2 4 2" xfId="27080"/>
    <cellStyle name="40% - Accent4 14 2 2 2 5" xfId="18727"/>
    <cellStyle name="40% - Accent4 14 2 2 3" xfId="3457"/>
    <cellStyle name="40% - Accent4 14 2 2 3 2" xfId="7620"/>
    <cellStyle name="40% - Accent4 14 2 2 3 2 2" xfId="15974"/>
    <cellStyle name="40% - Accent4 14 2 2 3 2 2 2" xfId="32685"/>
    <cellStyle name="40% - Accent4 14 2 2 3 2 3" xfId="24332"/>
    <cellStyle name="40% - Accent4 14 2 2 3 3" xfId="11812"/>
    <cellStyle name="40% - Accent4 14 2 2 3 3 2" xfId="28523"/>
    <cellStyle name="40% - Accent4 14 2 2 3 4" xfId="20170"/>
    <cellStyle name="40% - Accent4 14 2 2 4" xfId="5141"/>
    <cellStyle name="40% - Accent4 14 2 2 4 2" xfId="13495"/>
    <cellStyle name="40% - Accent4 14 2 2 4 2 2" xfId="30206"/>
    <cellStyle name="40% - Accent4 14 2 2 4 3" xfId="21853"/>
    <cellStyle name="40% - Accent4 14 2 2 5" xfId="9333"/>
    <cellStyle name="40% - Accent4 14 2 2 5 2" xfId="26044"/>
    <cellStyle name="40% - Accent4 14 2 2 6" xfId="17691"/>
    <cellStyle name="40% - Accent4 14 2 3" xfId="1502"/>
    <cellStyle name="40% - Accent4 14 2 3 2" xfId="3458"/>
    <cellStyle name="40% - Accent4 14 2 3 2 2" xfId="7621"/>
    <cellStyle name="40% - Accent4 14 2 3 2 2 2" xfId="15975"/>
    <cellStyle name="40% - Accent4 14 2 3 2 2 2 2" xfId="32686"/>
    <cellStyle name="40% - Accent4 14 2 3 2 2 3" xfId="24333"/>
    <cellStyle name="40% - Accent4 14 2 3 2 3" xfId="11813"/>
    <cellStyle name="40% - Accent4 14 2 3 2 3 2" xfId="28524"/>
    <cellStyle name="40% - Accent4 14 2 3 2 4" xfId="20171"/>
    <cellStyle name="40% - Accent4 14 2 3 3" xfId="5665"/>
    <cellStyle name="40% - Accent4 14 2 3 3 2" xfId="14019"/>
    <cellStyle name="40% - Accent4 14 2 3 3 2 2" xfId="30730"/>
    <cellStyle name="40% - Accent4 14 2 3 3 3" xfId="22377"/>
    <cellStyle name="40% - Accent4 14 2 3 4" xfId="9857"/>
    <cellStyle name="40% - Accent4 14 2 3 4 2" xfId="26568"/>
    <cellStyle name="40% - Accent4 14 2 3 5" xfId="18215"/>
    <cellStyle name="40% - Accent4 14 2 4" xfId="3459"/>
    <cellStyle name="40% - Accent4 14 2 4 2" xfId="7622"/>
    <cellStyle name="40% - Accent4 14 2 4 2 2" xfId="15976"/>
    <cellStyle name="40% - Accent4 14 2 4 2 2 2" xfId="32687"/>
    <cellStyle name="40% - Accent4 14 2 4 2 3" xfId="24334"/>
    <cellStyle name="40% - Accent4 14 2 4 3" xfId="11814"/>
    <cellStyle name="40% - Accent4 14 2 4 3 2" xfId="28525"/>
    <cellStyle name="40% - Accent4 14 2 4 4" xfId="20172"/>
    <cellStyle name="40% - Accent4 14 2 5" xfId="4629"/>
    <cellStyle name="40% - Accent4 14 2 5 2" xfId="12983"/>
    <cellStyle name="40% - Accent4 14 2 5 2 2" xfId="29694"/>
    <cellStyle name="40% - Accent4 14 2 5 3" xfId="21341"/>
    <cellStyle name="40% - Accent4 14 2 6" xfId="8821"/>
    <cellStyle name="40% - Accent4 14 2 6 2" xfId="25532"/>
    <cellStyle name="40% - Accent4 14 2 7" xfId="17179"/>
    <cellStyle name="40% - Accent4 14 3" xfId="738"/>
    <cellStyle name="40% - Accent4 14 3 2" xfId="1774"/>
    <cellStyle name="40% - Accent4 14 3 2 2" xfId="3460"/>
    <cellStyle name="40% - Accent4 14 3 2 2 2" xfId="7623"/>
    <cellStyle name="40% - Accent4 14 3 2 2 2 2" xfId="15977"/>
    <cellStyle name="40% - Accent4 14 3 2 2 2 2 2" xfId="32688"/>
    <cellStyle name="40% - Accent4 14 3 2 2 2 3" xfId="24335"/>
    <cellStyle name="40% - Accent4 14 3 2 2 3" xfId="11815"/>
    <cellStyle name="40% - Accent4 14 3 2 2 3 2" xfId="28526"/>
    <cellStyle name="40% - Accent4 14 3 2 2 4" xfId="20173"/>
    <cellStyle name="40% - Accent4 14 3 2 3" xfId="5937"/>
    <cellStyle name="40% - Accent4 14 3 2 3 2" xfId="14291"/>
    <cellStyle name="40% - Accent4 14 3 2 3 2 2" xfId="31002"/>
    <cellStyle name="40% - Accent4 14 3 2 3 3" xfId="22649"/>
    <cellStyle name="40% - Accent4 14 3 2 4" xfId="10129"/>
    <cellStyle name="40% - Accent4 14 3 2 4 2" xfId="26840"/>
    <cellStyle name="40% - Accent4 14 3 2 5" xfId="18487"/>
    <cellStyle name="40% - Accent4 14 3 3" xfId="3461"/>
    <cellStyle name="40% - Accent4 14 3 3 2" xfId="7624"/>
    <cellStyle name="40% - Accent4 14 3 3 2 2" xfId="15978"/>
    <cellStyle name="40% - Accent4 14 3 3 2 2 2" xfId="32689"/>
    <cellStyle name="40% - Accent4 14 3 3 2 3" xfId="24336"/>
    <cellStyle name="40% - Accent4 14 3 3 3" xfId="11816"/>
    <cellStyle name="40% - Accent4 14 3 3 3 2" xfId="28527"/>
    <cellStyle name="40% - Accent4 14 3 3 4" xfId="20174"/>
    <cellStyle name="40% - Accent4 14 3 4" xfId="4901"/>
    <cellStyle name="40% - Accent4 14 3 4 2" xfId="13255"/>
    <cellStyle name="40% - Accent4 14 3 4 2 2" xfId="29966"/>
    <cellStyle name="40% - Accent4 14 3 4 3" xfId="21613"/>
    <cellStyle name="40% - Accent4 14 3 5" xfId="9093"/>
    <cellStyle name="40% - Accent4 14 3 5 2" xfId="25804"/>
    <cellStyle name="40% - Accent4 14 3 6" xfId="17451"/>
    <cellStyle name="40% - Accent4 14 4" xfId="1262"/>
    <cellStyle name="40% - Accent4 14 4 2" xfId="3462"/>
    <cellStyle name="40% - Accent4 14 4 2 2" xfId="7625"/>
    <cellStyle name="40% - Accent4 14 4 2 2 2" xfId="15979"/>
    <cellStyle name="40% - Accent4 14 4 2 2 2 2" xfId="32690"/>
    <cellStyle name="40% - Accent4 14 4 2 2 3" xfId="24337"/>
    <cellStyle name="40% - Accent4 14 4 2 3" xfId="11817"/>
    <cellStyle name="40% - Accent4 14 4 2 3 2" xfId="28528"/>
    <cellStyle name="40% - Accent4 14 4 2 4" xfId="20175"/>
    <cellStyle name="40% - Accent4 14 4 3" xfId="5425"/>
    <cellStyle name="40% - Accent4 14 4 3 2" xfId="13779"/>
    <cellStyle name="40% - Accent4 14 4 3 2 2" xfId="30490"/>
    <cellStyle name="40% - Accent4 14 4 3 3" xfId="22137"/>
    <cellStyle name="40% - Accent4 14 4 4" xfId="9617"/>
    <cellStyle name="40% - Accent4 14 4 4 2" xfId="26328"/>
    <cellStyle name="40% - Accent4 14 4 5" xfId="17975"/>
    <cellStyle name="40% - Accent4 14 5" xfId="3463"/>
    <cellStyle name="40% - Accent4 14 5 2" xfId="7626"/>
    <cellStyle name="40% - Accent4 14 5 2 2" xfId="15980"/>
    <cellStyle name="40% - Accent4 14 5 2 2 2" xfId="32691"/>
    <cellStyle name="40% - Accent4 14 5 2 3" xfId="24338"/>
    <cellStyle name="40% - Accent4 14 5 3" xfId="11818"/>
    <cellStyle name="40% - Accent4 14 5 3 2" xfId="28529"/>
    <cellStyle name="40% - Accent4 14 5 4" xfId="20176"/>
    <cellStyle name="40% - Accent4 14 6" xfId="4389"/>
    <cellStyle name="40% - Accent4 14 6 2" xfId="12743"/>
    <cellStyle name="40% - Accent4 14 6 2 2" xfId="29454"/>
    <cellStyle name="40% - Accent4 14 6 3" xfId="21101"/>
    <cellStyle name="40% - Accent4 14 7" xfId="8581"/>
    <cellStyle name="40% - Accent4 14 7 2" xfId="25292"/>
    <cellStyle name="40% - Accent4 14 8" xfId="16939"/>
    <cellStyle name="40% - Accent4 15" xfId="237"/>
    <cellStyle name="40% - Accent4 15 2" xfId="479"/>
    <cellStyle name="40% - Accent4 15 2 2" xfId="992"/>
    <cellStyle name="40% - Accent4 15 2 2 2" xfId="2028"/>
    <cellStyle name="40% - Accent4 15 2 2 2 2" xfId="3464"/>
    <cellStyle name="40% - Accent4 15 2 2 2 2 2" xfId="7627"/>
    <cellStyle name="40% - Accent4 15 2 2 2 2 2 2" xfId="15981"/>
    <cellStyle name="40% - Accent4 15 2 2 2 2 2 2 2" xfId="32692"/>
    <cellStyle name="40% - Accent4 15 2 2 2 2 2 3" xfId="24339"/>
    <cellStyle name="40% - Accent4 15 2 2 2 2 3" xfId="11819"/>
    <cellStyle name="40% - Accent4 15 2 2 2 2 3 2" xfId="28530"/>
    <cellStyle name="40% - Accent4 15 2 2 2 2 4" xfId="20177"/>
    <cellStyle name="40% - Accent4 15 2 2 2 3" xfId="6191"/>
    <cellStyle name="40% - Accent4 15 2 2 2 3 2" xfId="14545"/>
    <cellStyle name="40% - Accent4 15 2 2 2 3 2 2" xfId="31256"/>
    <cellStyle name="40% - Accent4 15 2 2 2 3 3" xfId="22903"/>
    <cellStyle name="40% - Accent4 15 2 2 2 4" xfId="10383"/>
    <cellStyle name="40% - Accent4 15 2 2 2 4 2" xfId="27094"/>
    <cellStyle name="40% - Accent4 15 2 2 2 5" xfId="18741"/>
    <cellStyle name="40% - Accent4 15 2 2 3" xfId="3465"/>
    <cellStyle name="40% - Accent4 15 2 2 3 2" xfId="7628"/>
    <cellStyle name="40% - Accent4 15 2 2 3 2 2" xfId="15982"/>
    <cellStyle name="40% - Accent4 15 2 2 3 2 2 2" xfId="32693"/>
    <cellStyle name="40% - Accent4 15 2 2 3 2 3" xfId="24340"/>
    <cellStyle name="40% - Accent4 15 2 2 3 3" xfId="11820"/>
    <cellStyle name="40% - Accent4 15 2 2 3 3 2" xfId="28531"/>
    <cellStyle name="40% - Accent4 15 2 2 3 4" xfId="20178"/>
    <cellStyle name="40% - Accent4 15 2 2 4" xfId="5155"/>
    <cellStyle name="40% - Accent4 15 2 2 4 2" xfId="13509"/>
    <cellStyle name="40% - Accent4 15 2 2 4 2 2" xfId="30220"/>
    <cellStyle name="40% - Accent4 15 2 2 4 3" xfId="21867"/>
    <cellStyle name="40% - Accent4 15 2 2 5" xfId="9347"/>
    <cellStyle name="40% - Accent4 15 2 2 5 2" xfId="26058"/>
    <cellStyle name="40% - Accent4 15 2 2 6" xfId="17705"/>
    <cellStyle name="40% - Accent4 15 2 3" xfId="1516"/>
    <cellStyle name="40% - Accent4 15 2 3 2" xfId="3466"/>
    <cellStyle name="40% - Accent4 15 2 3 2 2" xfId="7629"/>
    <cellStyle name="40% - Accent4 15 2 3 2 2 2" xfId="15983"/>
    <cellStyle name="40% - Accent4 15 2 3 2 2 2 2" xfId="32694"/>
    <cellStyle name="40% - Accent4 15 2 3 2 2 3" xfId="24341"/>
    <cellStyle name="40% - Accent4 15 2 3 2 3" xfId="11821"/>
    <cellStyle name="40% - Accent4 15 2 3 2 3 2" xfId="28532"/>
    <cellStyle name="40% - Accent4 15 2 3 2 4" xfId="20179"/>
    <cellStyle name="40% - Accent4 15 2 3 3" xfId="5679"/>
    <cellStyle name="40% - Accent4 15 2 3 3 2" xfId="14033"/>
    <cellStyle name="40% - Accent4 15 2 3 3 2 2" xfId="30744"/>
    <cellStyle name="40% - Accent4 15 2 3 3 3" xfId="22391"/>
    <cellStyle name="40% - Accent4 15 2 3 4" xfId="9871"/>
    <cellStyle name="40% - Accent4 15 2 3 4 2" xfId="26582"/>
    <cellStyle name="40% - Accent4 15 2 3 5" xfId="18229"/>
    <cellStyle name="40% - Accent4 15 2 4" xfId="3467"/>
    <cellStyle name="40% - Accent4 15 2 4 2" xfId="7630"/>
    <cellStyle name="40% - Accent4 15 2 4 2 2" xfId="15984"/>
    <cellStyle name="40% - Accent4 15 2 4 2 2 2" xfId="32695"/>
    <cellStyle name="40% - Accent4 15 2 4 2 3" xfId="24342"/>
    <cellStyle name="40% - Accent4 15 2 4 3" xfId="11822"/>
    <cellStyle name="40% - Accent4 15 2 4 3 2" xfId="28533"/>
    <cellStyle name="40% - Accent4 15 2 4 4" xfId="20180"/>
    <cellStyle name="40% - Accent4 15 2 5" xfId="4643"/>
    <cellStyle name="40% - Accent4 15 2 5 2" xfId="12997"/>
    <cellStyle name="40% - Accent4 15 2 5 2 2" xfId="29708"/>
    <cellStyle name="40% - Accent4 15 2 5 3" xfId="21355"/>
    <cellStyle name="40% - Accent4 15 2 6" xfId="8835"/>
    <cellStyle name="40% - Accent4 15 2 6 2" xfId="25546"/>
    <cellStyle name="40% - Accent4 15 2 7" xfId="17193"/>
    <cellStyle name="40% - Accent4 15 3" xfId="752"/>
    <cellStyle name="40% - Accent4 15 3 2" xfId="1788"/>
    <cellStyle name="40% - Accent4 15 3 2 2" xfId="3468"/>
    <cellStyle name="40% - Accent4 15 3 2 2 2" xfId="7631"/>
    <cellStyle name="40% - Accent4 15 3 2 2 2 2" xfId="15985"/>
    <cellStyle name="40% - Accent4 15 3 2 2 2 2 2" xfId="32696"/>
    <cellStyle name="40% - Accent4 15 3 2 2 2 3" xfId="24343"/>
    <cellStyle name="40% - Accent4 15 3 2 2 3" xfId="11823"/>
    <cellStyle name="40% - Accent4 15 3 2 2 3 2" xfId="28534"/>
    <cellStyle name="40% - Accent4 15 3 2 2 4" xfId="20181"/>
    <cellStyle name="40% - Accent4 15 3 2 3" xfId="5951"/>
    <cellStyle name="40% - Accent4 15 3 2 3 2" xfId="14305"/>
    <cellStyle name="40% - Accent4 15 3 2 3 2 2" xfId="31016"/>
    <cellStyle name="40% - Accent4 15 3 2 3 3" xfId="22663"/>
    <cellStyle name="40% - Accent4 15 3 2 4" xfId="10143"/>
    <cellStyle name="40% - Accent4 15 3 2 4 2" xfId="26854"/>
    <cellStyle name="40% - Accent4 15 3 2 5" xfId="18501"/>
    <cellStyle name="40% - Accent4 15 3 3" xfId="3469"/>
    <cellStyle name="40% - Accent4 15 3 3 2" xfId="7632"/>
    <cellStyle name="40% - Accent4 15 3 3 2 2" xfId="15986"/>
    <cellStyle name="40% - Accent4 15 3 3 2 2 2" xfId="32697"/>
    <cellStyle name="40% - Accent4 15 3 3 2 3" xfId="24344"/>
    <cellStyle name="40% - Accent4 15 3 3 3" xfId="11824"/>
    <cellStyle name="40% - Accent4 15 3 3 3 2" xfId="28535"/>
    <cellStyle name="40% - Accent4 15 3 3 4" xfId="20182"/>
    <cellStyle name="40% - Accent4 15 3 4" xfId="4915"/>
    <cellStyle name="40% - Accent4 15 3 4 2" xfId="13269"/>
    <cellStyle name="40% - Accent4 15 3 4 2 2" xfId="29980"/>
    <cellStyle name="40% - Accent4 15 3 4 3" xfId="21627"/>
    <cellStyle name="40% - Accent4 15 3 5" xfId="9107"/>
    <cellStyle name="40% - Accent4 15 3 5 2" xfId="25818"/>
    <cellStyle name="40% - Accent4 15 3 6" xfId="17465"/>
    <cellStyle name="40% - Accent4 15 4" xfId="1276"/>
    <cellStyle name="40% - Accent4 15 4 2" xfId="3470"/>
    <cellStyle name="40% - Accent4 15 4 2 2" xfId="7633"/>
    <cellStyle name="40% - Accent4 15 4 2 2 2" xfId="15987"/>
    <cellStyle name="40% - Accent4 15 4 2 2 2 2" xfId="32698"/>
    <cellStyle name="40% - Accent4 15 4 2 2 3" xfId="24345"/>
    <cellStyle name="40% - Accent4 15 4 2 3" xfId="11825"/>
    <cellStyle name="40% - Accent4 15 4 2 3 2" xfId="28536"/>
    <cellStyle name="40% - Accent4 15 4 2 4" xfId="20183"/>
    <cellStyle name="40% - Accent4 15 4 3" xfId="5439"/>
    <cellStyle name="40% - Accent4 15 4 3 2" xfId="13793"/>
    <cellStyle name="40% - Accent4 15 4 3 2 2" xfId="30504"/>
    <cellStyle name="40% - Accent4 15 4 3 3" xfId="22151"/>
    <cellStyle name="40% - Accent4 15 4 4" xfId="9631"/>
    <cellStyle name="40% - Accent4 15 4 4 2" xfId="26342"/>
    <cellStyle name="40% - Accent4 15 4 5" xfId="17989"/>
    <cellStyle name="40% - Accent4 15 5" xfId="3471"/>
    <cellStyle name="40% - Accent4 15 5 2" xfId="7634"/>
    <cellStyle name="40% - Accent4 15 5 2 2" xfId="15988"/>
    <cellStyle name="40% - Accent4 15 5 2 2 2" xfId="32699"/>
    <cellStyle name="40% - Accent4 15 5 2 3" xfId="24346"/>
    <cellStyle name="40% - Accent4 15 5 3" xfId="11826"/>
    <cellStyle name="40% - Accent4 15 5 3 2" xfId="28537"/>
    <cellStyle name="40% - Accent4 15 5 4" xfId="20184"/>
    <cellStyle name="40% - Accent4 15 6" xfId="4403"/>
    <cellStyle name="40% - Accent4 15 6 2" xfId="12757"/>
    <cellStyle name="40% - Accent4 15 6 2 2" xfId="29468"/>
    <cellStyle name="40% - Accent4 15 6 3" xfId="21115"/>
    <cellStyle name="40% - Accent4 15 7" xfId="8595"/>
    <cellStyle name="40% - Accent4 15 7 2" xfId="25306"/>
    <cellStyle name="40% - Accent4 15 8" xfId="16953"/>
    <cellStyle name="40% - Accent4 16" xfId="251"/>
    <cellStyle name="40% - Accent4 16 2" xfId="493"/>
    <cellStyle name="40% - Accent4 16 2 2" xfId="1006"/>
    <cellStyle name="40% - Accent4 16 2 2 2" xfId="2042"/>
    <cellStyle name="40% - Accent4 16 2 2 2 2" xfId="3472"/>
    <cellStyle name="40% - Accent4 16 2 2 2 2 2" xfId="7635"/>
    <cellStyle name="40% - Accent4 16 2 2 2 2 2 2" xfId="15989"/>
    <cellStyle name="40% - Accent4 16 2 2 2 2 2 2 2" xfId="32700"/>
    <cellStyle name="40% - Accent4 16 2 2 2 2 2 3" xfId="24347"/>
    <cellStyle name="40% - Accent4 16 2 2 2 2 3" xfId="11827"/>
    <cellStyle name="40% - Accent4 16 2 2 2 2 3 2" xfId="28538"/>
    <cellStyle name="40% - Accent4 16 2 2 2 2 4" xfId="20185"/>
    <cellStyle name="40% - Accent4 16 2 2 2 3" xfId="6205"/>
    <cellStyle name="40% - Accent4 16 2 2 2 3 2" xfId="14559"/>
    <cellStyle name="40% - Accent4 16 2 2 2 3 2 2" xfId="31270"/>
    <cellStyle name="40% - Accent4 16 2 2 2 3 3" xfId="22917"/>
    <cellStyle name="40% - Accent4 16 2 2 2 4" xfId="10397"/>
    <cellStyle name="40% - Accent4 16 2 2 2 4 2" xfId="27108"/>
    <cellStyle name="40% - Accent4 16 2 2 2 5" xfId="18755"/>
    <cellStyle name="40% - Accent4 16 2 2 3" xfId="3473"/>
    <cellStyle name="40% - Accent4 16 2 2 3 2" xfId="7636"/>
    <cellStyle name="40% - Accent4 16 2 2 3 2 2" xfId="15990"/>
    <cellStyle name="40% - Accent4 16 2 2 3 2 2 2" xfId="32701"/>
    <cellStyle name="40% - Accent4 16 2 2 3 2 3" xfId="24348"/>
    <cellStyle name="40% - Accent4 16 2 2 3 3" xfId="11828"/>
    <cellStyle name="40% - Accent4 16 2 2 3 3 2" xfId="28539"/>
    <cellStyle name="40% - Accent4 16 2 2 3 4" xfId="20186"/>
    <cellStyle name="40% - Accent4 16 2 2 4" xfId="5169"/>
    <cellStyle name="40% - Accent4 16 2 2 4 2" xfId="13523"/>
    <cellStyle name="40% - Accent4 16 2 2 4 2 2" xfId="30234"/>
    <cellStyle name="40% - Accent4 16 2 2 4 3" xfId="21881"/>
    <cellStyle name="40% - Accent4 16 2 2 5" xfId="9361"/>
    <cellStyle name="40% - Accent4 16 2 2 5 2" xfId="26072"/>
    <cellStyle name="40% - Accent4 16 2 2 6" xfId="17719"/>
    <cellStyle name="40% - Accent4 16 2 3" xfId="1530"/>
    <cellStyle name="40% - Accent4 16 2 3 2" xfId="3474"/>
    <cellStyle name="40% - Accent4 16 2 3 2 2" xfId="7637"/>
    <cellStyle name="40% - Accent4 16 2 3 2 2 2" xfId="15991"/>
    <cellStyle name="40% - Accent4 16 2 3 2 2 2 2" xfId="32702"/>
    <cellStyle name="40% - Accent4 16 2 3 2 2 3" xfId="24349"/>
    <cellStyle name="40% - Accent4 16 2 3 2 3" xfId="11829"/>
    <cellStyle name="40% - Accent4 16 2 3 2 3 2" xfId="28540"/>
    <cellStyle name="40% - Accent4 16 2 3 2 4" xfId="20187"/>
    <cellStyle name="40% - Accent4 16 2 3 3" xfId="5693"/>
    <cellStyle name="40% - Accent4 16 2 3 3 2" xfId="14047"/>
    <cellStyle name="40% - Accent4 16 2 3 3 2 2" xfId="30758"/>
    <cellStyle name="40% - Accent4 16 2 3 3 3" xfId="22405"/>
    <cellStyle name="40% - Accent4 16 2 3 4" xfId="9885"/>
    <cellStyle name="40% - Accent4 16 2 3 4 2" xfId="26596"/>
    <cellStyle name="40% - Accent4 16 2 3 5" xfId="18243"/>
    <cellStyle name="40% - Accent4 16 2 4" xfId="3475"/>
    <cellStyle name="40% - Accent4 16 2 4 2" xfId="7638"/>
    <cellStyle name="40% - Accent4 16 2 4 2 2" xfId="15992"/>
    <cellStyle name="40% - Accent4 16 2 4 2 2 2" xfId="32703"/>
    <cellStyle name="40% - Accent4 16 2 4 2 3" xfId="24350"/>
    <cellStyle name="40% - Accent4 16 2 4 3" xfId="11830"/>
    <cellStyle name="40% - Accent4 16 2 4 3 2" xfId="28541"/>
    <cellStyle name="40% - Accent4 16 2 4 4" xfId="20188"/>
    <cellStyle name="40% - Accent4 16 2 5" xfId="4657"/>
    <cellStyle name="40% - Accent4 16 2 5 2" xfId="13011"/>
    <cellStyle name="40% - Accent4 16 2 5 2 2" xfId="29722"/>
    <cellStyle name="40% - Accent4 16 2 5 3" xfId="21369"/>
    <cellStyle name="40% - Accent4 16 2 6" xfId="8849"/>
    <cellStyle name="40% - Accent4 16 2 6 2" xfId="25560"/>
    <cellStyle name="40% - Accent4 16 2 7" xfId="17207"/>
    <cellStyle name="40% - Accent4 16 3" xfId="766"/>
    <cellStyle name="40% - Accent4 16 3 2" xfId="1802"/>
    <cellStyle name="40% - Accent4 16 3 2 2" xfId="3476"/>
    <cellStyle name="40% - Accent4 16 3 2 2 2" xfId="7639"/>
    <cellStyle name="40% - Accent4 16 3 2 2 2 2" xfId="15993"/>
    <cellStyle name="40% - Accent4 16 3 2 2 2 2 2" xfId="32704"/>
    <cellStyle name="40% - Accent4 16 3 2 2 2 3" xfId="24351"/>
    <cellStyle name="40% - Accent4 16 3 2 2 3" xfId="11831"/>
    <cellStyle name="40% - Accent4 16 3 2 2 3 2" xfId="28542"/>
    <cellStyle name="40% - Accent4 16 3 2 2 4" xfId="20189"/>
    <cellStyle name="40% - Accent4 16 3 2 3" xfId="5965"/>
    <cellStyle name="40% - Accent4 16 3 2 3 2" xfId="14319"/>
    <cellStyle name="40% - Accent4 16 3 2 3 2 2" xfId="31030"/>
    <cellStyle name="40% - Accent4 16 3 2 3 3" xfId="22677"/>
    <cellStyle name="40% - Accent4 16 3 2 4" xfId="10157"/>
    <cellStyle name="40% - Accent4 16 3 2 4 2" xfId="26868"/>
    <cellStyle name="40% - Accent4 16 3 2 5" xfId="18515"/>
    <cellStyle name="40% - Accent4 16 3 3" xfId="3477"/>
    <cellStyle name="40% - Accent4 16 3 3 2" xfId="7640"/>
    <cellStyle name="40% - Accent4 16 3 3 2 2" xfId="15994"/>
    <cellStyle name="40% - Accent4 16 3 3 2 2 2" xfId="32705"/>
    <cellStyle name="40% - Accent4 16 3 3 2 3" xfId="24352"/>
    <cellStyle name="40% - Accent4 16 3 3 3" xfId="11832"/>
    <cellStyle name="40% - Accent4 16 3 3 3 2" xfId="28543"/>
    <cellStyle name="40% - Accent4 16 3 3 4" xfId="20190"/>
    <cellStyle name="40% - Accent4 16 3 4" xfId="4929"/>
    <cellStyle name="40% - Accent4 16 3 4 2" xfId="13283"/>
    <cellStyle name="40% - Accent4 16 3 4 2 2" xfId="29994"/>
    <cellStyle name="40% - Accent4 16 3 4 3" xfId="21641"/>
    <cellStyle name="40% - Accent4 16 3 5" xfId="9121"/>
    <cellStyle name="40% - Accent4 16 3 5 2" xfId="25832"/>
    <cellStyle name="40% - Accent4 16 3 6" xfId="17479"/>
    <cellStyle name="40% - Accent4 16 4" xfId="1290"/>
    <cellStyle name="40% - Accent4 16 4 2" xfId="3478"/>
    <cellStyle name="40% - Accent4 16 4 2 2" xfId="7641"/>
    <cellStyle name="40% - Accent4 16 4 2 2 2" xfId="15995"/>
    <cellStyle name="40% - Accent4 16 4 2 2 2 2" xfId="32706"/>
    <cellStyle name="40% - Accent4 16 4 2 2 3" xfId="24353"/>
    <cellStyle name="40% - Accent4 16 4 2 3" xfId="11833"/>
    <cellStyle name="40% - Accent4 16 4 2 3 2" xfId="28544"/>
    <cellStyle name="40% - Accent4 16 4 2 4" xfId="20191"/>
    <cellStyle name="40% - Accent4 16 4 3" xfId="5453"/>
    <cellStyle name="40% - Accent4 16 4 3 2" xfId="13807"/>
    <cellStyle name="40% - Accent4 16 4 3 2 2" xfId="30518"/>
    <cellStyle name="40% - Accent4 16 4 3 3" xfId="22165"/>
    <cellStyle name="40% - Accent4 16 4 4" xfId="9645"/>
    <cellStyle name="40% - Accent4 16 4 4 2" xfId="26356"/>
    <cellStyle name="40% - Accent4 16 4 5" xfId="18003"/>
    <cellStyle name="40% - Accent4 16 5" xfId="3479"/>
    <cellStyle name="40% - Accent4 16 5 2" xfId="7642"/>
    <cellStyle name="40% - Accent4 16 5 2 2" xfId="15996"/>
    <cellStyle name="40% - Accent4 16 5 2 2 2" xfId="32707"/>
    <cellStyle name="40% - Accent4 16 5 2 3" xfId="24354"/>
    <cellStyle name="40% - Accent4 16 5 3" xfId="11834"/>
    <cellStyle name="40% - Accent4 16 5 3 2" xfId="28545"/>
    <cellStyle name="40% - Accent4 16 5 4" xfId="20192"/>
    <cellStyle name="40% - Accent4 16 6" xfId="4417"/>
    <cellStyle name="40% - Accent4 16 6 2" xfId="12771"/>
    <cellStyle name="40% - Accent4 16 6 2 2" xfId="29482"/>
    <cellStyle name="40% - Accent4 16 6 3" xfId="21129"/>
    <cellStyle name="40% - Accent4 16 7" xfId="8609"/>
    <cellStyle name="40% - Accent4 16 7 2" xfId="25320"/>
    <cellStyle name="40% - Accent4 16 8" xfId="16967"/>
    <cellStyle name="40% - Accent4 17" xfId="267"/>
    <cellStyle name="40% - Accent4 17 2" xfId="507"/>
    <cellStyle name="40% - Accent4 17 2 2" xfId="1020"/>
    <cellStyle name="40% - Accent4 17 2 2 2" xfId="2056"/>
    <cellStyle name="40% - Accent4 17 2 2 2 2" xfId="3480"/>
    <cellStyle name="40% - Accent4 17 2 2 2 2 2" xfId="7643"/>
    <cellStyle name="40% - Accent4 17 2 2 2 2 2 2" xfId="15997"/>
    <cellStyle name="40% - Accent4 17 2 2 2 2 2 2 2" xfId="32708"/>
    <cellStyle name="40% - Accent4 17 2 2 2 2 2 3" xfId="24355"/>
    <cellStyle name="40% - Accent4 17 2 2 2 2 3" xfId="11835"/>
    <cellStyle name="40% - Accent4 17 2 2 2 2 3 2" xfId="28546"/>
    <cellStyle name="40% - Accent4 17 2 2 2 2 4" xfId="20193"/>
    <cellStyle name="40% - Accent4 17 2 2 2 3" xfId="6219"/>
    <cellStyle name="40% - Accent4 17 2 2 2 3 2" xfId="14573"/>
    <cellStyle name="40% - Accent4 17 2 2 2 3 2 2" xfId="31284"/>
    <cellStyle name="40% - Accent4 17 2 2 2 3 3" xfId="22931"/>
    <cellStyle name="40% - Accent4 17 2 2 2 4" xfId="10411"/>
    <cellStyle name="40% - Accent4 17 2 2 2 4 2" xfId="27122"/>
    <cellStyle name="40% - Accent4 17 2 2 2 5" xfId="18769"/>
    <cellStyle name="40% - Accent4 17 2 2 3" xfId="3481"/>
    <cellStyle name="40% - Accent4 17 2 2 3 2" xfId="7644"/>
    <cellStyle name="40% - Accent4 17 2 2 3 2 2" xfId="15998"/>
    <cellStyle name="40% - Accent4 17 2 2 3 2 2 2" xfId="32709"/>
    <cellStyle name="40% - Accent4 17 2 2 3 2 3" xfId="24356"/>
    <cellStyle name="40% - Accent4 17 2 2 3 3" xfId="11836"/>
    <cellStyle name="40% - Accent4 17 2 2 3 3 2" xfId="28547"/>
    <cellStyle name="40% - Accent4 17 2 2 3 4" xfId="20194"/>
    <cellStyle name="40% - Accent4 17 2 2 4" xfId="5183"/>
    <cellStyle name="40% - Accent4 17 2 2 4 2" xfId="13537"/>
    <cellStyle name="40% - Accent4 17 2 2 4 2 2" xfId="30248"/>
    <cellStyle name="40% - Accent4 17 2 2 4 3" xfId="21895"/>
    <cellStyle name="40% - Accent4 17 2 2 5" xfId="9375"/>
    <cellStyle name="40% - Accent4 17 2 2 5 2" xfId="26086"/>
    <cellStyle name="40% - Accent4 17 2 2 6" xfId="17733"/>
    <cellStyle name="40% - Accent4 17 2 3" xfId="1544"/>
    <cellStyle name="40% - Accent4 17 2 3 2" xfId="3482"/>
    <cellStyle name="40% - Accent4 17 2 3 2 2" xfId="7645"/>
    <cellStyle name="40% - Accent4 17 2 3 2 2 2" xfId="15999"/>
    <cellStyle name="40% - Accent4 17 2 3 2 2 2 2" xfId="32710"/>
    <cellStyle name="40% - Accent4 17 2 3 2 2 3" xfId="24357"/>
    <cellStyle name="40% - Accent4 17 2 3 2 3" xfId="11837"/>
    <cellStyle name="40% - Accent4 17 2 3 2 3 2" xfId="28548"/>
    <cellStyle name="40% - Accent4 17 2 3 2 4" xfId="20195"/>
    <cellStyle name="40% - Accent4 17 2 3 3" xfId="5707"/>
    <cellStyle name="40% - Accent4 17 2 3 3 2" xfId="14061"/>
    <cellStyle name="40% - Accent4 17 2 3 3 2 2" xfId="30772"/>
    <cellStyle name="40% - Accent4 17 2 3 3 3" xfId="22419"/>
    <cellStyle name="40% - Accent4 17 2 3 4" xfId="9899"/>
    <cellStyle name="40% - Accent4 17 2 3 4 2" xfId="26610"/>
    <cellStyle name="40% - Accent4 17 2 3 5" xfId="18257"/>
    <cellStyle name="40% - Accent4 17 2 4" xfId="3483"/>
    <cellStyle name="40% - Accent4 17 2 4 2" xfId="7646"/>
    <cellStyle name="40% - Accent4 17 2 4 2 2" xfId="16000"/>
    <cellStyle name="40% - Accent4 17 2 4 2 2 2" xfId="32711"/>
    <cellStyle name="40% - Accent4 17 2 4 2 3" xfId="24358"/>
    <cellStyle name="40% - Accent4 17 2 4 3" xfId="11838"/>
    <cellStyle name="40% - Accent4 17 2 4 3 2" xfId="28549"/>
    <cellStyle name="40% - Accent4 17 2 4 4" xfId="20196"/>
    <cellStyle name="40% - Accent4 17 2 5" xfId="4671"/>
    <cellStyle name="40% - Accent4 17 2 5 2" xfId="13025"/>
    <cellStyle name="40% - Accent4 17 2 5 2 2" xfId="29736"/>
    <cellStyle name="40% - Accent4 17 2 5 3" xfId="21383"/>
    <cellStyle name="40% - Accent4 17 2 6" xfId="8863"/>
    <cellStyle name="40% - Accent4 17 2 6 2" xfId="25574"/>
    <cellStyle name="40% - Accent4 17 2 7" xfId="17221"/>
    <cellStyle name="40% - Accent4 17 3" xfId="780"/>
    <cellStyle name="40% - Accent4 17 3 2" xfId="1816"/>
    <cellStyle name="40% - Accent4 17 3 2 2" xfId="3484"/>
    <cellStyle name="40% - Accent4 17 3 2 2 2" xfId="7647"/>
    <cellStyle name="40% - Accent4 17 3 2 2 2 2" xfId="16001"/>
    <cellStyle name="40% - Accent4 17 3 2 2 2 2 2" xfId="32712"/>
    <cellStyle name="40% - Accent4 17 3 2 2 2 3" xfId="24359"/>
    <cellStyle name="40% - Accent4 17 3 2 2 3" xfId="11839"/>
    <cellStyle name="40% - Accent4 17 3 2 2 3 2" xfId="28550"/>
    <cellStyle name="40% - Accent4 17 3 2 2 4" xfId="20197"/>
    <cellStyle name="40% - Accent4 17 3 2 3" xfId="5979"/>
    <cellStyle name="40% - Accent4 17 3 2 3 2" xfId="14333"/>
    <cellStyle name="40% - Accent4 17 3 2 3 2 2" xfId="31044"/>
    <cellStyle name="40% - Accent4 17 3 2 3 3" xfId="22691"/>
    <cellStyle name="40% - Accent4 17 3 2 4" xfId="10171"/>
    <cellStyle name="40% - Accent4 17 3 2 4 2" xfId="26882"/>
    <cellStyle name="40% - Accent4 17 3 2 5" xfId="18529"/>
    <cellStyle name="40% - Accent4 17 3 3" xfId="3485"/>
    <cellStyle name="40% - Accent4 17 3 3 2" xfId="7648"/>
    <cellStyle name="40% - Accent4 17 3 3 2 2" xfId="16002"/>
    <cellStyle name="40% - Accent4 17 3 3 2 2 2" xfId="32713"/>
    <cellStyle name="40% - Accent4 17 3 3 2 3" xfId="24360"/>
    <cellStyle name="40% - Accent4 17 3 3 3" xfId="11840"/>
    <cellStyle name="40% - Accent4 17 3 3 3 2" xfId="28551"/>
    <cellStyle name="40% - Accent4 17 3 3 4" xfId="20198"/>
    <cellStyle name="40% - Accent4 17 3 4" xfId="4943"/>
    <cellStyle name="40% - Accent4 17 3 4 2" xfId="13297"/>
    <cellStyle name="40% - Accent4 17 3 4 2 2" xfId="30008"/>
    <cellStyle name="40% - Accent4 17 3 4 3" xfId="21655"/>
    <cellStyle name="40% - Accent4 17 3 5" xfId="9135"/>
    <cellStyle name="40% - Accent4 17 3 5 2" xfId="25846"/>
    <cellStyle name="40% - Accent4 17 3 6" xfId="17493"/>
    <cellStyle name="40% - Accent4 17 4" xfId="1304"/>
    <cellStyle name="40% - Accent4 17 4 2" xfId="3486"/>
    <cellStyle name="40% - Accent4 17 4 2 2" xfId="7649"/>
    <cellStyle name="40% - Accent4 17 4 2 2 2" xfId="16003"/>
    <cellStyle name="40% - Accent4 17 4 2 2 2 2" xfId="32714"/>
    <cellStyle name="40% - Accent4 17 4 2 2 3" xfId="24361"/>
    <cellStyle name="40% - Accent4 17 4 2 3" xfId="11841"/>
    <cellStyle name="40% - Accent4 17 4 2 3 2" xfId="28552"/>
    <cellStyle name="40% - Accent4 17 4 2 4" xfId="20199"/>
    <cellStyle name="40% - Accent4 17 4 3" xfId="5467"/>
    <cellStyle name="40% - Accent4 17 4 3 2" xfId="13821"/>
    <cellStyle name="40% - Accent4 17 4 3 2 2" xfId="30532"/>
    <cellStyle name="40% - Accent4 17 4 3 3" xfId="22179"/>
    <cellStyle name="40% - Accent4 17 4 4" xfId="9659"/>
    <cellStyle name="40% - Accent4 17 4 4 2" xfId="26370"/>
    <cellStyle name="40% - Accent4 17 4 5" xfId="18017"/>
    <cellStyle name="40% - Accent4 17 5" xfId="3487"/>
    <cellStyle name="40% - Accent4 17 5 2" xfId="7650"/>
    <cellStyle name="40% - Accent4 17 5 2 2" xfId="16004"/>
    <cellStyle name="40% - Accent4 17 5 2 2 2" xfId="32715"/>
    <cellStyle name="40% - Accent4 17 5 2 3" xfId="24362"/>
    <cellStyle name="40% - Accent4 17 5 3" xfId="11842"/>
    <cellStyle name="40% - Accent4 17 5 3 2" xfId="28553"/>
    <cellStyle name="40% - Accent4 17 5 4" xfId="20200"/>
    <cellStyle name="40% - Accent4 17 6" xfId="4431"/>
    <cellStyle name="40% - Accent4 17 6 2" xfId="12785"/>
    <cellStyle name="40% - Accent4 17 6 2 2" xfId="29496"/>
    <cellStyle name="40% - Accent4 17 6 3" xfId="21143"/>
    <cellStyle name="40% - Accent4 17 7" xfId="8623"/>
    <cellStyle name="40% - Accent4 17 7 2" xfId="25334"/>
    <cellStyle name="40% - Accent4 17 8" xfId="16981"/>
    <cellStyle name="40% - Accent4 18" xfId="281"/>
    <cellStyle name="40% - Accent4 18 2" xfId="794"/>
    <cellStyle name="40% - Accent4 18 2 2" xfId="1830"/>
    <cellStyle name="40% - Accent4 18 2 2 2" xfId="3488"/>
    <cellStyle name="40% - Accent4 18 2 2 2 2" xfId="7651"/>
    <cellStyle name="40% - Accent4 18 2 2 2 2 2" xfId="16005"/>
    <cellStyle name="40% - Accent4 18 2 2 2 2 2 2" xfId="32716"/>
    <cellStyle name="40% - Accent4 18 2 2 2 2 3" xfId="24363"/>
    <cellStyle name="40% - Accent4 18 2 2 2 3" xfId="11843"/>
    <cellStyle name="40% - Accent4 18 2 2 2 3 2" xfId="28554"/>
    <cellStyle name="40% - Accent4 18 2 2 2 4" xfId="20201"/>
    <cellStyle name="40% - Accent4 18 2 2 3" xfId="5993"/>
    <cellStyle name="40% - Accent4 18 2 2 3 2" xfId="14347"/>
    <cellStyle name="40% - Accent4 18 2 2 3 2 2" xfId="31058"/>
    <cellStyle name="40% - Accent4 18 2 2 3 3" xfId="22705"/>
    <cellStyle name="40% - Accent4 18 2 2 4" xfId="10185"/>
    <cellStyle name="40% - Accent4 18 2 2 4 2" xfId="26896"/>
    <cellStyle name="40% - Accent4 18 2 2 5" xfId="18543"/>
    <cellStyle name="40% - Accent4 18 2 3" xfId="3489"/>
    <cellStyle name="40% - Accent4 18 2 3 2" xfId="7652"/>
    <cellStyle name="40% - Accent4 18 2 3 2 2" xfId="16006"/>
    <cellStyle name="40% - Accent4 18 2 3 2 2 2" xfId="32717"/>
    <cellStyle name="40% - Accent4 18 2 3 2 3" xfId="24364"/>
    <cellStyle name="40% - Accent4 18 2 3 3" xfId="11844"/>
    <cellStyle name="40% - Accent4 18 2 3 3 2" xfId="28555"/>
    <cellStyle name="40% - Accent4 18 2 3 4" xfId="20202"/>
    <cellStyle name="40% - Accent4 18 2 4" xfId="4957"/>
    <cellStyle name="40% - Accent4 18 2 4 2" xfId="13311"/>
    <cellStyle name="40% - Accent4 18 2 4 2 2" xfId="30022"/>
    <cellStyle name="40% - Accent4 18 2 4 3" xfId="21669"/>
    <cellStyle name="40% - Accent4 18 2 5" xfId="9149"/>
    <cellStyle name="40% - Accent4 18 2 5 2" xfId="25860"/>
    <cellStyle name="40% - Accent4 18 2 6" xfId="17507"/>
    <cellStyle name="40% - Accent4 18 3" xfId="1318"/>
    <cellStyle name="40% - Accent4 18 3 2" xfId="3490"/>
    <cellStyle name="40% - Accent4 18 3 2 2" xfId="7653"/>
    <cellStyle name="40% - Accent4 18 3 2 2 2" xfId="16007"/>
    <cellStyle name="40% - Accent4 18 3 2 2 2 2" xfId="32718"/>
    <cellStyle name="40% - Accent4 18 3 2 2 3" xfId="24365"/>
    <cellStyle name="40% - Accent4 18 3 2 3" xfId="11845"/>
    <cellStyle name="40% - Accent4 18 3 2 3 2" xfId="28556"/>
    <cellStyle name="40% - Accent4 18 3 2 4" xfId="20203"/>
    <cellStyle name="40% - Accent4 18 3 3" xfId="5481"/>
    <cellStyle name="40% - Accent4 18 3 3 2" xfId="13835"/>
    <cellStyle name="40% - Accent4 18 3 3 2 2" xfId="30546"/>
    <cellStyle name="40% - Accent4 18 3 3 3" xfId="22193"/>
    <cellStyle name="40% - Accent4 18 3 4" xfId="9673"/>
    <cellStyle name="40% - Accent4 18 3 4 2" xfId="26384"/>
    <cellStyle name="40% - Accent4 18 3 5" xfId="18031"/>
    <cellStyle name="40% - Accent4 18 4" xfId="3491"/>
    <cellStyle name="40% - Accent4 18 4 2" xfId="7654"/>
    <cellStyle name="40% - Accent4 18 4 2 2" xfId="16008"/>
    <cellStyle name="40% - Accent4 18 4 2 2 2" xfId="32719"/>
    <cellStyle name="40% - Accent4 18 4 2 3" xfId="24366"/>
    <cellStyle name="40% - Accent4 18 4 3" xfId="11846"/>
    <cellStyle name="40% - Accent4 18 4 3 2" xfId="28557"/>
    <cellStyle name="40% - Accent4 18 4 4" xfId="20204"/>
    <cellStyle name="40% - Accent4 18 5" xfId="4445"/>
    <cellStyle name="40% - Accent4 18 5 2" xfId="12799"/>
    <cellStyle name="40% - Accent4 18 5 2 2" xfId="29510"/>
    <cellStyle name="40% - Accent4 18 5 3" xfId="21157"/>
    <cellStyle name="40% - Accent4 18 6" xfId="8637"/>
    <cellStyle name="40% - Accent4 18 6 2" xfId="25348"/>
    <cellStyle name="40% - Accent4 18 7" xfId="16995"/>
    <cellStyle name="40% - Accent4 19" xfId="523"/>
    <cellStyle name="40% - Accent4 19 2" xfId="1036"/>
    <cellStyle name="40% - Accent4 19 2 2" xfId="2072"/>
    <cellStyle name="40% - Accent4 19 2 2 2" xfId="3492"/>
    <cellStyle name="40% - Accent4 19 2 2 2 2" xfId="7655"/>
    <cellStyle name="40% - Accent4 19 2 2 2 2 2" xfId="16009"/>
    <cellStyle name="40% - Accent4 19 2 2 2 2 2 2" xfId="32720"/>
    <cellStyle name="40% - Accent4 19 2 2 2 2 3" xfId="24367"/>
    <cellStyle name="40% - Accent4 19 2 2 2 3" xfId="11847"/>
    <cellStyle name="40% - Accent4 19 2 2 2 3 2" xfId="28558"/>
    <cellStyle name="40% - Accent4 19 2 2 2 4" xfId="20205"/>
    <cellStyle name="40% - Accent4 19 2 2 3" xfId="6235"/>
    <cellStyle name="40% - Accent4 19 2 2 3 2" xfId="14589"/>
    <cellStyle name="40% - Accent4 19 2 2 3 2 2" xfId="31300"/>
    <cellStyle name="40% - Accent4 19 2 2 3 3" xfId="22947"/>
    <cellStyle name="40% - Accent4 19 2 2 4" xfId="10427"/>
    <cellStyle name="40% - Accent4 19 2 2 4 2" xfId="27138"/>
    <cellStyle name="40% - Accent4 19 2 2 5" xfId="18785"/>
    <cellStyle name="40% - Accent4 19 2 3" xfId="3493"/>
    <cellStyle name="40% - Accent4 19 2 3 2" xfId="7656"/>
    <cellStyle name="40% - Accent4 19 2 3 2 2" xfId="16010"/>
    <cellStyle name="40% - Accent4 19 2 3 2 2 2" xfId="32721"/>
    <cellStyle name="40% - Accent4 19 2 3 2 3" xfId="24368"/>
    <cellStyle name="40% - Accent4 19 2 3 3" xfId="11848"/>
    <cellStyle name="40% - Accent4 19 2 3 3 2" xfId="28559"/>
    <cellStyle name="40% - Accent4 19 2 3 4" xfId="20206"/>
    <cellStyle name="40% - Accent4 19 2 4" xfId="5199"/>
    <cellStyle name="40% - Accent4 19 2 4 2" xfId="13553"/>
    <cellStyle name="40% - Accent4 19 2 4 2 2" xfId="30264"/>
    <cellStyle name="40% - Accent4 19 2 4 3" xfId="21911"/>
    <cellStyle name="40% - Accent4 19 2 5" xfId="9391"/>
    <cellStyle name="40% - Accent4 19 2 5 2" xfId="26102"/>
    <cellStyle name="40% - Accent4 19 2 6" xfId="17749"/>
    <cellStyle name="40% - Accent4 19 3" xfId="1560"/>
    <cellStyle name="40% - Accent4 19 3 2" xfId="3494"/>
    <cellStyle name="40% - Accent4 19 3 2 2" xfId="7657"/>
    <cellStyle name="40% - Accent4 19 3 2 2 2" xfId="16011"/>
    <cellStyle name="40% - Accent4 19 3 2 2 2 2" xfId="32722"/>
    <cellStyle name="40% - Accent4 19 3 2 2 3" xfId="24369"/>
    <cellStyle name="40% - Accent4 19 3 2 3" xfId="11849"/>
    <cellStyle name="40% - Accent4 19 3 2 3 2" xfId="28560"/>
    <cellStyle name="40% - Accent4 19 3 2 4" xfId="20207"/>
    <cellStyle name="40% - Accent4 19 3 3" xfId="5723"/>
    <cellStyle name="40% - Accent4 19 3 3 2" xfId="14077"/>
    <cellStyle name="40% - Accent4 19 3 3 2 2" xfId="30788"/>
    <cellStyle name="40% - Accent4 19 3 3 3" xfId="22435"/>
    <cellStyle name="40% - Accent4 19 3 4" xfId="9915"/>
    <cellStyle name="40% - Accent4 19 3 4 2" xfId="26626"/>
    <cellStyle name="40% - Accent4 19 3 5" xfId="18273"/>
    <cellStyle name="40% - Accent4 19 4" xfId="3495"/>
    <cellStyle name="40% - Accent4 19 4 2" xfId="7658"/>
    <cellStyle name="40% - Accent4 19 4 2 2" xfId="16012"/>
    <cellStyle name="40% - Accent4 19 4 2 2 2" xfId="32723"/>
    <cellStyle name="40% - Accent4 19 4 2 3" xfId="24370"/>
    <cellStyle name="40% - Accent4 19 4 3" xfId="11850"/>
    <cellStyle name="40% - Accent4 19 4 3 2" xfId="28561"/>
    <cellStyle name="40% - Accent4 19 4 4" xfId="20208"/>
    <cellStyle name="40% - Accent4 19 5" xfId="4687"/>
    <cellStyle name="40% - Accent4 19 5 2" xfId="13041"/>
    <cellStyle name="40% - Accent4 19 5 2 2" xfId="29752"/>
    <cellStyle name="40% - Accent4 19 5 3" xfId="21399"/>
    <cellStyle name="40% - Accent4 19 6" xfId="8879"/>
    <cellStyle name="40% - Accent4 19 6 2" xfId="25590"/>
    <cellStyle name="40% - Accent4 19 7" xfId="17237"/>
    <cellStyle name="40% - Accent4 2" xfId="52"/>
    <cellStyle name="40% - Accent4 2 2" xfId="295"/>
    <cellStyle name="40% - Accent4 2 2 2" xfId="808"/>
    <cellStyle name="40% - Accent4 2 2 2 2" xfId="1844"/>
    <cellStyle name="40% - Accent4 2 2 2 2 2" xfId="3496"/>
    <cellStyle name="40% - Accent4 2 2 2 2 2 2" xfId="7659"/>
    <cellStyle name="40% - Accent4 2 2 2 2 2 2 2" xfId="16013"/>
    <cellStyle name="40% - Accent4 2 2 2 2 2 2 2 2" xfId="32724"/>
    <cellStyle name="40% - Accent4 2 2 2 2 2 2 3" xfId="24371"/>
    <cellStyle name="40% - Accent4 2 2 2 2 2 3" xfId="11851"/>
    <cellStyle name="40% - Accent4 2 2 2 2 2 3 2" xfId="28562"/>
    <cellStyle name="40% - Accent4 2 2 2 2 2 4" xfId="20209"/>
    <cellStyle name="40% - Accent4 2 2 2 2 3" xfId="6007"/>
    <cellStyle name="40% - Accent4 2 2 2 2 3 2" xfId="14361"/>
    <cellStyle name="40% - Accent4 2 2 2 2 3 2 2" xfId="31072"/>
    <cellStyle name="40% - Accent4 2 2 2 2 3 3" xfId="22719"/>
    <cellStyle name="40% - Accent4 2 2 2 2 4" xfId="10199"/>
    <cellStyle name="40% - Accent4 2 2 2 2 4 2" xfId="26910"/>
    <cellStyle name="40% - Accent4 2 2 2 2 5" xfId="18557"/>
    <cellStyle name="40% - Accent4 2 2 2 3" xfId="3497"/>
    <cellStyle name="40% - Accent4 2 2 2 3 2" xfId="7660"/>
    <cellStyle name="40% - Accent4 2 2 2 3 2 2" xfId="16014"/>
    <cellStyle name="40% - Accent4 2 2 2 3 2 2 2" xfId="32725"/>
    <cellStyle name="40% - Accent4 2 2 2 3 2 3" xfId="24372"/>
    <cellStyle name="40% - Accent4 2 2 2 3 3" xfId="11852"/>
    <cellStyle name="40% - Accent4 2 2 2 3 3 2" xfId="28563"/>
    <cellStyle name="40% - Accent4 2 2 2 3 4" xfId="20210"/>
    <cellStyle name="40% - Accent4 2 2 2 4" xfId="4971"/>
    <cellStyle name="40% - Accent4 2 2 2 4 2" xfId="13325"/>
    <cellStyle name="40% - Accent4 2 2 2 4 2 2" xfId="30036"/>
    <cellStyle name="40% - Accent4 2 2 2 4 3" xfId="21683"/>
    <cellStyle name="40% - Accent4 2 2 2 5" xfId="9163"/>
    <cellStyle name="40% - Accent4 2 2 2 5 2" xfId="25874"/>
    <cellStyle name="40% - Accent4 2 2 2 6" xfId="17521"/>
    <cellStyle name="40% - Accent4 2 2 3" xfId="1332"/>
    <cellStyle name="40% - Accent4 2 2 3 2" xfId="3498"/>
    <cellStyle name="40% - Accent4 2 2 3 2 2" xfId="7661"/>
    <cellStyle name="40% - Accent4 2 2 3 2 2 2" xfId="16015"/>
    <cellStyle name="40% - Accent4 2 2 3 2 2 2 2" xfId="32726"/>
    <cellStyle name="40% - Accent4 2 2 3 2 2 3" xfId="24373"/>
    <cellStyle name="40% - Accent4 2 2 3 2 3" xfId="11853"/>
    <cellStyle name="40% - Accent4 2 2 3 2 3 2" xfId="28564"/>
    <cellStyle name="40% - Accent4 2 2 3 2 4" xfId="20211"/>
    <cellStyle name="40% - Accent4 2 2 3 3" xfId="5495"/>
    <cellStyle name="40% - Accent4 2 2 3 3 2" xfId="13849"/>
    <cellStyle name="40% - Accent4 2 2 3 3 2 2" xfId="30560"/>
    <cellStyle name="40% - Accent4 2 2 3 3 3" xfId="22207"/>
    <cellStyle name="40% - Accent4 2 2 3 4" xfId="9687"/>
    <cellStyle name="40% - Accent4 2 2 3 4 2" xfId="26398"/>
    <cellStyle name="40% - Accent4 2 2 3 5" xfId="18045"/>
    <cellStyle name="40% - Accent4 2 2 4" xfId="3499"/>
    <cellStyle name="40% - Accent4 2 2 4 2" xfId="7662"/>
    <cellStyle name="40% - Accent4 2 2 4 2 2" xfId="16016"/>
    <cellStyle name="40% - Accent4 2 2 4 2 2 2" xfId="32727"/>
    <cellStyle name="40% - Accent4 2 2 4 2 3" xfId="24374"/>
    <cellStyle name="40% - Accent4 2 2 4 3" xfId="11854"/>
    <cellStyle name="40% - Accent4 2 2 4 3 2" xfId="28565"/>
    <cellStyle name="40% - Accent4 2 2 4 4" xfId="20212"/>
    <cellStyle name="40% - Accent4 2 2 5" xfId="4459"/>
    <cellStyle name="40% - Accent4 2 2 5 2" xfId="12813"/>
    <cellStyle name="40% - Accent4 2 2 5 2 2" xfId="29524"/>
    <cellStyle name="40% - Accent4 2 2 5 3" xfId="21171"/>
    <cellStyle name="40% - Accent4 2 2 6" xfId="8651"/>
    <cellStyle name="40% - Accent4 2 2 6 2" xfId="25362"/>
    <cellStyle name="40% - Accent4 2 2 7" xfId="17009"/>
    <cellStyle name="40% - Accent4 2 3" xfId="568"/>
    <cellStyle name="40% - Accent4 2 3 2" xfId="1604"/>
    <cellStyle name="40% - Accent4 2 3 2 2" xfId="3500"/>
    <cellStyle name="40% - Accent4 2 3 2 2 2" xfId="7663"/>
    <cellStyle name="40% - Accent4 2 3 2 2 2 2" xfId="16017"/>
    <cellStyle name="40% - Accent4 2 3 2 2 2 2 2" xfId="32728"/>
    <cellStyle name="40% - Accent4 2 3 2 2 2 3" xfId="24375"/>
    <cellStyle name="40% - Accent4 2 3 2 2 3" xfId="11855"/>
    <cellStyle name="40% - Accent4 2 3 2 2 3 2" xfId="28566"/>
    <cellStyle name="40% - Accent4 2 3 2 2 4" xfId="20213"/>
    <cellStyle name="40% - Accent4 2 3 2 3" xfId="5767"/>
    <cellStyle name="40% - Accent4 2 3 2 3 2" xfId="14121"/>
    <cellStyle name="40% - Accent4 2 3 2 3 2 2" xfId="30832"/>
    <cellStyle name="40% - Accent4 2 3 2 3 3" xfId="22479"/>
    <cellStyle name="40% - Accent4 2 3 2 4" xfId="9959"/>
    <cellStyle name="40% - Accent4 2 3 2 4 2" xfId="26670"/>
    <cellStyle name="40% - Accent4 2 3 2 5" xfId="18317"/>
    <cellStyle name="40% - Accent4 2 3 3" xfId="3501"/>
    <cellStyle name="40% - Accent4 2 3 3 2" xfId="7664"/>
    <cellStyle name="40% - Accent4 2 3 3 2 2" xfId="16018"/>
    <cellStyle name="40% - Accent4 2 3 3 2 2 2" xfId="32729"/>
    <cellStyle name="40% - Accent4 2 3 3 2 3" xfId="24376"/>
    <cellStyle name="40% - Accent4 2 3 3 3" xfId="11856"/>
    <cellStyle name="40% - Accent4 2 3 3 3 2" xfId="28567"/>
    <cellStyle name="40% - Accent4 2 3 3 4" xfId="20214"/>
    <cellStyle name="40% - Accent4 2 3 4" xfId="4731"/>
    <cellStyle name="40% - Accent4 2 3 4 2" xfId="13085"/>
    <cellStyle name="40% - Accent4 2 3 4 2 2" xfId="29796"/>
    <cellStyle name="40% - Accent4 2 3 4 3" xfId="21443"/>
    <cellStyle name="40% - Accent4 2 3 5" xfId="8923"/>
    <cellStyle name="40% - Accent4 2 3 5 2" xfId="25634"/>
    <cellStyle name="40% - Accent4 2 3 6" xfId="17281"/>
    <cellStyle name="40% - Accent4 2 4" xfId="1092"/>
    <cellStyle name="40% - Accent4 2 4 2" xfId="3502"/>
    <cellStyle name="40% - Accent4 2 4 2 2" xfId="7665"/>
    <cellStyle name="40% - Accent4 2 4 2 2 2" xfId="16019"/>
    <cellStyle name="40% - Accent4 2 4 2 2 2 2" xfId="32730"/>
    <cellStyle name="40% - Accent4 2 4 2 2 3" xfId="24377"/>
    <cellStyle name="40% - Accent4 2 4 2 3" xfId="11857"/>
    <cellStyle name="40% - Accent4 2 4 2 3 2" xfId="28568"/>
    <cellStyle name="40% - Accent4 2 4 2 4" xfId="20215"/>
    <cellStyle name="40% - Accent4 2 4 3" xfId="5255"/>
    <cellStyle name="40% - Accent4 2 4 3 2" xfId="13609"/>
    <cellStyle name="40% - Accent4 2 4 3 2 2" xfId="30320"/>
    <cellStyle name="40% - Accent4 2 4 3 3" xfId="21967"/>
    <cellStyle name="40% - Accent4 2 4 4" xfId="9447"/>
    <cellStyle name="40% - Accent4 2 4 4 2" xfId="26158"/>
    <cellStyle name="40% - Accent4 2 4 5" xfId="17805"/>
    <cellStyle name="40% - Accent4 2 5" xfId="3503"/>
    <cellStyle name="40% - Accent4 2 5 2" xfId="7666"/>
    <cellStyle name="40% - Accent4 2 5 2 2" xfId="16020"/>
    <cellStyle name="40% - Accent4 2 5 2 2 2" xfId="32731"/>
    <cellStyle name="40% - Accent4 2 5 2 3" xfId="24378"/>
    <cellStyle name="40% - Accent4 2 5 3" xfId="11858"/>
    <cellStyle name="40% - Accent4 2 5 3 2" xfId="28569"/>
    <cellStyle name="40% - Accent4 2 5 4" xfId="20216"/>
    <cellStyle name="40% - Accent4 2 6" xfId="4219"/>
    <cellStyle name="40% - Accent4 2 6 2" xfId="12573"/>
    <cellStyle name="40% - Accent4 2 6 2 2" xfId="29284"/>
    <cellStyle name="40% - Accent4 2 6 3" xfId="20931"/>
    <cellStyle name="40% - Accent4 2 7" xfId="8411"/>
    <cellStyle name="40% - Accent4 2 7 2" xfId="25122"/>
    <cellStyle name="40% - Accent4 2 8" xfId="16769"/>
    <cellStyle name="40% - Accent4 20" xfId="537"/>
    <cellStyle name="40% - Accent4 20 2" xfId="1050"/>
    <cellStyle name="40% - Accent4 20 2 2" xfId="2086"/>
    <cellStyle name="40% - Accent4 20 2 2 2" xfId="3504"/>
    <cellStyle name="40% - Accent4 20 2 2 2 2" xfId="7667"/>
    <cellStyle name="40% - Accent4 20 2 2 2 2 2" xfId="16021"/>
    <cellStyle name="40% - Accent4 20 2 2 2 2 2 2" xfId="32732"/>
    <cellStyle name="40% - Accent4 20 2 2 2 2 3" xfId="24379"/>
    <cellStyle name="40% - Accent4 20 2 2 2 3" xfId="11859"/>
    <cellStyle name="40% - Accent4 20 2 2 2 3 2" xfId="28570"/>
    <cellStyle name="40% - Accent4 20 2 2 2 4" xfId="20217"/>
    <cellStyle name="40% - Accent4 20 2 2 3" xfId="6249"/>
    <cellStyle name="40% - Accent4 20 2 2 3 2" xfId="14603"/>
    <cellStyle name="40% - Accent4 20 2 2 3 2 2" xfId="31314"/>
    <cellStyle name="40% - Accent4 20 2 2 3 3" xfId="22961"/>
    <cellStyle name="40% - Accent4 20 2 2 4" xfId="10441"/>
    <cellStyle name="40% - Accent4 20 2 2 4 2" xfId="27152"/>
    <cellStyle name="40% - Accent4 20 2 2 5" xfId="18799"/>
    <cellStyle name="40% - Accent4 20 2 3" xfId="3505"/>
    <cellStyle name="40% - Accent4 20 2 3 2" xfId="7668"/>
    <cellStyle name="40% - Accent4 20 2 3 2 2" xfId="16022"/>
    <cellStyle name="40% - Accent4 20 2 3 2 2 2" xfId="32733"/>
    <cellStyle name="40% - Accent4 20 2 3 2 3" xfId="24380"/>
    <cellStyle name="40% - Accent4 20 2 3 3" xfId="11860"/>
    <cellStyle name="40% - Accent4 20 2 3 3 2" xfId="28571"/>
    <cellStyle name="40% - Accent4 20 2 3 4" xfId="20218"/>
    <cellStyle name="40% - Accent4 20 2 4" xfId="5213"/>
    <cellStyle name="40% - Accent4 20 2 4 2" xfId="13567"/>
    <cellStyle name="40% - Accent4 20 2 4 2 2" xfId="30278"/>
    <cellStyle name="40% - Accent4 20 2 4 3" xfId="21925"/>
    <cellStyle name="40% - Accent4 20 2 5" xfId="9405"/>
    <cellStyle name="40% - Accent4 20 2 5 2" xfId="26116"/>
    <cellStyle name="40% - Accent4 20 2 6" xfId="17763"/>
    <cellStyle name="40% - Accent4 20 3" xfId="1574"/>
    <cellStyle name="40% - Accent4 20 3 2" xfId="3506"/>
    <cellStyle name="40% - Accent4 20 3 2 2" xfId="7669"/>
    <cellStyle name="40% - Accent4 20 3 2 2 2" xfId="16023"/>
    <cellStyle name="40% - Accent4 20 3 2 2 2 2" xfId="32734"/>
    <cellStyle name="40% - Accent4 20 3 2 2 3" xfId="24381"/>
    <cellStyle name="40% - Accent4 20 3 2 3" xfId="11861"/>
    <cellStyle name="40% - Accent4 20 3 2 3 2" xfId="28572"/>
    <cellStyle name="40% - Accent4 20 3 2 4" xfId="20219"/>
    <cellStyle name="40% - Accent4 20 3 3" xfId="5737"/>
    <cellStyle name="40% - Accent4 20 3 3 2" xfId="14091"/>
    <cellStyle name="40% - Accent4 20 3 3 2 2" xfId="30802"/>
    <cellStyle name="40% - Accent4 20 3 3 3" xfId="22449"/>
    <cellStyle name="40% - Accent4 20 3 4" xfId="9929"/>
    <cellStyle name="40% - Accent4 20 3 4 2" xfId="26640"/>
    <cellStyle name="40% - Accent4 20 3 5" xfId="18287"/>
    <cellStyle name="40% - Accent4 20 4" xfId="3507"/>
    <cellStyle name="40% - Accent4 20 4 2" xfId="7670"/>
    <cellStyle name="40% - Accent4 20 4 2 2" xfId="16024"/>
    <cellStyle name="40% - Accent4 20 4 2 2 2" xfId="32735"/>
    <cellStyle name="40% - Accent4 20 4 2 3" xfId="24382"/>
    <cellStyle name="40% - Accent4 20 4 3" xfId="11862"/>
    <cellStyle name="40% - Accent4 20 4 3 2" xfId="28573"/>
    <cellStyle name="40% - Accent4 20 4 4" xfId="20220"/>
    <cellStyle name="40% - Accent4 20 5" xfId="4701"/>
    <cellStyle name="40% - Accent4 20 5 2" xfId="13055"/>
    <cellStyle name="40% - Accent4 20 5 2 2" xfId="29766"/>
    <cellStyle name="40% - Accent4 20 5 3" xfId="21413"/>
    <cellStyle name="40% - Accent4 20 6" xfId="8893"/>
    <cellStyle name="40% - Accent4 20 6 2" xfId="25604"/>
    <cellStyle name="40% - Accent4 20 7" xfId="17251"/>
    <cellStyle name="40% - Accent4 21" xfId="1064"/>
    <cellStyle name="40% - Accent4 21 2" xfId="2100"/>
    <cellStyle name="40% - Accent4 21 2 2" xfId="3508"/>
    <cellStyle name="40% - Accent4 21 2 2 2" xfId="7671"/>
    <cellStyle name="40% - Accent4 21 2 2 2 2" xfId="16025"/>
    <cellStyle name="40% - Accent4 21 2 2 2 2 2" xfId="32736"/>
    <cellStyle name="40% - Accent4 21 2 2 2 3" xfId="24383"/>
    <cellStyle name="40% - Accent4 21 2 2 3" xfId="11863"/>
    <cellStyle name="40% - Accent4 21 2 2 3 2" xfId="28574"/>
    <cellStyle name="40% - Accent4 21 2 2 4" xfId="20221"/>
    <cellStyle name="40% - Accent4 21 2 3" xfId="6263"/>
    <cellStyle name="40% - Accent4 21 2 3 2" xfId="14617"/>
    <cellStyle name="40% - Accent4 21 2 3 2 2" xfId="31328"/>
    <cellStyle name="40% - Accent4 21 2 3 3" xfId="22975"/>
    <cellStyle name="40% - Accent4 21 2 4" xfId="10455"/>
    <cellStyle name="40% - Accent4 21 2 4 2" xfId="27166"/>
    <cellStyle name="40% - Accent4 21 2 5" xfId="18813"/>
    <cellStyle name="40% - Accent4 21 3" xfId="3509"/>
    <cellStyle name="40% - Accent4 21 3 2" xfId="7672"/>
    <cellStyle name="40% - Accent4 21 3 2 2" xfId="16026"/>
    <cellStyle name="40% - Accent4 21 3 2 2 2" xfId="32737"/>
    <cellStyle name="40% - Accent4 21 3 2 3" xfId="24384"/>
    <cellStyle name="40% - Accent4 21 3 3" xfId="11864"/>
    <cellStyle name="40% - Accent4 21 3 3 2" xfId="28575"/>
    <cellStyle name="40% - Accent4 21 3 4" xfId="20222"/>
    <cellStyle name="40% - Accent4 21 4" xfId="5227"/>
    <cellStyle name="40% - Accent4 21 4 2" xfId="13581"/>
    <cellStyle name="40% - Accent4 21 4 2 2" xfId="30292"/>
    <cellStyle name="40% - Accent4 21 4 3" xfId="21939"/>
    <cellStyle name="40% - Accent4 21 5" xfId="9419"/>
    <cellStyle name="40% - Accent4 21 5 2" xfId="26130"/>
    <cellStyle name="40% - Accent4 21 6" xfId="17777"/>
    <cellStyle name="40% - Accent4 22" xfId="551"/>
    <cellStyle name="40% - Accent4 22 2" xfId="1588"/>
    <cellStyle name="40% - Accent4 22 2 2" xfId="3510"/>
    <cellStyle name="40% - Accent4 22 2 2 2" xfId="7673"/>
    <cellStyle name="40% - Accent4 22 2 2 2 2" xfId="16027"/>
    <cellStyle name="40% - Accent4 22 2 2 2 2 2" xfId="32738"/>
    <cellStyle name="40% - Accent4 22 2 2 2 3" xfId="24385"/>
    <cellStyle name="40% - Accent4 22 2 2 3" xfId="11865"/>
    <cellStyle name="40% - Accent4 22 2 2 3 2" xfId="28576"/>
    <cellStyle name="40% - Accent4 22 2 2 4" xfId="20223"/>
    <cellStyle name="40% - Accent4 22 2 3" xfId="5751"/>
    <cellStyle name="40% - Accent4 22 2 3 2" xfId="14105"/>
    <cellStyle name="40% - Accent4 22 2 3 2 2" xfId="30816"/>
    <cellStyle name="40% - Accent4 22 2 3 3" xfId="22463"/>
    <cellStyle name="40% - Accent4 22 2 4" xfId="9943"/>
    <cellStyle name="40% - Accent4 22 2 4 2" xfId="26654"/>
    <cellStyle name="40% - Accent4 22 2 5" xfId="18301"/>
    <cellStyle name="40% - Accent4 22 3" xfId="3511"/>
    <cellStyle name="40% - Accent4 22 3 2" xfId="7674"/>
    <cellStyle name="40% - Accent4 22 3 2 2" xfId="16028"/>
    <cellStyle name="40% - Accent4 22 3 2 2 2" xfId="32739"/>
    <cellStyle name="40% - Accent4 22 3 2 3" xfId="24386"/>
    <cellStyle name="40% - Accent4 22 3 3" xfId="11866"/>
    <cellStyle name="40% - Accent4 22 3 3 2" xfId="28577"/>
    <cellStyle name="40% - Accent4 22 3 4" xfId="20224"/>
    <cellStyle name="40% - Accent4 22 4" xfId="4715"/>
    <cellStyle name="40% - Accent4 22 4 2" xfId="13069"/>
    <cellStyle name="40% - Accent4 22 4 2 2" xfId="29780"/>
    <cellStyle name="40% - Accent4 22 4 3" xfId="21427"/>
    <cellStyle name="40% - Accent4 22 5" xfId="8907"/>
    <cellStyle name="40% - Accent4 22 5 2" xfId="25618"/>
    <cellStyle name="40% - Accent4 22 6" xfId="17265"/>
    <cellStyle name="40% - Accent4 23" xfId="1078"/>
    <cellStyle name="40% - Accent4 23 2" xfId="3512"/>
    <cellStyle name="40% - Accent4 23 2 2" xfId="7675"/>
    <cellStyle name="40% - Accent4 23 2 2 2" xfId="16029"/>
    <cellStyle name="40% - Accent4 23 2 2 2 2" xfId="32740"/>
    <cellStyle name="40% - Accent4 23 2 2 3" xfId="24387"/>
    <cellStyle name="40% - Accent4 23 2 3" xfId="11867"/>
    <cellStyle name="40% - Accent4 23 2 3 2" xfId="28578"/>
    <cellStyle name="40% - Accent4 23 2 4" xfId="20225"/>
    <cellStyle name="40% - Accent4 23 3" xfId="5241"/>
    <cellStyle name="40% - Accent4 23 3 2" xfId="13595"/>
    <cellStyle name="40% - Accent4 23 3 2 2" xfId="30306"/>
    <cellStyle name="40% - Accent4 23 3 3" xfId="21953"/>
    <cellStyle name="40% - Accent4 23 4" xfId="9433"/>
    <cellStyle name="40% - Accent4 23 4 2" xfId="26144"/>
    <cellStyle name="40% - Accent4 23 5" xfId="17791"/>
    <cellStyle name="40% - Accent4 24" xfId="2114"/>
    <cellStyle name="40% - Accent4 24 2" xfId="6277"/>
    <cellStyle name="40% - Accent4 24 2 2" xfId="14631"/>
    <cellStyle name="40% - Accent4 24 2 2 2" xfId="31342"/>
    <cellStyle name="40% - Accent4 24 2 3" xfId="22989"/>
    <cellStyle name="40% - Accent4 24 3" xfId="10469"/>
    <cellStyle name="40% - Accent4 24 3 2" xfId="27180"/>
    <cellStyle name="40% - Accent4 24 4" xfId="18827"/>
    <cellStyle name="40% - Accent4 25" xfId="4189"/>
    <cellStyle name="40% - Accent4 25 2" xfId="8352"/>
    <cellStyle name="40% - Accent4 25 2 2" xfId="16706"/>
    <cellStyle name="40% - Accent4 25 2 2 2" xfId="33417"/>
    <cellStyle name="40% - Accent4 25 2 3" xfId="25064"/>
    <cellStyle name="40% - Accent4 25 3" xfId="12544"/>
    <cellStyle name="40% - Accent4 25 3 2" xfId="29255"/>
    <cellStyle name="40% - Accent4 25 4" xfId="20902"/>
    <cellStyle name="40% - Accent4 26" xfId="4202"/>
    <cellStyle name="40% - Accent4 26 2" xfId="12557"/>
    <cellStyle name="40% - Accent4 26 2 2" xfId="29268"/>
    <cellStyle name="40% - Accent4 26 3" xfId="20915"/>
    <cellStyle name="40% - Accent4 27" xfId="8366"/>
    <cellStyle name="40% - Accent4 27 2" xfId="16720"/>
    <cellStyle name="40% - Accent4 27 2 2" xfId="33431"/>
    <cellStyle name="40% - Accent4 27 3" xfId="25078"/>
    <cellStyle name="40% - Accent4 28" xfId="8380"/>
    <cellStyle name="40% - Accent4 28 2" xfId="16734"/>
    <cellStyle name="40% - Accent4 28 2 2" xfId="33445"/>
    <cellStyle name="40% - Accent4 28 3" xfId="25092"/>
    <cellStyle name="40% - Accent4 29" xfId="8394"/>
    <cellStyle name="40% - Accent4 29 2" xfId="25106"/>
    <cellStyle name="40% - Accent4 3" xfId="66"/>
    <cellStyle name="40% - Accent4 3 2" xfId="309"/>
    <cellStyle name="40% - Accent4 3 2 2" xfId="822"/>
    <cellStyle name="40% - Accent4 3 2 2 2" xfId="1858"/>
    <cellStyle name="40% - Accent4 3 2 2 2 2" xfId="3513"/>
    <cellStyle name="40% - Accent4 3 2 2 2 2 2" xfId="7676"/>
    <cellStyle name="40% - Accent4 3 2 2 2 2 2 2" xfId="16030"/>
    <cellStyle name="40% - Accent4 3 2 2 2 2 2 2 2" xfId="32741"/>
    <cellStyle name="40% - Accent4 3 2 2 2 2 2 3" xfId="24388"/>
    <cellStyle name="40% - Accent4 3 2 2 2 2 3" xfId="11868"/>
    <cellStyle name="40% - Accent4 3 2 2 2 2 3 2" xfId="28579"/>
    <cellStyle name="40% - Accent4 3 2 2 2 2 4" xfId="20226"/>
    <cellStyle name="40% - Accent4 3 2 2 2 3" xfId="6021"/>
    <cellStyle name="40% - Accent4 3 2 2 2 3 2" xfId="14375"/>
    <cellStyle name="40% - Accent4 3 2 2 2 3 2 2" xfId="31086"/>
    <cellStyle name="40% - Accent4 3 2 2 2 3 3" xfId="22733"/>
    <cellStyle name="40% - Accent4 3 2 2 2 4" xfId="10213"/>
    <cellStyle name="40% - Accent4 3 2 2 2 4 2" xfId="26924"/>
    <cellStyle name="40% - Accent4 3 2 2 2 5" xfId="18571"/>
    <cellStyle name="40% - Accent4 3 2 2 3" xfId="3514"/>
    <cellStyle name="40% - Accent4 3 2 2 3 2" xfId="7677"/>
    <cellStyle name="40% - Accent4 3 2 2 3 2 2" xfId="16031"/>
    <cellStyle name="40% - Accent4 3 2 2 3 2 2 2" xfId="32742"/>
    <cellStyle name="40% - Accent4 3 2 2 3 2 3" xfId="24389"/>
    <cellStyle name="40% - Accent4 3 2 2 3 3" xfId="11869"/>
    <cellStyle name="40% - Accent4 3 2 2 3 3 2" xfId="28580"/>
    <cellStyle name="40% - Accent4 3 2 2 3 4" xfId="20227"/>
    <cellStyle name="40% - Accent4 3 2 2 4" xfId="4985"/>
    <cellStyle name="40% - Accent4 3 2 2 4 2" xfId="13339"/>
    <cellStyle name="40% - Accent4 3 2 2 4 2 2" xfId="30050"/>
    <cellStyle name="40% - Accent4 3 2 2 4 3" xfId="21697"/>
    <cellStyle name="40% - Accent4 3 2 2 5" xfId="9177"/>
    <cellStyle name="40% - Accent4 3 2 2 5 2" xfId="25888"/>
    <cellStyle name="40% - Accent4 3 2 2 6" xfId="17535"/>
    <cellStyle name="40% - Accent4 3 2 3" xfId="1346"/>
    <cellStyle name="40% - Accent4 3 2 3 2" xfId="3515"/>
    <cellStyle name="40% - Accent4 3 2 3 2 2" xfId="7678"/>
    <cellStyle name="40% - Accent4 3 2 3 2 2 2" xfId="16032"/>
    <cellStyle name="40% - Accent4 3 2 3 2 2 2 2" xfId="32743"/>
    <cellStyle name="40% - Accent4 3 2 3 2 2 3" xfId="24390"/>
    <cellStyle name="40% - Accent4 3 2 3 2 3" xfId="11870"/>
    <cellStyle name="40% - Accent4 3 2 3 2 3 2" xfId="28581"/>
    <cellStyle name="40% - Accent4 3 2 3 2 4" xfId="20228"/>
    <cellStyle name="40% - Accent4 3 2 3 3" xfId="5509"/>
    <cellStyle name="40% - Accent4 3 2 3 3 2" xfId="13863"/>
    <cellStyle name="40% - Accent4 3 2 3 3 2 2" xfId="30574"/>
    <cellStyle name="40% - Accent4 3 2 3 3 3" xfId="22221"/>
    <cellStyle name="40% - Accent4 3 2 3 4" xfId="9701"/>
    <cellStyle name="40% - Accent4 3 2 3 4 2" xfId="26412"/>
    <cellStyle name="40% - Accent4 3 2 3 5" xfId="18059"/>
    <cellStyle name="40% - Accent4 3 2 4" xfId="3516"/>
    <cellStyle name="40% - Accent4 3 2 4 2" xfId="7679"/>
    <cellStyle name="40% - Accent4 3 2 4 2 2" xfId="16033"/>
    <cellStyle name="40% - Accent4 3 2 4 2 2 2" xfId="32744"/>
    <cellStyle name="40% - Accent4 3 2 4 2 3" xfId="24391"/>
    <cellStyle name="40% - Accent4 3 2 4 3" xfId="11871"/>
    <cellStyle name="40% - Accent4 3 2 4 3 2" xfId="28582"/>
    <cellStyle name="40% - Accent4 3 2 4 4" xfId="20229"/>
    <cellStyle name="40% - Accent4 3 2 5" xfId="4473"/>
    <cellStyle name="40% - Accent4 3 2 5 2" xfId="12827"/>
    <cellStyle name="40% - Accent4 3 2 5 2 2" xfId="29538"/>
    <cellStyle name="40% - Accent4 3 2 5 3" xfId="21185"/>
    <cellStyle name="40% - Accent4 3 2 6" xfId="8665"/>
    <cellStyle name="40% - Accent4 3 2 6 2" xfId="25376"/>
    <cellStyle name="40% - Accent4 3 2 7" xfId="17023"/>
    <cellStyle name="40% - Accent4 3 3" xfId="582"/>
    <cellStyle name="40% - Accent4 3 3 2" xfId="1618"/>
    <cellStyle name="40% - Accent4 3 3 2 2" xfId="3517"/>
    <cellStyle name="40% - Accent4 3 3 2 2 2" xfId="7680"/>
    <cellStyle name="40% - Accent4 3 3 2 2 2 2" xfId="16034"/>
    <cellStyle name="40% - Accent4 3 3 2 2 2 2 2" xfId="32745"/>
    <cellStyle name="40% - Accent4 3 3 2 2 2 3" xfId="24392"/>
    <cellStyle name="40% - Accent4 3 3 2 2 3" xfId="11872"/>
    <cellStyle name="40% - Accent4 3 3 2 2 3 2" xfId="28583"/>
    <cellStyle name="40% - Accent4 3 3 2 2 4" xfId="20230"/>
    <cellStyle name="40% - Accent4 3 3 2 3" xfId="5781"/>
    <cellStyle name="40% - Accent4 3 3 2 3 2" xfId="14135"/>
    <cellStyle name="40% - Accent4 3 3 2 3 2 2" xfId="30846"/>
    <cellStyle name="40% - Accent4 3 3 2 3 3" xfId="22493"/>
    <cellStyle name="40% - Accent4 3 3 2 4" xfId="9973"/>
    <cellStyle name="40% - Accent4 3 3 2 4 2" xfId="26684"/>
    <cellStyle name="40% - Accent4 3 3 2 5" xfId="18331"/>
    <cellStyle name="40% - Accent4 3 3 3" xfId="3518"/>
    <cellStyle name="40% - Accent4 3 3 3 2" xfId="7681"/>
    <cellStyle name="40% - Accent4 3 3 3 2 2" xfId="16035"/>
    <cellStyle name="40% - Accent4 3 3 3 2 2 2" xfId="32746"/>
    <cellStyle name="40% - Accent4 3 3 3 2 3" xfId="24393"/>
    <cellStyle name="40% - Accent4 3 3 3 3" xfId="11873"/>
    <cellStyle name="40% - Accent4 3 3 3 3 2" xfId="28584"/>
    <cellStyle name="40% - Accent4 3 3 3 4" xfId="20231"/>
    <cellStyle name="40% - Accent4 3 3 4" xfId="4745"/>
    <cellStyle name="40% - Accent4 3 3 4 2" xfId="13099"/>
    <cellStyle name="40% - Accent4 3 3 4 2 2" xfId="29810"/>
    <cellStyle name="40% - Accent4 3 3 4 3" xfId="21457"/>
    <cellStyle name="40% - Accent4 3 3 5" xfId="8937"/>
    <cellStyle name="40% - Accent4 3 3 5 2" xfId="25648"/>
    <cellStyle name="40% - Accent4 3 3 6" xfId="17295"/>
    <cellStyle name="40% - Accent4 3 4" xfId="1106"/>
    <cellStyle name="40% - Accent4 3 4 2" xfId="3519"/>
    <cellStyle name="40% - Accent4 3 4 2 2" xfId="7682"/>
    <cellStyle name="40% - Accent4 3 4 2 2 2" xfId="16036"/>
    <cellStyle name="40% - Accent4 3 4 2 2 2 2" xfId="32747"/>
    <cellStyle name="40% - Accent4 3 4 2 2 3" xfId="24394"/>
    <cellStyle name="40% - Accent4 3 4 2 3" xfId="11874"/>
    <cellStyle name="40% - Accent4 3 4 2 3 2" xfId="28585"/>
    <cellStyle name="40% - Accent4 3 4 2 4" xfId="20232"/>
    <cellStyle name="40% - Accent4 3 4 3" xfId="5269"/>
    <cellStyle name="40% - Accent4 3 4 3 2" xfId="13623"/>
    <cellStyle name="40% - Accent4 3 4 3 2 2" xfId="30334"/>
    <cellStyle name="40% - Accent4 3 4 3 3" xfId="21981"/>
    <cellStyle name="40% - Accent4 3 4 4" xfId="9461"/>
    <cellStyle name="40% - Accent4 3 4 4 2" xfId="26172"/>
    <cellStyle name="40% - Accent4 3 4 5" xfId="17819"/>
    <cellStyle name="40% - Accent4 3 5" xfId="3520"/>
    <cellStyle name="40% - Accent4 3 5 2" xfId="7683"/>
    <cellStyle name="40% - Accent4 3 5 2 2" xfId="16037"/>
    <cellStyle name="40% - Accent4 3 5 2 2 2" xfId="32748"/>
    <cellStyle name="40% - Accent4 3 5 2 3" xfId="24395"/>
    <cellStyle name="40% - Accent4 3 5 3" xfId="11875"/>
    <cellStyle name="40% - Accent4 3 5 3 2" xfId="28586"/>
    <cellStyle name="40% - Accent4 3 5 4" xfId="20233"/>
    <cellStyle name="40% - Accent4 3 6" xfId="4233"/>
    <cellStyle name="40% - Accent4 3 6 2" xfId="12587"/>
    <cellStyle name="40% - Accent4 3 6 2 2" xfId="29298"/>
    <cellStyle name="40% - Accent4 3 6 3" xfId="20945"/>
    <cellStyle name="40% - Accent4 3 7" xfId="8425"/>
    <cellStyle name="40% - Accent4 3 7 2" xfId="25136"/>
    <cellStyle name="40% - Accent4 3 8" xfId="16783"/>
    <cellStyle name="40% - Accent4 30" xfId="33464"/>
    <cellStyle name="40% - Accent4 31" xfId="16755"/>
    <cellStyle name="40% - Accent4 32" xfId="33482"/>
    <cellStyle name="40% - Accent4 33" xfId="33496"/>
    <cellStyle name="40% - Accent4 4" xfId="80"/>
    <cellStyle name="40% - Accent4 4 2" xfId="323"/>
    <cellStyle name="40% - Accent4 4 2 2" xfId="836"/>
    <cellStyle name="40% - Accent4 4 2 2 2" xfId="1872"/>
    <cellStyle name="40% - Accent4 4 2 2 2 2" xfId="3521"/>
    <cellStyle name="40% - Accent4 4 2 2 2 2 2" xfId="7684"/>
    <cellStyle name="40% - Accent4 4 2 2 2 2 2 2" xfId="16038"/>
    <cellStyle name="40% - Accent4 4 2 2 2 2 2 2 2" xfId="32749"/>
    <cellStyle name="40% - Accent4 4 2 2 2 2 2 3" xfId="24396"/>
    <cellStyle name="40% - Accent4 4 2 2 2 2 3" xfId="11876"/>
    <cellStyle name="40% - Accent4 4 2 2 2 2 3 2" xfId="28587"/>
    <cellStyle name="40% - Accent4 4 2 2 2 2 4" xfId="20234"/>
    <cellStyle name="40% - Accent4 4 2 2 2 3" xfId="6035"/>
    <cellStyle name="40% - Accent4 4 2 2 2 3 2" xfId="14389"/>
    <cellStyle name="40% - Accent4 4 2 2 2 3 2 2" xfId="31100"/>
    <cellStyle name="40% - Accent4 4 2 2 2 3 3" xfId="22747"/>
    <cellStyle name="40% - Accent4 4 2 2 2 4" xfId="10227"/>
    <cellStyle name="40% - Accent4 4 2 2 2 4 2" xfId="26938"/>
    <cellStyle name="40% - Accent4 4 2 2 2 5" xfId="18585"/>
    <cellStyle name="40% - Accent4 4 2 2 3" xfId="3522"/>
    <cellStyle name="40% - Accent4 4 2 2 3 2" xfId="7685"/>
    <cellStyle name="40% - Accent4 4 2 2 3 2 2" xfId="16039"/>
    <cellStyle name="40% - Accent4 4 2 2 3 2 2 2" xfId="32750"/>
    <cellStyle name="40% - Accent4 4 2 2 3 2 3" xfId="24397"/>
    <cellStyle name="40% - Accent4 4 2 2 3 3" xfId="11877"/>
    <cellStyle name="40% - Accent4 4 2 2 3 3 2" xfId="28588"/>
    <cellStyle name="40% - Accent4 4 2 2 3 4" xfId="20235"/>
    <cellStyle name="40% - Accent4 4 2 2 4" xfId="4999"/>
    <cellStyle name="40% - Accent4 4 2 2 4 2" xfId="13353"/>
    <cellStyle name="40% - Accent4 4 2 2 4 2 2" xfId="30064"/>
    <cellStyle name="40% - Accent4 4 2 2 4 3" xfId="21711"/>
    <cellStyle name="40% - Accent4 4 2 2 5" xfId="9191"/>
    <cellStyle name="40% - Accent4 4 2 2 5 2" xfId="25902"/>
    <cellStyle name="40% - Accent4 4 2 2 6" xfId="17549"/>
    <cellStyle name="40% - Accent4 4 2 3" xfId="1360"/>
    <cellStyle name="40% - Accent4 4 2 3 2" xfId="3523"/>
    <cellStyle name="40% - Accent4 4 2 3 2 2" xfId="7686"/>
    <cellStyle name="40% - Accent4 4 2 3 2 2 2" xfId="16040"/>
    <cellStyle name="40% - Accent4 4 2 3 2 2 2 2" xfId="32751"/>
    <cellStyle name="40% - Accent4 4 2 3 2 2 3" xfId="24398"/>
    <cellStyle name="40% - Accent4 4 2 3 2 3" xfId="11878"/>
    <cellStyle name="40% - Accent4 4 2 3 2 3 2" xfId="28589"/>
    <cellStyle name="40% - Accent4 4 2 3 2 4" xfId="20236"/>
    <cellStyle name="40% - Accent4 4 2 3 3" xfId="5523"/>
    <cellStyle name="40% - Accent4 4 2 3 3 2" xfId="13877"/>
    <cellStyle name="40% - Accent4 4 2 3 3 2 2" xfId="30588"/>
    <cellStyle name="40% - Accent4 4 2 3 3 3" xfId="22235"/>
    <cellStyle name="40% - Accent4 4 2 3 4" xfId="9715"/>
    <cellStyle name="40% - Accent4 4 2 3 4 2" xfId="26426"/>
    <cellStyle name="40% - Accent4 4 2 3 5" xfId="18073"/>
    <cellStyle name="40% - Accent4 4 2 4" xfId="3524"/>
    <cellStyle name="40% - Accent4 4 2 4 2" xfId="7687"/>
    <cellStyle name="40% - Accent4 4 2 4 2 2" xfId="16041"/>
    <cellStyle name="40% - Accent4 4 2 4 2 2 2" xfId="32752"/>
    <cellStyle name="40% - Accent4 4 2 4 2 3" xfId="24399"/>
    <cellStyle name="40% - Accent4 4 2 4 3" xfId="11879"/>
    <cellStyle name="40% - Accent4 4 2 4 3 2" xfId="28590"/>
    <cellStyle name="40% - Accent4 4 2 4 4" xfId="20237"/>
    <cellStyle name="40% - Accent4 4 2 5" xfId="4487"/>
    <cellStyle name="40% - Accent4 4 2 5 2" xfId="12841"/>
    <cellStyle name="40% - Accent4 4 2 5 2 2" xfId="29552"/>
    <cellStyle name="40% - Accent4 4 2 5 3" xfId="21199"/>
    <cellStyle name="40% - Accent4 4 2 6" xfId="8679"/>
    <cellStyle name="40% - Accent4 4 2 6 2" xfId="25390"/>
    <cellStyle name="40% - Accent4 4 2 7" xfId="17037"/>
    <cellStyle name="40% - Accent4 4 3" xfId="596"/>
    <cellStyle name="40% - Accent4 4 3 2" xfId="1632"/>
    <cellStyle name="40% - Accent4 4 3 2 2" xfId="3525"/>
    <cellStyle name="40% - Accent4 4 3 2 2 2" xfId="7688"/>
    <cellStyle name="40% - Accent4 4 3 2 2 2 2" xfId="16042"/>
    <cellStyle name="40% - Accent4 4 3 2 2 2 2 2" xfId="32753"/>
    <cellStyle name="40% - Accent4 4 3 2 2 2 3" xfId="24400"/>
    <cellStyle name="40% - Accent4 4 3 2 2 3" xfId="11880"/>
    <cellStyle name="40% - Accent4 4 3 2 2 3 2" xfId="28591"/>
    <cellStyle name="40% - Accent4 4 3 2 2 4" xfId="20238"/>
    <cellStyle name="40% - Accent4 4 3 2 3" xfId="5795"/>
    <cellStyle name="40% - Accent4 4 3 2 3 2" xfId="14149"/>
    <cellStyle name="40% - Accent4 4 3 2 3 2 2" xfId="30860"/>
    <cellStyle name="40% - Accent4 4 3 2 3 3" xfId="22507"/>
    <cellStyle name="40% - Accent4 4 3 2 4" xfId="9987"/>
    <cellStyle name="40% - Accent4 4 3 2 4 2" xfId="26698"/>
    <cellStyle name="40% - Accent4 4 3 2 5" xfId="18345"/>
    <cellStyle name="40% - Accent4 4 3 3" xfId="3526"/>
    <cellStyle name="40% - Accent4 4 3 3 2" xfId="7689"/>
    <cellStyle name="40% - Accent4 4 3 3 2 2" xfId="16043"/>
    <cellStyle name="40% - Accent4 4 3 3 2 2 2" xfId="32754"/>
    <cellStyle name="40% - Accent4 4 3 3 2 3" xfId="24401"/>
    <cellStyle name="40% - Accent4 4 3 3 3" xfId="11881"/>
    <cellStyle name="40% - Accent4 4 3 3 3 2" xfId="28592"/>
    <cellStyle name="40% - Accent4 4 3 3 4" xfId="20239"/>
    <cellStyle name="40% - Accent4 4 3 4" xfId="4759"/>
    <cellStyle name="40% - Accent4 4 3 4 2" xfId="13113"/>
    <cellStyle name="40% - Accent4 4 3 4 2 2" xfId="29824"/>
    <cellStyle name="40% - Accent4 4 3 4 3" xfId="21471"/>
    <cellStyle name="40% - Accent4 4 3 5" xfId="8951"/>
    <cellStyle name="40% - Accent4 4 3 5 2" xfId="25662"/>
    <cellStyle name="40% - Accent4 4 3 6" xfId="17309"/>
    <cellStyle name="40% - Accent4 4 4" xfId="1120"/>
    <cellStyle name="40% - Accent4 4 4 2" xfId="3527"/>
    <cellStyle name="40% - Accent4 4 4 2 2" xfId="7690"/>
    <cellStyle name="40% - Accent4 4 4 2 2 2" xfId="16044"/>
    <cellStyle name="40% - Accent4 4 4 2 2 2 2" xfId="32755"/>
    <cellStyle name="40% - Accent4 4 4 2 2 3" xfId="24402"/>
    <cellStyle name="40% - Accent4 4 4 2 3" xfId="11882"/>
    <cellStyle name="40% - Accent4 4 4 2 3 2" xfId="28593"/>
    <cellStyle name="40% - Accent4 4 4 2 4" xfId="20240"/>
    <cellStyle name="40% - Accent4 4 4 3" xfId="5283"/>
    <cellStyle name="40% - Accent4 4 4 3 2" xfId="13637"/>
    <cellStyle name="40% - Accent4 4 4 3 2 2" xfId="30348"/>
    <cellStyle name="40% - Accent4 4 4 3 3" xfId="21995"/>
    <cellStyle name="40% - Accent4 4 4 4" xfId="9475"/>
    <cellStyle name="40% - Accent4 4 4 4 2" xfId="26186"/>
    <cellStyle name="40% - Accent4 4 4 5" xfId="17833"/>
    <cellStyle name="40% - Accent4 4 5" xfId="3528"/>
    <cellStyle name="40% - Accent4 4 5 2" xfId="7691"/>
    <cellStyle name="40% - Accent4 4 5 2 2" xfId="16045"/>
    <cellStyle name="40% - Accent4 4 5 2 2 2" xfId="32756"/>
    <cellStyle name="40% - Accent4 4 5 2 3" xfId="24403"/>
    <cellStyle name="40% - Accent4 4 5 3" xfId="11883"/>
    <cellStyle name="40% - Accent4 4 5 3 2" xfId="28594"/>
    <cellStyle name="40% - Accent4 4 5 4" xfId="20241"/>
    <cellStyle name="40% - Accent4 4 6" xfId="4247"/>
    <cellStyle name="40% - Accent4 4 6 2" xfId="12601"/>
    <cellStyle name="40% - Accent4 4 6 2 2" xfId="29312"/>
    <cellStyle name="40% - Accent4 4 6 3" xfId="20959"/>
    <cellStyle name="40% - Accent4 4 7" xfId="8439"/>
    <cellStyle name="40% - Accent4 4 7 2" xfId="25150"/>
    <cellStyle name="40% - Accent4 4 8" xfId="16797"/>
    <cellStyle name="40% - Accent4 5" xfId="94"/>
    <cellStyle name="40% - Accent4 5 2" xfId="337"/>
    <cellStyle name="40% - Accent4 5 2 2" xfId="850"/>
    <cellStyle name="40% - Accent4 5 2 2 2" xfId="1886"/>
    <cellStyle name="40% - Accent4 5 2 2 2 2" xfId="3529"/>
    <cellStyle name="40% - Accent4 5 2 2 2 2 2" xfId="7692"/>
    <cellStyle name="40% - Accent4 5 2 2 2 2 2 2" xfId="16046"/>
    <cellStyle name="40% - Accent4 5 2 2 2 2 2 2 2" xfId="32757"/>
    <cellStyle name="40% - Accent4 5 2 2 2 2 2 3" xfId="24404"/>
    <cellStyle name="40% - Accent4 5 2 2 2 2 3" xfId="11884"/>
    <cellStyle name="40% - Accent4 5 2 2 2 2 3 2" xfId="28595"/>
    <cellStyle name="40% - Accent4 5 2 2 2 2 4" xfId="20242"/>
    <cellStyle name="40% - Accent4 5 2 2 2 3" xfId="6049"/>
    <cellStyle name="40% - Accent4 5 2 2 2 3 2" xfId="14403"/>
    <cellStyle name="40% - Accent4 5 2 2 2 3 2 2" xfId="31114"/>
    <cellStyle name="40% - Accent4 5 2 2 2 3 3" xfId="22761"/>
    <cellStyle name="40% - Accent4 5 2 2 2 4" xfId="10241"/>
    <cellStyle name="40% - Accent4 5 2 2 2 4 2" xfId="26952"/>
    <cellStyle name="40% - Accent4 5 2 2 2 5" xfId="18599"/>
    <cellStyle name="40% - Accent4 5 2 2 3" xfId="3530"/>
    <cellStyle name="40% - Accent4 5 2 2 3 2" xfId="7693"/>
    <cellStyle name="40% - Accent4 5 2 2 3 2 2" xfId="16047"/>
    <cellStyle name="40% - Accent4 5 2 2 3 2 2 2" xfId="32758"/>
    <cellStyle name="40% - Accent4 5 2 2 3 2 3" xfId="24405"/>
    <cellStyle name="40% - Accent4 5 2 2 3 3" xfId="11885"/>
    <cellStyle name="40% - Accent4 5 2 2 3 3 2" xfId="28596"/>
    <cellStyle name="40% - Accent4 5 2 2 3 4" xfId="20243"/>
    <cellStyle name="40% - Accent4 5 2 2 4" xfId="5013"/>
    <cellStyle name="40% - Accent4 5 2 2 4 2" xfId="13367"/>
    <cellStyle name="40% - Accent4 5 2 2 4 2 2" xfId="30078"/>
    <cellStyle name="40% - Accent4 5 2 2 4 3" xfId="21725"/>
    <cellStyle name="40% - Accent4 5 2 2 5" xfId="9205"/>
    <cellStyle name="40% - Accent4 5 2 2 5 2" xfId="25916"/>
    <cellStyle name="40% - Accent4 5 2 2 6" xfId="17563"/>
    <cellStyle name="40% - Accent4 5 2 3" xfId="1374"/>
    <cellStyle name="40% - Accent4 5 2 3 2" xfId="3531"/>
    <cellStyle name="40% - Accent4 5 2 3 2 2" xfId="7694"/>
    <cellStyle name="40% - Accent4 5 2 3 2 2 2" xfId="16048"/>
    <cellStyle name="40% - Accent4 5 2 3 2 2 2 2" xfId="32759"/>
    <cellStyle name="40% - Accent4 5 2 3 2 2 3" xfId="24406"/>
    <cellStyle name="40% - Accent4 5 2 3 2 3" xfId="11886"/>
    <cellStyle name="40% - Accent4 5 2 3 2 3 2" xfId="28597"/>
    <cellStyle name="40% - Accent4 5 2 3 2 4" xfId="20244"/>
    <cellStyle name="40% - Accent4 5 2 3 3" xfId="5537"/>
    <cellStyle name="40% - Accent4 5 2 3 3 2" xfId="13891"/>
    <cellStyle name="40% - Accent4 5 2 3 3 2 2" xfId="30602"/>
    <cellStyle name="40% - Accent4 5 2 3 3 3" xfId="22249"/>
    <cellStyle name="40% - Accent4 5 2 3 4" xfId="9729"/>
    <cellStyle name="40% - Accent4 5 2 3 4 2" xfId="26440"/>
    <cellStyle name="40% - Accent4 5 2 3 5" xfId="18087"/>
    <cellStyle name="40% - Accent4 5 2 4" xfId="3532"/>
    <cellStyle name="40% - Accent4 5 2 4 2" xfId="7695"/>
    <cellStyle name="40% - Accent4 5 2 4 2 2" xfId="16049"/>
    <cellStyle name="40% - Accent4 5 2 4 2 2 2" xfId="32760"/>
    <cellStyle name="40% - Accent4 5 2 4 2 3" xfId="24407"/>
    <cellStyle name="40% - Accent4 5 2 4 3" xfId="11887"/>
    <cellStyle name="40% - Accent4 5 2 4 3 2" xfId="28598"/>
    <cellStyle name="40% - Accent4 5 2 4 4" xfId="20245"/>
    <cellStyle name="40% - Accent4 5 2 5" xfId="4501"/>
    <cellStyle name="40% - Accent4 5 2 5 2" xfId="12855"/>
    <cellStyle name="40% - Accent4 5 2 5 2 2" xfId="29566"/>
    <cellStyle name="40% - Accent4 5 2 5 3" xfId="21213"/>
    <cellStyle name="40% - Accent4 5 2 6" xfId="8693"/>
    <cellStyle name="40% - Accent4 5 2 6 2" xfId="25404"/>
    <cellStyle name="40% - Accent4 5 2 7" xfId="17051"/>
    <cellStyle name="40% - Accent4 5 3" xfId="610"/>
    <cellStyle name="40% - Accent4 5 3 2" xfId="1646"/>
    <cellStyle name="40% - Accent4 5 3 2 2" xfId="3533"/>
    <cellStyle name="40% - Accent4 5 3 2 2 2" xfId="7696"/>
    <cellStyle name="40% - Accent4 5 3 2 2 2 2" xfId="16050"/>
    <cellStyle name="40% - Accent4 5 3 2 2 2 2 2" xfId="32761"/>
    <cellStyle name="40% - Accent4 5 3 2 2 2 3" xfId="24408"/>
    <cellStyle name="40% - Accent4 5 3 2 2 3" xfId="11888"/>
    <cellStyle name="40% - Accent4 5 3 2 2 3 2" xfId="28599"/>
    <cellStyle name="40% - Accent4 5 3 2 2 4" xfId="20246"/>
    <cellStyle name="40% - Accent4 5 3 2 3" xfId="5809"/>
    <cellStyle name="40% - Accent4 5 3 2 3 2" xfId="14163"/>
    <cellStyle name="40% - Accent4 5 3 2 3 2 2" xfId="30874"/>
    <cellStyle name="40% - Accent4 5 3 2 3 3" xfId="22521"/>
    <cellStyle name="40% - Accent4 5 3 2 4" xfId="10001"/>
    <cellStyle name="40% - Accent4 5 3 2 4 2" xfId="26712"/>
    <cellStyle name="40% - Accent4 5 3 2 5" xfId="18359"/>
    <cellStyle name="40% - Accent4 5 3 3" xfId="3534"/>
    <cellStyle name="40% - Accent4 5 3 3 2" xfId="7697"/>
    <cellStyle name="40% - Accent4 5 3 3 2 2" xfId="16051"/>
    <cellStyle name="40% - Accent4 5 3 3 2 2 2" xfId="32762"/>
    <cellStyle name="40% - Accent4 5 3 3 2 3" xfId="24409"/>
    <cellStyle name="40% - Accent4 5 3 3 3" xfId="11889"/>
    <cellStyle name="40% - Accent4 5 3 3 3 2" xfId="28600"/>
    <cellStyle name="40% - Accent4 5 3 3 4" xfId="20247"/>
    <cellStyle name="40% - Accent4 5 3 4" xfId="4773"/>
    <cellStyle name="40% - Accent4 5 3 4 2" xfId="13127"/>
    <cellStyle name="40% - Accent4 5 3 4 2 2" xfId="29838"/>
    <cellStyle name="40% - Accent4 5 3 4 3" xfId="21485"/>
    <cellStyle name="40% - Accent4 5 3 5" xfId="8965"/>
    <cellStyle name="40% - Accent4 5 3 5 2" xfId="25676"/>
    <cellStyle name="40% - Accent4 5 3 6" xfId="17323"/>
    <cellStyle name="40% - Accent4 5 4" xfId="1134"/>
    <cellStyle name="40% - Accent4 5 4 2" xfId="3535"/>
    <cellStyle name="40% - Accent4 5 4 2 2" xfId="7698"/>
    <cellStyle name="40% - Accent4 5 4 2 2 2" xfId="16052"/>
    <cellStyle name="40% - Accent4 5 4 2 2 2 2" xfId="32763"/>
    <cellStyle name="40% - Accent4 5 4 2 2 3" xfId="24410"/>
    <cellStyle name="40% - Accent4 5 4 2 3" xfId="11890"/>
    <cellStyle name="40% - Accent4 5 4 2 3 2" xfId="28601"/>
    <cellStyle name="40% - Accent4 5 4 2 4" xfId="20248"/>
    <cellStyle name="40% - Accent4 5 4 3" xfId="5297"/>
    <cellStyle name="40% - Accent4 5 4 3 2" xfId="13651"/>
    <cellStyle name="40% - Accent4 5 4 3 2 2" xfId="30362"/>
    <cellStyle name="40% - Accent4 5 4 3 3" xfId="22009"/>
    <cellStyle name="40% - Accent4 5 4 4" xfId="9489"/>
    <cellStyle name="40% - Accent4 5 4 4 2" xfId="26200"/>
    <cellStyle name="40% - Accent4 5 4 5" xfId="17847"/>
    <cellStyle name="40% - Accent4 5 5" xfId="3536"/>
    <cellStyle name="40% - Accent4 5 5 2" xfId="7699"/>
    <cellStyle name="40% - Accent4 5 5 2 2" xfId="16053"/>
    <cellStyle name="40% - Accent4 5 5 2 2 2" xfId="32764"/>
    <cellStyle name="40% - Accent4 5 5 2 3" xfId="24411"/>
    <cellStyle name="40% - Accent4 5 5 3" xfId="11891"/>
    <cellStyle name="40% - Accent4 5 5 3 2" xfId="28602"/>
    <cellStyle name="40% - Accent4 5 5 4" xfId="20249"/>
    <cellStyle name="40% - Accent4 5 6" xfId="4261"/>
    <cellStyle name="40% - Accent4 5 6 2" xfId="12615"/>
    <cellStyle name="40% - Accent4 5 6 2 2" xfId="29326"/>
    <cellStyle name="40% - Accent4 5 6 3" xfId="20973"/>
    <cellStyle name="40% - Accent4 5 7" xfId="8453"/>
    <cellStyle name="40% - Accent4 5 7 2" xfId="25164"/>
    <cellStyle name="40% - Accent4 5 8" xfId="16811"/>
    <cellStyle name="40% - Accent4 6" xfId="108"/>
    <cellStyle name="40% - Accent4 6 2" xfId="351"/>
    <cellStyle name="40% - Accent4 6 2 2" xfId="864"/>
    <cellStyle name="40% - Accent4 6 2 2 2" xfId="1900"/>
    <cellStyle name="40% - Accent4 6 2 2 2 2" xfId="3537"/>
    <cellStyle name="40% - Accent4 6 2 2 2 2 2" xfId="7700"/>
    <cellStyle name="40% - Accent4 6 2 2 2 2 2 2" xfId="16054"/>
    <cellStyle name="40% - Accent4 6 2 2 2 2 2 2 2" xfId="32765"/>
    <cellStyle name="40% - Accent4 6 2 2 2 2 2 3" xfId="24412"/>
    <cellStyle name="40% - Accent4 6 2 2 2 2 3" xfId="11892"/>
    <cellStyle name="40% - Accent4 6 2 2 2 2 3 2" xfId="28603"/>
    <cellStyle name="40% - Accent4 6 2 2 2 2 4" xfId="20250"/>
    <cellStyle name="40% - Accent4 6 2 2 2 3" xfId="6063"/>
    <cellStyle name="40% - Accent4 6 2 2 2 3 2" xfId="14417"/>
    <cellStyle name="40% - Accent4 6 2 2 2 3 2 2" xfId="31128"/>
    <cellStyle name="40% - Accent4 6 2 2 2 3 3" xfId="22775"/>
    <cellStyle name="40% - Accent4 6 2 2 2 4" xfId="10255"/>
    <cellStyle name="40% - Accent4 6 2 2 2 4 2" xfId="26966"/>
    <cellStyle name="40% - Accent4 6 2 2 2 5" xfId="18613"/>
    <cellStyle name="40% - Accent4 6 2 2 3" xfId="3538"/>
    <cellStyle name="40% - Accent4 6 2 2 3 2" xfId="7701"/>
    <cellStyle name="40% - Accent4 6 2 2 3 2 2" xfId="16055"/>
    <cellStyle name="40% - Accent4 6 2 2 3 2 2 2" xfId="32766"/>
    <cellStyle name="40% - Accent4 6 2 2 3 2 3" xfId="24413"/>
    <cellStyle name="40% - Accent4 6 2 2 3 3" xfId="11893"/>
    <cellStyle name="40% - Accent4 6 2 2 3 3 2" xfId="28604"/>
    <cellStyle name="40% - Accent4 6 2 2 3 4" xfId="20251"/>
    <cellStyle name="40% - Accent4 6 2 2 4" xfId="5027"/>
    <cellStyle name="40% - Accent4 6 2 2 4 2" xfId="13381"/>
    <cellStyle name="40% - Accent4 6 2 2 4 2 2" xfId="30092"/>
    <cellStyle name="40% - Accent4 6 2 2 4 3" xfId="21739"/>
    <cellStyle name="40% - Accent4 6 2 2 5" xfId="9219"/>
    <cellStyle name="40% - Accent4 6 2 2 5 2" xfId="25930"/>
    <cellStyle name="40% - Accent4 6 2 2 6" xfId="17577"/>
    <cellStyle name="40% - Accent4 6 2 3" xfId="1388"/>
    <cellStyle name="40% - Accent4 6 2 3 2" xfId="3539"/>
    <cellStyle name="40% - Accent4 6 2 3 2 2" xfId="7702"/>
    <cellStyle name="40% - Accent4 6 2 3 2 2 2" xfId="16056"/>
    <cellStyle name="40% - Accent4 6 2 3 2 2 2 2" xfId="32767"/>
    <cellStyle name="40% - Accent4 6 2 3 2 2 3" xfId="24414"/>
    <cellStyle name="40% - Accent4 6 2 3 2 3" xfId="11894"/>
    <cellStyle name="40% - Accent4 6 2 3 2 3 2" xfId="28605"/>
    <cellStyle name="40% - Accent4 6 2 3 2 4" xfId="20252"/>
    <cellStyle name="40% - Accent4 6 2 3 3" xfId="5551"/>
    <cellStyle name="40% - Accent4 6 2 3 3 2" xfId="13905"/>
    <cellStyle name="40% - Accent4 6 2 3 3 2 2" xfId="30616"/>
    <cellStyle name="40% - Accent4 6 2 3 3 3" xfId="22263"/>
    <cellStyle name="40% - Accent4 6 2 3 4" xfId="9743"/>
    <cellStyle name="40% - Accent4 6 2 3 4 2" xfId="26454"/>
    <cellStyle name="40% - Accent4 6 2 3 5" xfId="18101"/>
    <cellStyle name="40% - Accent4 6 2 4" xfId="3540"/>
    <cellStyle name="40% - Accent4 6 2 4 2" xfId="7703"/>
    <cellStyle name="40% - Accent4 6 2 4 2 2" xfId="16057"/>
    <cellStyle name="40% - Accent4 6 2 4 2 2 2" xfId="32768"/>
    <cellStyle name="40% - Accent4 6 2 4 2 3" xfId="24415"/>
    <cellStyle name="40% - Accent4 6 2 4 3" xfId="11895"/>
    <cellStyle name="40% - Accent4 6 2 4 3 2" xfId="28606"/>
    <cellStyle name="40% - Accent4 6 2 4 4" xfId="20253"/>
    <cellStyle name="40% - Accent4 6 2 5" xfId="4515"/>
    <cellStyle name="40% - Accent4 6 2 5 2" xfId="12869"/>
    <cellStyle name="40% - Accent4 6 2 5 2 2" xfId="29580"/>
    <cellStyle name="40% - Accent4 6 2 5 3" xfId="21227"/>
    <cellStyle name="40% - Accent4 6 2 6" xfId="8707"/>
    <cellStyle name="40% - Accent4 6 2 6 2" xfId="25418"/>
    <cellStyle name="40% - Accent4 6 2 7" xfId="17065"/>
    <cellStyle name="40% - Accent4 6 3" xfId="624"/>
    <cellStyle name="40% - Accent4 6 3 2" xfId="1660"/>
    <cellStyle name="40% - Accent4 6 3 2 2" xfId="3541"/>
    <cellStyle name="40% - Accent4 6 3 2 2 2" xfId="7704"/>
    <cellStyle name="40% - Accent4 6 3 2 2 2 2" xfId="16058"/>
    <cellStyle name="40% - Accent4 6 3 2 2 2 2 2" xfId="32769"/>
    <cellStyle name="40% - Accent4 6 3 2 2 2 3" xfId="24416"/>
    <cellStyle name="40% - Accent4 6 3 2 2 3" xfId="11896"/>
    <cellStyle name="40% - Accent4 6 3 2 2 3 2" xfId="28607"/>
    <cellStyle name="40% - Accent4 6 3 2 2 4" xfId="20254"/>
    <cellStyle name="40% - Accent4 6 3 2 3" xfId="5823"/>
    <cellStyle name="40% - Accent4 6 3 2 3 2" xfId="14177"/>
    <cellStyle name="40% - Accent4 6 3 2 3 2 2" xfId="30888"/>
    <cellStyle name="40% - Accent4 6 3 2 3 3" xfId="22535"/>
    <cellStyle name="40% - Accent4 6 3 2 4" xfId="10015"/>
    <cellStyle name="40% - Accent4 6 3 2 4 2" xfId="26726"/>
    <cellStyle name="40% - Accent4 6 3 2 5" xfId="18373"/>
    <cellStyle name="40% - Accent4 6 3 3" xfId="3542"/>
    <cellStyle name="40% - Accent4 6 3 3 2" xfId="7705"/>
    <cellStyle name="40% - Accent4 6 3 3 2 2" xfId="16059"/>
    <cellStyle name="40% - Accent4 6 3 3 2 2 2" xfId="32770"/>
    <cellStyle name="40% - Accent4 6 3 3 2 3" xfId="24417"/>
    <cellStyle name="40% - Accent4 6 3 3 3" xfId="11897"/>
    <cellStyle name="40% - Accent4 6 3 3 3 2" xfId="28608"/>
    <cellStyle name="40% - Accent4 6 3 3 4" xfId="20255"/>
    <cellStyle name="40% - Accent4 6 3 4" xfId="4787"/>
    <cellStyle name="40% - Accent4 6 3 4 2" xfId="13141"/>
    <cellStyle name="40% - Accent4 6 3 4 2 2" xfId="29852"/>
    <cellStyle name="40% - Accent4 6 3 4 3" xfId="21499"/>
    <cellStyle name="40% - Accent4 6 3 5" xfId="8979"/>
    <cellStyle name="40% - Accent4 6 3 5 2" xfId="25690"/>
    <cellStyle name="40% - Accent4 6 3 6" xfId="17337"/>
    <cellStyle name="40% - Accent4 6 4" xfId="1148"/>
    <cellStyle name="40% - Accent4 6 4 2" xfId="3543"/>
    <cellStyle name="40% - Accent4 6 4 2 2" xfId="7706"/>
    <cellStyle name="40% - Accent4 6 4 2 2 2" xfId="16060"/>
    <cellStyle name="40% - Accent4 6 4 2 2 2 2" xfId="32771"/>
    <cellStyle name="40% - Accent4 6 4 2 2 3" xfId="24418"/>
    <cellStyle name="40% - Accent4 6 4 2 3" xfId="11898"/>
    <cellStyle name="40% - Accent4 6 4 2 3 2" xfId="28609"/>
    <cellStyle name="40% - Accent4 6 4 2 4" xfId="20256"/>
    <cellStyle name="40% - Accent4 6 4 3" xfId="5311"/>
    <cellStyle name="40% - Accent4 6 4 3 2" xfId="13665"/>
    <cellStyle name="40% - Accent4 6 4 3 2 2" xfId="30376"/>
    <cellStyle name="40% - Accent4 6 4 3 3" xfId="22023"/>
    <cellStyle name="40% - Accent4 6 4 4" xfId="9503"/>
    <cellStyle name="40% - Accent4 6 4 4 2" xfId="26214"/>
    <cellStyle name="40% - Accent4 6 4 5" xfId="17861"/>
    <cellStyle name="40% - Accent4 6 5" xfId="3544"/>
    <cellStyle name="40% - Accent4 6 5 2" xfId="7707"/>
    <cellStyle name="40% - Accent4 6 5 2 2" xfId="16061"/>
    <cellStyle name="40% - Accent4 6 5 2 2 2" xfId="32772"/>
    <cellStyle name="40% - Accent4 6 5 2 3" xfId="24419"/>
    <cellStyle name="40% - Accent4 6 5 3" xfId="11899"/>
    <cellStyle name="40% - Accent4 6 5 3 2" xfId="28610"/>
    <cellStyle name="40% - Accent4 6 5 4" xfId="20257"/>
    <cellStyle name="40% - Accent4 6 6" xfId="4275"/>
    <cellStyle name="40% - Accent4 6 6 2" xfId="12629"/>
    <cellStyle name="40% - Accent4 6 6 2 2" xfId="29340"/>
    <cellStyle name="40% - Accent4 6 6 3" xfId="20987"/>
    <cellStyle name="40% - Accent4 6 7" xfId="8467"/>
    <cellStyle name="40% - Accent4 6 7 2" xfId="25178"/>
    <cellStyle name="40% - Accent4 6 8" xfId="16825"/>
    <cellStyle name="40% - Accent4 7" xfId="122"/>
    <cellStyle name="40% - Accent4 7 2" xfId="365"/>
    <cellStyle name="40% - Accent4 7 2 2" xfId="878"/>
    <cellStyle name="40% - Accent4 7 2 2 2" xfId="1914"/>
    <cellStyle name="40% - Accent4 7 2 2 2 2" xfId="3545"/>
    <cellStyle name="40% - Accent4 7 2 2 2 2 2" xfId="7708"/>
    <cellStyle name="40% - Accent4 7 2 2 2 2 2 2" xfId="16062"/>
    <cellStyle name="40% - Accent4 7 2 2 2 2 2 2 2" xfId="32773"/>
    <cellStyle name="40% - Accent4 7 2 2 2 2 2 3" xfId="24420"/>
    <cellStyle name="40% - Accent4 7 2 2 2 2 3" xfId="11900"/>
    <cellStyle name="40% - Accent4 7 2 2 2 2 3 2" xfId="28611"/>
    <cellStyle name="40% - Accent4 7 2 2 2 2 4" xfId="20258"/>
    <cellStyle name="40% - Accent4 7 2 2 2 3" xfId="6077"/>
    <cellStyle name="40% - Accent4 7 2 2 2 3 2" xfId="14431"/>
    <cellStyle name="40% - Accent4 7 2 2 2 3 2 2" xfId="31142"/>
    <cellStyle name="40% - Accent4 7 2 2 2 3 3" xfId="22789"/>
    <cellStyle name="40% - Accent4 7 2 2 2 4" xfId="10269"/>
    <cellStyle name="40% - Accent4 7 2 2 2 4 2" xfId="26980"/>
    <cellStyle name="40% - Accent4 7 2 2 2 5" xfId="18627"/>
    <cellStyle name="40% - Accent4 7 2 2 3" xfId="3546"/>
    <cellStyle name="40% - Accent4 7 2 2 3 2" xfId="7709"/>
    <cellStyle name="40% - Accent4 7 2 2 3 2 2" xfId="16063"/>
    <cellStyle name="40% - Accent4 7 2 2 3 2 2 2" xfId="32774"/>
    <cellStyle name="40% - Accent4 7 2 2 3 2 3" xfId="24421"/>
    <cellStyle name="40% - Accent4 7 2 2 3 3" xfId="11901"/>
    <cellStyle name="40% - Accent4 7 2 2 3 3 2" xfId="28612"/>
    <cellStyle name="40% - Accent4 7 2 2 3 4" xfId="20259"/>
    <cellStyle name="40% - Accent4 7 2 2 4" xfId="5041"/>
    <cellStyle name="40% - Accent4 7 2 2 4 2" xfId="13395"/>
    <cellStyle name="40% - Accent4 7 2 2 4 2 2" xfId="30106"/>
    <cellStyle name="40% - Accent4 7 2 2 4 3" xfId="21753"/>
    <cellStyle name="40% - Accent4 7 2 2 5" xfId="9233"/>
    <cellStyle name="40% - Accent4 7 2 2 5 2" xfId="25944"/>
    <cellStyle name="40% - Accent4 7 2 2 6" xfId="17591"/>
    <cellStyle name="40% - Accent4 7 2 3" xfId="1402"/>
    <cellStyle name="40% - Accent4 7 2 3 2" xfId="3547"/>
    <cellStyle name="40% - Accent4 7 2 3 2 2" xfId="7710"/>
    <cellStyle name="40% - Accent4 7 2 3 2 2 2" xfId="16064"/>
    <cellStyle name="40% - Accent4 7 2 3 2 2 2 2" xfId="32775"/>
    <cellStyle name="40% - Accent4 7 2 3 2 2 3" xfId="24422"/>
    <cellStyle name="40% - Accent4 7 2 3 2 3" xfId="11902"/>
    <cellStyle name="40% - Accent4 7 2 3 2 3 2" xfId="28613"/>
    <cellStyle name="40% - Accent4 7 2 3 2 4" xfId="20260"/>
    <cellStyle name="40% - Accent4 7 2 3 3" xfId="5565"/>
    <cellStyle name="40% - Accent4 7 2 3 3 2" xfId="13919"/>
    <cellStyle name="40% - Accent4 7 2 3 3 2 2" xfId="30630"/>
    <cellStyle name="40% - Accent4 7 2 3 3 3" xfId="22277"/>
    <cellStyle name="40% - Accent4 7 2 3 4" xfId="9757"/>
    <cellStyle name="40% - Accent4 7 2 3 4 2" xfId="26468"/>
    <cellStyle name="40% - Accent4 7 2 3 5" xfId="18115"/>
    <cellStyle name="40% - Accent4 7 2 4" xfId="3548"/>
    <cellStyle name="40% - Accent4 7 2 4 2" xfId="7711"/>
    <cellStyle name="40% - Accent4 7 2 4 2 2" xfId="16065"/>
    <cellStyle name="40% - Accent4 7 2 4 2 2 2" xfId="32776"/>
    <cellStyle name="40% - Accent4 7 2 4 2 3" xfId="24423"/>
    <cellStyle name="40% - Accent4 7 2 4 3" xfId="11903"/>
    <cellStyle name="40% - Accent4 7 2 4 3 2" xfId="28614"/>
    <cellStyle name="40% - Accent4 7 2 4 4" xfId="20261"/>
    <cellStyle name="40% - Accent4 7 2 5" xfId="4529"/>
    <cellStyle name="40% - Accent4 7 2 5 2" xfId="12883"/>
    <cellStyle name="40% - Accent4 7 2 5 2 2" xfId="29594"/>
    <cellStyle name="40% - Accent4 7 2 5 3" xfId="21241"/>
    <cellStyle name="40% - Accent4 7 2 6" xfId="8721"/>
    <cellStyle name="40% - Accent4 7 2 6 2" xfId="25432"/>
    <cellStyle name="40% - Accent4 7 2 7" xfId="17079"/>
    <cellStyle name="40% - Accent4 7 3" xfId="638"/>
    <cellStyle name="40% - Accent4 7 3 2" xfId="1674"/>
    <cellStyle name="40% - Accent4 7 3 2 2" xfId="3549"/>
    <cellStyle name="40% - Accent4 7 3 2 2 2" xfId="7712"/>
    <cellStyle name="40% - Accent4 7 3 2 2 2 2" xfId="16066"/>
    <cellStyle name="40% - Accent4 7 3 2 2 2 2 2" xfId="32777"/>
    <cellStyle name="40% - Accent4 7 3 2 2 2 3" xfId="24424"/>
    <cellStyle name="40% - Accent4 7 3 2 2 3" xfId="11904"/>
    <cellStyle name="40% - Accent4 7 3 2 2 3 2" xfId="28615"/>
    <cellStyle name="40% - Accent4 7 3 2 2 4" xfId="20262"/>
    <cellStyle name="40% - Accent4 7 3 2 3" xfId="5837"/>
    <cellStyle name="40% - Accent4 7 3 2 3 2" xfId="14191"/>
    <cellStyle name="40% - Accent4 7 3 2 3 2 2" xfId="30902"/>
    <cellStyle name="40% - Accent4 7 3 2 3 3" xfId="22549"/>
    <cellStyle name="40% - Accent4 7 3 2 4" xfId="10029"/>
    <cellStyle name="40% - Accent4 7 3 2 4 2" xfId="26740"/>
    <cellStyle name="40% - Accent4 7 3 2 5" xfId="18387"/>
    <cellStyle name="40% - Accent4 7 3 3" xfId="3550"/>
    <cellStyle name="40% - Accent4 7 3 3 2" xfId="7713"/>
    <cellStyle name="40% - Accent4 7 3 3 2 2" xfId="16067"/>
    <cellStyle name="40% - Accent4 7 3 3 2 2 2" xfId="32778"/>
    <cellStyle name="40% - Accent4 7 3 3 2 3" xfId="24425"/>
    <cellStyle name="40% - Accent4 7 3 3 3" xfId="11905"/>
    <cellStyle name="40% - Accent4 7 3 3 3 2" xfId="28616"/>
    <cellStyle name="40% - Accent4 7 3 3 4" xfId="20263"/>
    <cellStyle name="40% - Accent4 7 3 4" xfId="4801"/>
    <cellStyle name="40% - Accent4 7 3 4 2" xfId="13155"/>
    <cellStyle name="40% - Accent4 7 3 4 2 2" xfId="29866"/>
    <cellStyle name="40% - Accent4 7 3 4 3" xfId="21513"/>
    <cellStyle name="40% - Accent4 7 3 5" xfId="8993"/>
    <cellStyle name="40% - Accent4 7 3 5 2" xfId="25704"/>
    <cellStyle name="40% - Accent4 7 3 6" xfId="17351"/>
    <cellStyle name="40% - Accent4 7 4" xfId="1162"/>
    <cellStyle name="40% - Accent4 7 4 2" xfId="3551"/>
    <cellStyle name="40% - Accent4 7 4 2 2" xfId="7714"/>
    <cellStyle name="40% - Accent4 7 4 2 2 2" xfId="16068"/>
    <cellStyle name="40% - Accent4 7 4 2 2 2 2" xfId="32779"/>
    <cellStyle name="40% - Accent4 7 4 2 2 3" xfId="24426"/>
    <cellStyle name="40% - Accent4 7 4 2 3" xfId="11906"/>
    <cellStyle name="40% - Accent4 7 4 2 3 2" xfId="28617"/>
    <cellStyle name="40% - Accent4 7 4 2 4" xfId="20264"/>
    <cellStyle name="40% - Accent4 7 4 3" xfId="5325"/>
    <cellStyle name="40% - Accent4 7 4 3 2" xfId="13679"/>
    <cellStyle name="40% - Accent4 7 4 3 2 2" xfId="30390"/>
    <cellStyle name="40% - Accent4 7 4 3 3" xfId="22037"/>
    <cellStyle name="40% - Accent4 7 4 4" xfId="9517"/>
    <cellStyle name="40% - Accent4 7 4 4 2" xfId="26228"/>
    <cellStyle name="40% - Accent4 7 4 5" xfId="17875"/>
    <cellStyle name="40% - Accent4 7 5" xfId="3552"/>
    <cellStyle name="40% - Accent4 7 5 2" xfId="7715"/>
    <cellStyle name="40% - Accent4 7 5 2 2" xfId="16069"/>
    <cellStyle name="40% - Accent4 7 5 2 2 2" xfId="32780"/>
    <cellStyle name="40% - Accent4 7 5 2 3" xfId="24427"/>
    <cellStyle name="40% - Accent4 7 5 3" xfId="11907"/>
    <cellStyle name="40% - Accent4 7 5 3 2" xfId="28618"/>
    <cellStyle name="40% - Accent4 7 5 4" xfId="20265"/>
    <cellStyle name="40% - Accent4 7 6" xfId="4289"/>
    <cellStyle name="40% - Accent4 7 6 2" xfId="12643"/>
    <cellStyle name="40% - Accent4 7 6 2 2" xfId="29354"/>
    <cellStyle name="40% - Accent4 7 6 3" xfId="21001"/>
    <cellStyle name="40% - Accent4 7 7" xfId="8481"/>
    <cellStyle name="40% - Accent4 7 7 2" xfId="25192"/>
    <cellStyle name="40% - Accent4 7 8" xfId="16839"/>
    <cellStyle name="40% - Accent4 8" xfId="136"/>
    <cellStyle name="40% - Accent4 8 2" xfId="379"/>
    <cellStyle name="40% - Accent4 8 2 2" xfId="892"/>
    <cellStyle name="40% - Accent4 8 2 2 2" xfId="1928"/>
    <cellStyle name="40% - Accent4 8 2 2 2 2" xfId="3553"/>
    <cellStyle name="40% - Accent4 8 2 2 2 2 2" xfId="7716"/>
    <cellStyle name="40% - Accent4 8 2 2 2 2 2 2" xfId="16070"/>
    <cellStyle name="40% - Accent4 8 2 2 2 2 2 2 2" xfId="32781"/>
    <cellStyle name="40% - Accent4 8 2 2 2 2 2 3" xfId="24428"/>
    <cellStyle name="40% - Accent4 8 2 2 2 2 3" xfId="11908"/>
    <cellStyle name="40% - Accent4 8 2 2 2 2 3 2" xfId="28619"/>
    <cellStyle name="40% - Accent4 8 2 2 2 2 4" xfId="20266"/>
    <cellStyle name="40% - Accent4 8 2 2 2 3" xfId="6091"/>
    <cellStyle name="40% - Accent4 8 2 2 2 3 2" xfId="14445"/>
    <cellStyle name="40% - Accent4 8 2 2 2 3 2 2" xfId="31156"/>
    <cellStyle name="40% - Accent4 8 2 2 2 3 3" xfId="22803"/>
    <cellStyle name="40% - Accent4 8 2 2 2 4" xfId="10283"/>
    <cellStyle name="40% - Accent4 8 2 2 2 4 2" xfId="26994"/>
    <cellStyle name="40% - Accent4 8 2 2 2 5" xfId="18641"/>
    <cellStyle name="40% - Accent4 8 2 2 3" xfId="3554"/>
    <cellStyle name="40% - Accent4 8 2 2 3 2" xfId="7717"/>
    <cellStyle name="40% - Accent4 8 2 2 3 2 2" xfId="16071"/>
    <cellStyle name="40% - Accent4 8 2 2 3 2 2 2" xfId="32782"/>
    <cellStyle name="40% - Accent4 8 2 2 3 2 3" xfId="24429"/>
    <cellStyle name="40% - Accent4 8 2 2 3 3" xfId="11909"/>
    <cellStyle name="40% - Accent4 8 2 2 3 3 2" xfId="28620"/>
    <cellStyle name="40% - Accent4 8 2 2 3 4" xfId="20267"/>
    <cellStyle name="40% - Accent4 8 2 2 4" xfId="5055"/>
    <cellStyle name="40% - Accent4 8 2 2 4 2" xfId="13409"/>
    <cellStyle name="40% - Accent4 8 2 2 4 2 2" xfId="30120"/>
    <cellStyle name="40% - Accent4 8 2 2 4 3" xfId="21767"/>
    <cellStyle name="40% - Accent4 8 2 2 5" xfId="9247"/>
    <cellStyle name="40% - Accent4 8 2 2 5 2" xfId="25958"/>
    <cellStyle name="40% - Accent4 8 2 2 6" xfId="17605"/>
    <cellStyle name="40% - Accent4 8 2 3" xfId="1416"/>
    <cellStyle name="40% - Accent4 8 2 3 2" xfId="3555"/>
    <cellStyle name="40% - Accent4 8 2 3 2 2" xfId="7718"/>
    <cellStyle name="40% - Accent4 8 2 3 2 2 2" xfId="16072"/>
    <cellStyle name="40% - Accent4 8 2 3 2 2 2 2" xfId="32783"/>
    <cellStyle name="40% - Accent4 8 2 3 2 2 3" xfId="24430"/>
    <cellStyle name="40% - Accent4 8 2 3 2 3" xfId="11910"/>
    <cellStyle name="40% - Accent4 8 2 3 2 3 2" xfId="28621"/>
    <cellStyle name="40% - Accent4 8 2 3 2 4" xfId="20268"/>
    <cellStyle name="40% - Accent4 8 2 3 3" xfId="5579"/>
    <cellStyle name="40% - Accent4 8 2 3 3 2" xfId="13933"/>
    <cellStyle name="40% - Accent4 8 2 3 3 2 2" xfId="30644"/>
    <cellStyle name="40% - Accent4 8 2 3 3 3" xfId="22291"/>
    <cellStyle name="40% - Accent4 8 2 3 4" xfId="9771"/>
    <cellStyle name="40% - Accent4 8 2 3 4 2" xfId="26482"/>
    <cellStyle name="40% - Accent4 8 2 3 5" xfId="18129"/>
    <cellStyle name="40% - Accent4 8 2 4" xfId="3556"/>
    <cellStyle name="40% - Accent4 8 2 4 2" xfId="7719"/>
    <cellStyle name="40% - Accent4 8 2 4 2 2" xfId="16073"/>
    <cellStyle name="40% - Accent4 8 2 4 2 2 2" xfId="32784"/>
    <cellStyle name="40% - Accent4 8 2 4 2 3" xfId="24431"/>
    <cellStyle name="40% - Accent4 8 2 4 3" xfId="11911"/>
    <cellStyle name="40% - Accent4 8 2 4 3 2" xfId="28622"/>
    <cellStyle name="40% - Accent4 8 2 4 4" xfId="20269"/>
    <cellStyle name="40% - Accent4 8 2 5" xfId="4543"/>
    <cellStyle name="40% - Accent4 8 2 5 2" xfId="12897"/>
    <cellStyle name="40% - Accent4 8 2 5 2 2" xfId="29608"/>
    <cellStyle name="40% - Accent4 8 2 5 3" xfId="21255"/>
    <cellStyle name="40% - Accent4 8 2 6" xfId="8735"/>
    <cellStyle name="40% - Accent4 8 2 6 2" xfId="25446"/>
    <cellStyle name="40% - Accent4 8 2 7" xfId="17093"/>
    <cellStyle name="40% - Accent4 8 3" xfId="652"/>
    <cellStyle name="40% - Accent4 8 3 2" xfId="1688"/>
    <cellStyle name="40% - Accent4 8 3 2 2" xfId="3557"/>
    <cellStyle name="40% - Accent4 8 3 2 2 2" xfId="7720"/>
    <cellStyle name="40% - Accent4 8 3 2 2 2 2" xfId="16074"/>
    <cellStyle name="40% - Accent4 8 3 2 2 2 2 2" xfId="32785"/>
    <cellStyle name="40% - Accent4 8 3 2 2 2 3" xfId="24432"/>
    <cellStyle name="40% - Accent4 8 3 2 2 3" xfId="11912"/>
    <cellStyle name="40% - Accent4 8 3 2 2 3 2" xfId="28623"/>
    <cellStyle name="40% - Accent4 8 3 2 2 4" xfId="20270"/>
    <cellStyle name="40% - Accent4 8 3 2 3" xfId="5851"/>
    <cellStyle name="40% - Accent4 8 3 2 3 2" xfId="14205"/>
    <cellStyle name="40% - Accent4 8 3 2 3 2 2" xfId="30916"/>
    <cellStyle name="40% - Accent4 8 3 2 3 3" xfId="22563"/>
    <cellStyle name="40% - Accent4 8 3 2 4" xfId="10043"/>
    <cellStyle name="40% - Accent4 8 3 2 4 2" xfId="26754"/>
    <cellStyle name="40% - Accent4 8 3 2 5" xfId="18401"/>
    <cellStyle name="40% - Accent4 8 3 3" xfId="3558"/>
    <cellStyle name="40% - Accent4 8 3 3 2" xfId="7721"/>
    <cellStyle name="40% - Accent4 8 3 3 2 2" xfId="16075"/>
    <cellStyle name="40% - Accent4 8 3 3 2 2 2" xfId="32786"/>
    <cellStyle name="40% - Accent4 8 3 3 2 3" xfId="24433"/>
    <cellStyle name="40% - Accent4 8 3 3 3" xfId="11913"/>
    <cellStyle name="40% - Accent4 8 3 3 3 2" xfId="28624"/>
    <cellStyle name="40% - Accent4 8 3 3 4" xfId="20271"/>
    <cellStyle name="40% - Accent4 8 3 4" xfId="4815"/>
    <cellStyle name="40% - Accent4 8 3 4 2" xfId="13169"/>
    <cellStyle name="40% - Accent4 8 3 4 2 2" xfId="29880"/>
    <cellStyle name="40% - Accent4 8 3 4 3" xfId="21527"/>
    <cellStyle name="40% - Accent4 8 3 5" xfId="9007"/>
    <cellStyle name="40% - Accent4 8 3 5 2" xfId="25718"/>
    <cellStyle name="40% - Accent4 8 3 6" xfId="17365"/>
    <cellStyle name="40% - Accent4 8 4" xfId="1176"/>
    <cellStyle name="40% - Accent4 8 4 2" xfId="3559"/>
    <cellStyle name="40% - Accent4 8 4 2 2" xfId="7722"/>
    <cellStyle name="40% - Accent4 8 4 2 2 2" xfId="16076"/>
    <cellStyle name="40% - Accent4 8 4 2 2 2 2" xfId="32787"/>
    <cellStyle name="40% - Accent4 8 4 2 2 3" xfId="24434"/>
    <cellStyle name="40% - Accent4 8 4 2 3" xfId="11914"/>
    <cellStyle name="40% - Accent4 8 4 2 3 2" xfId="28625"/>
    <cellStyle name="40% - Accent4 8 4 2 4" xfId="20272"/>
    <cellStyle name="40% - Accent4 8 4 3" xfId="5339"/>
    <cellStyle name="40% - Accent4 8 4 3 2" xfId="13693"/>
    <cellStyle name="40% - Accent4 8 4 3 2 2" xfId="30404"/>
    <cellStyle name="40% - Accent4 8 4 3 3" xfId="22051"/>
    <cellStyle name="40% - Accent4 8 4 4" xfId="9531"/>
    <cellStyle name="40% - Accent4 8 4 4 2" xfId="26242"/>
    <cellStyle name="40% - Accent4 8 4 5" xfId="17889"/>
    <cellStyle name="40% - Accent4 8 5" xfId="3560"/>
    <cellStyle name="40% - Accent4 8 5 2" xfId="7723"/>
    <cellStyle name="40% - Accent4 8 5 2 2" xfId="16077"/>
    <cellStyle name="40% - Accent4 8 5 2 2 2" xfId="32788"/>
    <cellStyle name="40% - Accent4 8 5 2 3" xfId="24435"/>
    <cellStyle name="40% - Accent4 8 5 3" xfId="11915"/>
    <cellStyle name="40% - Accent4 8 5 3 2" xfId="28626"/>
    <cellStyle name="40% - Accent4 8 5 4" xfId="20273"/>
    <cellStyle name="40% - Accent4 8 6" xfId="4303"/>
    <cellStyle name="40% - Accent4 8 6 2" xfId="12657"/>
    <cellStyle name="40% - Accent4 8 6 2 2" xfId="29368"/>
    <cellStyle name="40% - Accent4 8 6 3" xfId="21015"/>
    <cellStyle name="40% - Accent4 8 7" xfId="8495"/>
    <cellStyle name="40% - Accent4 8 7 2" xfId="25206"/>
    <cellStyle name="40% - Accent4 8 8" xfId="16853"/>
    <cellStyle name="40% - Accent4 9" xfId="150"/>
    <cellStyle name="40% - Accent4 9 2" xfId="393"/>
    <cellStyle name="40% - Accent4 9 2 2" xfId="906"/>
    <cellStyle name="40% - Accent4 9 2 2 2" xfId="1942"/>
    <cellStyle name="40% - Accent4 9 2 2 2 2" xfId="3561"/>
    <cellStyle name="40% - Accent4 9 2 2 2 2 2" xfId="7724"/>
    <cellStyle name="40% - Accent4 9 2 2 2 2 2 2" xfId="16078"/>
    <cellStyle name="40% - Accent4 9 2 2 2 2 2 2 2" xfId="32789"/>
    <cellStyle name="40% - Accent4 9 2 2 2 2 2 3" xfId="24436"/>
    <cellStyle name="40% - Accent4 9 2 2 2 2 3" xfId="11916"/>
    <cellStyle name="40% - Accent4 9 2 2 2 2 3 2" xfId="28627"/>
    <cellStyle name="40% - Accent4 9 2 2 2 2 4" xfId="20274"/>
    <cellStyle name="40% - Accent4 9 2 2 2 3" xfId="6105"/>
    <cellStyle name="40% - Accent4 9 2 2 2 3 2" xfId="14459"/>
    <cellStyle name="40% - Accent4 9 2 2 2 3 2 2" xfId="31170"/>
    <cellStyle name="40% - Accent4 9 2 2 2 3 3" xfId="22817"/>
    <cellStyle name="40% - Accent4 9 2 2 2 4" xfId="10297"/>
    <cellStyle name="40% - Accent4 9 2 2 2 4 2" xfId="27008"/>
    <cellStyle name="40% - Accent4 9 2 2 2 5" xfId="18655"/>
    <cellStyle name="40% - Accent4 9 2 2 3" xfId="3562"/>
    <cellStyle name="40% - Accent4 9 2 2 3 2" xfId="7725"/>
    <cellStyle name="40% - Accent4 9 2 2 3 2 2" xfId="16079"/>
    <cellStyle name="40% - Accent4 9 2 2 3 2 2 2" xfId="32790"/>
    <cellStyle name="40% - Accent4 9 2 2 3 2 3" xfId="24437"/>
    <cellStyle name="40% - Accent4 9 2 2 3 3" xfId="11917"/>
    <cellStyle name="40% - Accent4 9 2 2 3 3 2" xfId="28628"/>
    <cellStyle name="40% - Accent4 9 2 2 3 4" xfId="20275"/>
    <cellStyle name="40% - Accent4 9 2 2 4" xfId="5069"/>
    <cellStyle name="40% - Accent4 9 2 2 4 2" xfId="13423"/>
    <cellStyle name="40% - Accent4 9 2 2 4 2 2" xfId="30134"/>
    <cellStyle name="40% - Accent4 9 2 2 4 3" xfId="21781"/>
    <cellStyle name="40% - Accent4 9 2 2 5" xfId="9261"/>
    <cellStyle name="40% - Accent4 9 2 2 5 2" xfId="25972"/>
    <cellStyle name="40% - Accent4 9 2 2 6" xfId="17619"/>
    <cellStyle name="40% - Accent4 9 2 3" xfId="1430"/>
    <cellStyle name="40% - Accent4 9 2 3 2" xfId="3563"/>
    <cellStyle name="40% - Accent4 9 2 3 2 2" xfId="7726"/>
    <cellStyle name="40% - Accent4 9 2 3 2 2 2" xfId="16080"/>
    <cellStyle name="40% - Accent4 9 2 3 2 2 2 2" xfId="32791"/>
    <cellStyle name="40% - Accent4 9 2 3 2 2 3" xfId="24438"/>
    <cellStyle name="40% - Accent4 9 2 3 2 3" xfId="11918"/>
    <cellStyle name="40% - Accent4 9 2 3 2 3 2" xfId="28629"/>
    <cellStyle name="40% - Accent4 9 2 3 2 4" xfId="20276"/>
    <cellStyle name="40% - Accent4 9 2 3 3" xfId="5593"/>
    <cellStyle name="40% - Accent4 9 2 3 3 2" xfId="13947"/>
    <cellStyle name="40% - Accent4 9 2 3 3 2 2" xfId="30658"/>
    <cellStyle name="40% - Accent4 9 2 3 3 3" xfId="22305"/>
    <cellStyle name="40% - Accent4 9 2 3 4" xfId="9785"/>
    <cellStyle name="40% - Accent4 9 2 3 4 2" xfId="26496"/>
    <cellStyle name="40% - Accent4 9 2 3 5" xfId="18143"/>
    <cellStyle name="40% - Accent4 9 2 4" xfId="3564"/>
    <cellStyle name="40% - Accent4 9 2 4 2" xfId="7727"/>
    <cellStyle name="40% - Accent4 9 2 4 2 2" xfId="16081"/>
    <cellStyle name="40% - Accent4 9 2 4 2 2 2" xfId="32792"/>
    <cellStyle name="40% - Accent4 9 2 4 2 3" xfId="24439"/>
    <cellStyle name="40% - Accent4 9 2 4 3" xfId="11919"/>
    <cellStyle name="40% - Accent4 9 2 4 3 2" xfId="28630"/>
    <cellStyle name="40% - Accent4 9 2 4 4" xfId="20277"/>
    <cellStyle name="40% - Accent4 9 2 5" xfId="4557"/>
    <cellStyle name="40% - Accent4 9 2 5 2" xfId="12911"/>
    <cellStyle name="40% - Accent4 9 2 5 2 2" xfId="29622"/>
    <cellStyle name="40% - Accent4 9 2 5 3" xfId="21269"/>
    <cellStyle name="40% - Accent4 9 2 6" xfId="8749"/>
    <cellStyle name="40% - Accent4 9 2 6 2" xfId="25460"/>
    <cellStyle name="40% - Accent4 9 2 7" xfId="17107"/>
    <cellStyle name="40% - Accent4 9 3" xfId="666"/>
    <cellStyle name="40% - Accent4 9 3 2" xfId="1702"/>
    <cellStyle name="40% - Accent4 9 3 2 2" xfId="3565"/>
    <cellStyle name="40% - Accent4 9 3 2 2 2" xfId="7728"/>
    <cellStyle name="40% - Accent4 9 3 2 2 2 2" xfId="16082"/>
    <cellStyle name="40% - Accent4 9 3 2 2 2 2 2" xfId="32793"/>
    <cellStyle name="40% - Accent4 9 3 2 2 2 3" xfId="24440"/>
    <cellStyle name="40% - Accent4 9 3 2 2 3" xfId="11920"/>
    <cellStyle name="40% - Accent4 9 3 2 2 3 2" xfId="28631"/>
    <cellStyle name="40% - Accent4 9 3 2 2 4" xfId="20278"/>
    <cellStyle name="40% - Accent4 9 3 2 3" xfId="5865"/>
    <cellStyle name="40% - Accent4 9 3 2 3 2" xfId="14219"/>
    <cellStyle name="40% - Accent4 9 3 2 3 2 2" xfId="30930"/>
    <cellStyle name="40% - Accent4 9 3 2 3 3" xfId="22577"/>
    <cellStyle name="40% - Accent4 9 3 2 4" xfId="10057"/>
    <cellStyle name="40% - Accent4 9 3 2 4 2" xfId="26768"/>
    <cellStyle name="40% - Accent4 9 3 2 5" xfId="18415"/>
    <cellStyle name="40% - Accent4 9 3 3" xfId="3566"/>
    <cellStyle name="40% - Accent4 9 3 3 2" xfId="7729"/>
    <cellStyle name="40% - Accent4 9 3 3 2 2" xfId="16083"/>
    <cellStyle name="40% - Accent4 9 3 3 2 2 2" xfId="32794"/>
    <cellStyle name="40% - Accent4 9 3 3 2 3" xfId="24441"/>
    <cellStyle name="40% - Accent4 9 3 3 3" xfId="11921"/>
    <cellStyle name="40% - Accent4 9 3 3 3 2" xfId="28632"/>
    <cellStyle name="40% - Accent4 9 3 3 4" xfId="20279"/>
    <cellStyle name="40% - Accent4 9 3 4" xfId="4829"/>
    <cellStyle name="40% - Accent4 9 3 4 2" xfId="13183"/>
    <cellStyle name="40% - Accent4 9 3 4 2 2" xfId="29894"/>
    <cellStyle name="40% - Accent4 9 3 4 3" xfId="21541"/>
    <cellStyle name="40% - Accent4 9 3 5" xfId="9021"/>
    <cellStyle name="40% - Accent4 9 3 5 2" xfId="25732"/>
    <cellStyle name="40% - Accent4 9 3 6" xfId="17379"/>
    <cellStyle name="40% - Accent4 9 4" xfId="1190"/>
    <cellStyle name="40% - Accent4 9 4 2" xfId="3567"/>
    <cellStyle name="40% - Accent4 9 4 2 2" xfId="7730"/>
    <cellStyle name="40% - Accent4 9 4 2 2 2" xfId="16084"/>
    <cellStyle name="40% - Accent4 9 4 2 2 2 2" xfId="32795"/>
    <cellStyle name="40% - Accent4 9 4 2 2 3" xfId="24442"/>
    <cellStyle name="40% - Accent4 9 4 2 3" xfId="11922"/>
    <cellStyle name="40% - Accent4 9 4 2 3 2" xfId="28633"/>
    <cellStyle name="40% - Accent4 9 4 2 4" xfId="20280"/>
    <cellStyle name="40% - Accent4 9 4 3" xfId="5353"/>
    <cellStyle name="40% - Accent4 9 4 3 2" xfId="13707"/>
    <cellStyle name="40% - Accent4 9 4 3 2 2" xfId="30418"/>
    <cellStyle name="40% - Accent4 9 4 3 3" xfId="22065"/>
    <cellStyle name="40% - Accent4 9 4 4" xfId="9545"/>
    <cellStyle name="40% - Accent4 9 4 4 2" xfId="26256"/>
    <cellStyle name="40% - Accent4 9 4 5" xfId="17903"/>
    <cellStyle name="40% - Accent4 9 5" xfId="3568"/>
    <cellStyle name="40% - Accent4 9 5 2" xfId="7731"/>
    <cellStyle name="40% - Accent4 9 5 2 2" xfId="16085"/>
    <cellStyle name="40% - Accent4 9 5 2 2 2" xfId="32796"/>
    <cellStyle name="40% - Accent4 9 5 2 3" xfId="24443"/>
    <cellStyle name="40% - Accent4 9 5 3" xfId="11923"/>
    <cellStyle name="40% - Accent4 9 5 3 2" xfId="28634"/>
    <cellStyle name="40% - Accent4 9 5 4" xfId="20281"/>
    <cellStyle name="40% - Accent4 9 6" xfId="4317"/>
    <cellStyle name="40% - Accent4 9 6 2" xfId="12671"/>
    <cellStyle name="40% - Accent4 9 6 2 2" xfId="29382"/>
    <cellStyle name="40% - Accent4 9 6 3" xfId="21029"/>
    <cellStyle name="40% - Accent4 9 7" xfId="8509"/>
    <cellStyle name="40% - Accent4 9 7 2" xfId="25220"/>
    <cellStyle name="40% - Accent4 9 8" xfId="16867"/>
    <cellStyle name="40% - Accent5" xfId="11" builtinId="47" customBuiltin="1"/>
    <cellStyle name="40% - Accent5 10" xfId="166"/>
    <cellStyle name="40% - Accent5 10 2" xfId="409"/>
    <cellStyle name="40% - Accent5 10 2 2" xfId="922"/>
    <cellStyle name="40% - Accent5 10 2 2 2" xfId="1958"/>
    <cellStyle name="40% - Accent5 10 2 2 2 2" xfId="3569"/>
    <cellStyle name="40% - Accent5 10 2 2 2 2 2" xfId="7732"/>
    <cellStyle name="40% - Accent5 10 2 2 2 2 2 2" xfId="16086"/>
    <cellStyle name="40% - Accent5 10 2 2 2 2 2 2 2" xfId="32797"/>
    <cellStyle name="40% - Accent5 10 2 2 2 2 2 3" xfId="24444"/>
    <cellStyle name="40% - Accent5 10 2 2 2 2 3" xfId="11924"/>
    <cellStyle name="40% - Accent5 10 2 2 2 2 3 2" xfId="28635"/>
    <cellStyle name="40% - Accent5 10 2 2 2 2 4" xfId="20282"/>
    <cellStyle name="40% - Accent5 10 2 2 2 3" xfId="6121"/>
    <cellStyle name="40% - Accent5 10 2 2 2 3 2" xfId="14475"/>
    <cellStyle name="40% - Accent5 10 2 2 2 3 2 2" xfId="31186"/>
    <cellStyle name="40% - Accent5 10 2 2 2 3 3" xfId="22833"/>
    <cellStyle name="40% - Accent5 10 2 2 2 4" xfId="10313"/>
    <cellStyle name="40% - Accent5 10 2 2 2 4 2" xfId="27024"/>
    <cellStyle name="40% - Accent5 10 2 2 2 5" xfId="18671"/>
    <cellStyle name="40% - Accent5 10 2 2 3" xfId="3570"/>
    <cellStyle name="40% - Accent5 10 2 2 3 2" xfId="7733"/>
    <cellStyle name="40% - Accent5 10 2 2 3 2 2" xfId="16087"/>
    <cellStyle name="40% - Accent5 10 2 2 3 2 2 2" xfId="32798"/>
    <cellStyle name="40% - Accent5 10 2 2 3 2 3" xfId="24445"/>
    <cellStyle name="40% - Accent5 10 2 2 3 3" xfId="11925"/>
    <cellStyle name="40% - Accent5 10 2 2 3 3 2" xfId="28636"/>
    <cellStyle name="40% - Accent5 10 2 2 3 4" xfId="20283"/>
    <cellStyle name="40% - Accent5 10 2 2 4" xfId="5085"/>
    <cellStyle name="40% - Accent5 10 2 2 4 2" xfId="13439"/>
    <cellStyle name="40% - Accent5 10 2 2 4 2 2" xfId="30150"/>
    <cellStyle name="40% - Accent5 10 2 2 4 3" xfId="21797"/>
    <cellStyle name="40% - Accent5 10 2 2 5" xfId="9277"/>
    <cellStyle name="40% - Accent5 10 2 2 5 2" xfId="25988"/>
    <cellStyle name="40% - Accent5 10 2 2 6" xfId="17635"/>
    <cellStyle name="40% - Accent5 10 2 3" xfId="1446"/>
    <cellStyle name="40% - Accent5 10 2 3 2" xfId="3571"/>
    <cellStyle name="40% - Accent5 10 2 3 2 2" xfId="7734"/>
    <cellStyle name="40% - Accent5 10 2 3 2 2 2" xfId="16088"/>
    <cellStyle name="40% - Accent5 10 2 3 2 2 2 2" xfId="32799"/>
    <cellStyle name="40% - Accent5 10 2 3 2 2 3" xfId="24446"/>
    <cellStyle name="40% - Accent5 10 2 3 2 3" xfId="11926"/>
    <cellStyle name="40% - Accent5 10 2 3 2 3 2" xfId="28637"/>
    <cellStyle name="40% - Accent5 10 2 3 2 4" xfId="20284"/>
    <cellStyle name="40% - Accent5 10 2 3 3" xfId="5609"/>
    <cellStyle name="40% - Accent5 10 2 3 3 2" xfId="13963"/>
    <cellStyle name="40% - Accent5 10 2 3 3 2 2" xfId="30674"/>
    <cellStyle name="40% - Accent5 10 2 3 3 3" xfId="22321"/>
    <cellStyle name="40% - Accent5 10 2 3 4" xfId="9801"/>
    <cellStyle name="40% - Accent5 10 2 3 4 2" xfId="26512"/>
    <cellStyle name="40% - Accent5 10 2 3 5" xfId="18159"/>
    <cellStyle name="40% - Accent5 10 2 4" xfId="3572"/>
    <cellStyle name="40% - Accent5 10 2 4 2" xfId="7735"/>
    <cellStyle name="40% - Accent5 10 2 4 2 2" xfId="16089"/>
    <cellStyle name="40% - Accent5 10 2 4 2 2 2" xfId="32800"/>
    <cellStyle name="40% - Accent5 10 2 4 2 3" xfId="24447"/>
    <cellStyle name="40% - Accent5 10 2 4 3" xfId="11927"/>
    <cellStyle name="40% - Accent5 10 2 4 3 2" xfId="28638"/>
    <cellStyle name="40% - Accent5 10 2 4 4" xfId="20285"/>
    <cellStyle name="40% - Accent5 10 2 5" xfId="4573"/>
    <cellStyle name="40% - Accent5 10 2 5 2" xfId="12927"/>
    <cellStyle name="40% - Accent5 10 2 5 2 2" xfId="29638"/>
    <cellStyle name="40% - Accent5 10 2 5 3" xfId="21285"/>
    <cellStyle name="40% - Accent5 10 2 6" xfId="8765"/>
    <cellStyle name="40% - Accent5 10 2 6 2" xfId="25476"/>
    <cellStyle name="40% - Accent5 10 2 7" xfId="17123"/>
    <cellStyle name="40% - Accent5 10 3" xfId="682"/>
    <cellStyle name="40% - Accent5 10 3 2" xfId="1718"/>
    <cellStyle name="40% - Accent5 10 3 2 2" xfId="3573"/>
    <cellStyle name="40% - Accent5 10 3 2 2 2" xfId="7736"/>
    <cellStyle name="40% - Accent5 10 3 2 2 2 2" xfId="16090"/>
    <cellStyle name="40% - Accent5 10 3 2 2 2 2 2" xfId="32801"/>
    <cellStyle name="40% - Accent5 10 3 2 2 2 3" xfId="24448"/>
    <cellStyle name="40% - Accent5 10 3 2 2 3" xfId="11928"/>
    <cellStyle name="40% - Accent5 10 3 2 2 3 2" xfId="28639"/>
    <cellStyle name="40% - Accent5 10 3 2 2 4" xfId="20286"/>
    <cellStyle name="40% - Accent5 10 3 2 3" xfId="5881"/>
    <cellStyle name="40% - Accent5 10 3 2 3 2" xfId="14235"/>
    <cellStyle name="40% - Accent5 10 3 2 3 2 2" xfId="30946"/>
    <cellStyle name="40% - Accent5 10 3 2 3 3" xfId="22593"/>
    <cellStyle name="40% - Accent5 10 3 2 4" xfId="10073"/>
    <cellStyle name="40% - Accent5 10 3 2 4 2" xfId="26784"/>
    <cellStyle name="40% - Accent5 10 3 2 5" xfId="18431"/>
    <cellStyle name="40% - Accent5 10 3 3" xfId="3574"/>
    <cellStyle name="40% - Accent5 10 3 3 2" xfId="7737"/>
    <cellStyle name="40% - Accent5 10 3 3 2 2" xfId="16091"/>
    <cellStyle name="40% - Accent5 10 3 3 2 2 2" xfId="32802"/>
    <cellStyle name="40% - Accent5 10 3 3 2 3" xfId="24449"/>
    <cellStyle name="40% - Accent5 10 3 3 3" xfId="11929"/>
    <cellStyle name="40% - Accent5 10 3 3 3 2" xfId="28640"/>
    <cellStyle name="40% - Accent5 10 3 3 4" xfId="20287"/>
    <cellStyle name="40% - Accent5 10 3 4" xfId="4845"/>
    <cellStyle name="40% - Accent5 10 3 4 2" xfId="13199"/>
    <cellStyle name="40% - Accent5 10 3 4 2 2" xfId="29910"/>
    <cellStyle name="40% - Accent5 10 3 4 3" xfId="21557"/>
    <cellStyle name="40% - Accent5 10 3 5" xfId="9037"/>
    <cellStyle name="40% - Accent5 10 3 5 2" xfId="25748"/>
    <cellStyle name="40% - Accent5 10 3 6" xfId="17395"/>
    <cellStyle name="40% - Accent5 10 4" xfId="1206"/>
    <cellStyle name="40% - Accent5 10 4 2" xfId="3575"/>
    <cellStyle name="40% - Accent5 10 4 2 2" xfId="7738"/>
    <cellStyle name="40% - Accent5 10 4 2 2 2" xfId="16092"/>
    <cellStyle name="40% - Accent5 10 4 2 2 2 2" xfId="32803"/>
    <cellStyle name="40% - Accent5 10 4 2 2 3" xfId="24450"/>
    <cellStyle name="40% - Accent5 10 4 2 3" xfId="11930"/>
    <cellStyle name="40% - Accent5 10 4 2 3 2" xfId="28641"/>
    <cellStyle name="40% - Accent5 10 4 2 4" xfId="20288"/>
    <cellStyle name="40% - Accent5 10 4 3" xfId="5369"/>
    <cellStyle name="40% - Accent5 10 4 3 2" xfId="13723"/>
    <cellStyle name="40% - Accent5 10 4 3 2 2" xfId="30434"/>
    <cellStyle name="40% - Accent5 10 4 3 3" xfId="22081"/>
    <cellStyle name="40% - Accent5 10 4 4" xfId="9561"/>
    <cellStyle name="40% - Accent5 10 4 4 2" xfId="26272"/>
    <cellStyle name="40% - Accent5 10 4 5" xfId="17919"/>
    <cellStyle name="40% - Accent5 10 5" xfId="3576"/>
    <cellStyle name="40% - Accent5 10 5 2" xfId="7739"/>
    <cellStyle name="40% - Accent5 10 5 2 2" xfId="16093"/>
    <cellStyle name="40% - Accent5 10 5 2 2 2" xfId="32804"/>
    <cellStyle name="40% - Accent5 10 5 2 3" xfId="24451"/>
    <cellStyle name="40% - Accent5 10 5 3" xfId="11931"/>
    <cellStyle name="40% - Accent5 10 5 3 2" xfId="28642"/>
    <cellStyle name="40% - Accent5 10 5 4" xfId="20289"/>
    <cellStyle name="40% - Accent5 10 6" xfId="4333"/>
    <cellStyle name="40% - Accent5 10 6 2" xfId="12687"/>
    <cellStyle name="40% - Accent5 10 6 2 2" xfId="29398"/>
    <cellStyle name="40% - Accent5 10 6 3" xfId="21045"/>
    <cellStyle name="40% - Accent5 10 7" xfId="8525"/>
    <cellStyle name="40% - Accent5 10 7 2" xfId="25236"/>
    <cellStyle name="40% - Accent5 10 8" xfId="16883"/>
    <cellStyle name="40% - Accent5 11" xfId="180"/>
    <cellStyle name="40% - Accent5 11 2" xfId="423"/>
    <cellStyle name="40% - Accent5 11 2 2" xfId="936"/>
    <cellStyle name="40% - Accent5 11 2 2 2" xfId="1972"/>
    <cellStyle name="40% - Accent5 11 2 2 2 2" xfId="3577"/>
    <cellStyle name="40% - Accent5 11 2 2 2 2 2" xfId="7740"/>
    <cellStyle name="40% - Accent5 11 2 2 2 2 2 2" xfId="16094"/>
    <cellStyle name="40% - Accent5 11 2 2 2 2 2 2 2" xfId="32805"/>
    <cellStyle name="40% - Accent5 11 2 2 2 2 2 3" xfId="24452"/>
    <cellStyle name="40% - Accent5 11 2 2 2 2 3" xfId="11932"/>
    <cellStyle name="40% - Accent5 11 2 2 2 2 3 2" xfId="28643"/>
    <cellStyle name="40% - Accent5 11 2 2 2 2 4" xfId="20290"/>
    <cellStyle name="40% - Accent5 11 2 2 2 3" xfId="6135"/>
    <cellStyle name="40% - Accent5 11 2 2 2 3 2" xfId="14489"/>
    <cellStyle name="40% - Accent5 11 2 2 2 3 2 2" xfId="31200"/>
    <cellStyle name="40% - Accent5 11 2 2 2 3 3" xfId="22847"/>
    <cellStyle name="40% - Accent5 11 2 2 2 4" xfId="10327"/>
    <cellStyle name="40% - Accent5 11 2 2 2 4 2" xfId="27038"/>
    <cellStyle name="40% - Accent5 11 2 2 2 5" xfId="18685"/>
    <cellStyle name="40% - Accent5 11 2 2 3" xfId="3578"/>
    <cellStyle name="40% - Accent5 11 2 2 3 2" xfId="7741"/>
    <cellStyle name="40% - Accent5 11 2 2 3 2 2" xfId="16095"/>
    <cellStyle name="40% - Accent5 11 2 2 3 2 2 2" xfId="32806"/>
    <cellStyle name="40% - Accent5 11 2 2 3 2 3" xfId="24453"/>
    <cellStyle name="40% - Accent5 11 2 2 3 3" xfId="11933"/>
    <cellStyle name="40% - Accent5 11 2 2 3 3 2" xfId="28644"/>
    <cellStyle name="40% - Accent5 11 2 2 3 4" xfId="20291"/>
    <cellStyle name="40% - Accent5 11 2 2 4" xfId="5099"/>
    <cellStyle name="40% - Accent5 11 2 2 4 2" xfId="13453"/>
    <cellStyle name="40% - Accent5 11 2 2 4 2 2" xfId="30164"/>
    <cellStyle name="40% - Accent5 11 2 2 4 3" xfId="21811"/>
    <cellStyle name="40% - Accent5 11 2 2 5" xfId="9291"/>
    <cellStyle name="40% - Accent5 11 2 2 5 2" xfId="26002"/>
    <cellStyle name="40% - Accent5 11 2 2 6" xfId="17649"/>
    <cellStyle name="40% - Accent5 11 2 3" xfId="1460"/>
    <cellStyle name="40% - Accent5 11 2 3 2" xfId="3579"/>
    <cellStyle name="40% - Accent5 11 2 3 2 2" xfId="7742"/>
    <cellStyle name="40% - Accent5 11 2 3 2 2 2" xfId="16096"/>
    <cellStyle name="40% - Accent5 11 2 3 2 2 2 2" xfId="32807"/>
    <cellStyle name="40% - Accent5 11 2 3 2 2 3" xfId="24454"/>
    <cellStyle name="40% - Accent5 11 2 3 2 3" xfId="11934"/>
    <cellStyle name="40% - Accent5 11 2 3 2 3 2" xfId="28645"/>
    <cellStyle name="40% - Accent5 11 2 3 2 4" xfId="20292"/>
    <cellStyle name="40% - Accent5 11 2 3 3" xfId="5623"/>
    <cellStyle name="40% - Accent5 11 2 3 3 2" xfId="13977"/>
    <cellStyle name="40% - Accent5 11 2 3 3 2 2" xfId="30688"/>
    <cellStyle name="40% - Accent5 11 2 3 3 3" xfId="22335"/>
    <cellStyle name="40% - Accent5 11 2 3 4" xfId="9815"/>
    <cellStyle name="40% - Accent5 11 2 3 4 2" xfId="26526"/>
    <cellStyle name="40% - Accent5 11 2 3 5" xfId="18173"/>
    <cellStyle name="40% - Accent5 11 2 4" xfId="3580"/>
    <cellStyle name="40% - Accent5 11 2 4 2" xfId="7743"/>
    <cellStyle name="40% - Accent5 11 2 4 2 2" xfId="16097"/>
    <cellStyle name="40% - Accent5 11 2 4 2 2 2" xfId="32808"/>
    <cellStyle name="40% - Accent5 11 2 4 2 3" xfId="24455"/>
    <cellStyle name="40% - Accent5 11 2 4 3" xfId="11935"/>
    <cellStyle name="40% - Accent5 11 2 4 3 2" xfId="28646"/>
    <cellStyle name="40% - Accent5 11 2 4 4" xfId="20293"/>
    <cellStyle name="40% - Accent5 11 2 5" xfId="4587"/>
    <cellStyle name="40% - Accent5 11 2 5 2" xfId="12941"/>
    <cellStyle name="40% - Accent5 11 2 5 2 2" xfId="29652"/>
    <cellStyle name="40% - Accent5 11 2 5 3" xfId="21299"/>
    <cellStyle name="40% - Accent5 11 2 6" xfId="8779"/>
    <cellStyle name="40% - Accent5 11 2 6 2" xfId="25490"/>
    <cellStyle name="40% - Accent5 11 2 7" xfId="17137"/>
    <cellStyle name="40% - Accent5 11 3" xfId="696"/>
    <cellStyle name="40% - Accent5 11 3 2" xfId="1732"/>
    <cellStyle name="40% - Accent5 11 3 2 2" xfId="3581"/>
    <cellStyle name="40% - Accent5 11 3 2 2 2" xfId="7744"/>
    <cellStyle name="40% - Accent5 11 3 2 2 2 2" xfId="16098"/>
    <cellStyle name="40% - Accent5 11 3 2 2 2 2 2" xfId="32809"/>
    <cellStyle name="40% - Accent5 11 3 2 2 2 3" xfId="24456"/>
    <cellStyle name="40% - Accent5 11 3 2 2 3" xfId="11936"/>
    <cellStyle name="40% - Accent5 11 3 2 2 3 2" xfId="28647"/>
    <cellStyle name="40% - Accent5 11 3 2 2 4" xfId="20294"/>
    <cellStyle name="40% - Accent5 11 3 2 3" xfId="5895"/>
    <cellStyle name="40% - Accent5 11 3 2 3 2" xfId="14249"/>
    <cellStyle name="40% - Accent5 11 3 2 3 2 2" xfId="30960"/>
    <cellStyle name="40% - Accent5 11 3 2 3 3" xfId="22607"/>
    <cellStyle name="40% - Accent5 11 3 2 4" xfId="10087"/>
    <cellStyle name="40% - Accent5 11 3 2 4 2" xfId="26798"/>
    <cellStyle name="40% - Accent5 11 3 2 5" xfId="18445"/>
    <cellStyle name="40% - Accent5 11 3 3" xfId="3582"/>
    <cellStyle name="40% - Accent5 11 3 3 2" xfId="7745"/>
    <cellStyle name="40% - Accent5 11 3 3 2 2" xfId="16099"/>
    <cellStyle name="40% - Accent5 11 3 3 2 2 2" xfId="32810"/>
    <cellStyle name="40% - Accent5 11 3 3 2 3" xfId="24457"/>
    <cellStyle name="40% - Accent5 11 3 3 3" xfId="11937"/>
    <cellStyle name="40% - Accent5 11 3 3 3 2" xfId="28648"/>
    <cellStyle name="40% - Accent5 11 3 3 4" xfId="20295"/>
    <cellStyle name="40% - Accent5 11 3 4" xfId="4859"/>
    <cellStyle name="40% - Accent5 11 3 4 2" xfId="13213"/>
    <cellStyle name="40% - Accent5 11 3 4 2 2" xfId="29924"/>
    <cellStyle name="40% - Accent5 11 3 4 3" xfId="21571"/>
    <cellStyle name="40% - Accent5 11 3 5" xfId="9051"/>
    <cellStyle name="40% - Accent5 11 3 5 2" xfId="25762"/>
    <cellStyle name="40% - Accent5 11 3 6" xfId="17409"/>
    <cellStyle name="40% - Accent5 11 4" xfId="1220"/>
    <cellStyle name="40% - Accent5 11 4 2" xfId="3583"/>
    <cellStyle name="40% - Accent5 11 4 2 2" xfId="7746"/>
    <cellStyle name="40% - Accent5 11 4 2 2 2" xfId="16100"/>
    <cellStyle name="40% - Accent5 11 4 2 2 2 2" xfId="32811"/>
    <cellStyle name="40% - Accent5 11 4 2 2 3" xfId="24458"/>
    <cellStyle name="40% - Accent5 11 4 2 3" xfId="11938"/>
    <cellStyle name="40% - Accent5 11 4 2 3 2" xfId="28649"/>
    <cellStyle name="40% - Accent5 11 4 2 4" xfId="20296"/>
    <cellStyle name="40% - Accent5 11 4 3" xfId="5383"/>
    <cellStyle name="40% - Accent5 11 4 3 2" xfId="13737"/>
    <cellStyle name="40% - Accent5 11 4 3 2 2" xfId="30448"/>
    <cellStyle name="40% - Accent5 11 4 3 3" xfId="22095"/>
    <cellStyle name="40% - Accent5 11 4 4" xfId="9575"/>
    <cellStyle name="40% - Accent5 11 4 4 2" xfId="26286"/>
    <cellStyle name="40% - Accent5 11 4 5" xfId="17933"/>
    <cellStyle name="40% - Accent5 11 5" xfId="3584"/>
    <cellStyle name="40% - Accent5 11 5 2" xfId="7747"/>
    <cellStyle name="40% - Accent5 11 5 2 2" xfId="16101"/>
    <cellStyle name="40% - Accent5 11 5 2 2 2" xfId="32812"/>
    <cellStyle name="40% - Accent5 11 5 2 3" xfId="24459"/>
    <cellStyle name="40% - Accent5 11 5 3" xfId="11939"/>
    <cellStyle name="40% - Accent5 11 5 3 2" xfId="28650"/>
    <cellStyle name="40% - Accent5 11 5 4" xfId="20297"/>
    <cellStyle name="40% - Accent5 11 6" xfId="4347"/>
    <cellStyle name="40% - Accent5 11 6 2" xfId="12701"/>
    <cellStyle name="40% - Accent5 11 6 2 2" xfId="29412"/>
    <cellStyle name="40% - Accent5 11 6 3" xfId="21059"/>
    <cellStyle name="40% - Accent5 11 7" xfId="8539"/>
    <cellStyle name="40% - Accent5 11 7 2" xfId="25250"/>
    <cellStyle name="40% - Accent5 11 8" xfId="16897"/>
    <cellStyle name="40% - Accent5 12" xfId="195"/>
    <cellStyle name="40% - Accent5 12 2" xfId="438"/>
    <cellStyle name="40% - Accent5 12 2 2" xfId="951"/>
    <cellStyle name="40% - Accent5 12 2 2 2" xfId="1987"/>
    <cellStyle name="40% - Accent5 12 2 2 2 2" xfId="3585"/>
    <cellStyle name="40% - Accent5 12 2 2 2 2 2" xfId="7748"/>
    <cellStyle name="40% - Accent5 12 2 2 2 2 2 2" xfId="16102"/>
    <cellStyle name="40% - Accent5 12 2 2 2 2 2 2 2" xfId="32813"/>
    <cellStyle name="40% - Accent5 12 2 2 2 2 2 3" xfId="24460"/>
    <cellStyle name="40% - Accent5 12 2 2 2 2 3" xfId="11940"/>
    <cellStyle name="40% - Accent5 12 2 2 2 2 3 2" xfId="28651"/>
    <cellStyle name="40% - Accent5 12 2 2 2 2 4" xfId="20298"/>
    <cellStyle name="40% - Accent5 12 2 2 2 3" xfId="6150"/>
    <cellStyle name="40% - Accent5 12 2 2 2 3 2" xfId="14504"/>
    <cellStyle name="40% - Accent5 12 2 2 2 3 2 2" xfId="31215"/>
    <cellStyle name="40% - Accent5 12 2 2 2 3 3" xfId="22862"/>
    <cellStyle name="40% - Accent5 12 2 2 2 4" xfId="10342"/>
    <cellStyle name="40% - Accent5 12 2 2 2 4 2" xfId="27053"/>
    <cellStyle name="40% - Accent5 12 2 2 2 5" xfId="18700"/>
    <cellStyle name="40% - Accent5 12 2 2 3" xfId="3586"/>
    <cellStyle name="40% - Accent5 12 2 2 3 2" xfId="7749"/>
    <cellStyle name="40% - Accent5 12 2 2 3 2 2" xfId="16103"/>
    <cellStyle name="40% - Accent5 12 2 2 3 2 2 2" xfId="32814"/>
    <cellStyle name="40% - Accent5 12 2 2 3 2 3" xfId="24461"/>
    <cellStyle name="40% - Accent5 12 2 2 3 3" xfId="11941"/>
    <cellStyle name="40% - Accent5 12 2 2 3 3 2" xfId="28652"/>
    <cellStyle name="40% - Accent5 12 2 2 3 4" xfId="20299"/>
    <cellStyle name="40% - Accent5 12 2 2 4" xfId="5114"/>
    <cellStyle name="40% - Accent5 12 2 2 4 2" xfId="13468"/>
    <cellStyle name="40% - Accent5 12 2 2 4 2 2" xfId="30179"/>
    <cellStyle name="40% - Accent5 12 2 2 4 3" xfId="21826"/>
    <cellStyle name="40% - Accent5 12 2 2 5" xfId="9306"/>
    <cellStyle name="40% - Accent5 12 2 2 5 2" xfId="26017"/>
    <cellStyle name="40% - Accent5 12 2 2 6" xfId="17664"/>
    <cellStyle name="40% - Accent5 12 2 3" xfId="1475"/>
    <cellStyle name="40% - Accent5 12 2 3 2" xfId="3587"/>
    <cellStyle name="40% - Accent5 12 2 3 2 2" xfId="7750"/>
    <cellStyle name="40% - Accent5 12 2 3 2 2 2" xfId="16104"/>
    <cellStyle name="40% - Accent5 12 2 3 2 2 2 2" xfId="32815"/>
    <cellStyle name="40% - Accent5 12 2 3 2 2 3" xfId="24462"/>
    <cellStyle name="40% - Accent5 12 2 3 2 3" xfId="11942"/>
    <cellStyle name="40% - Accent5 12 2 3 2 3 2" xfId="28653"/>
    <cellStyle name="40% - Accent5 12 2 3 2 4" xfId="20300"/>
    <cellStyle name="40% - Accent5 12 2 3 3" xfId="5638"/>
    <cellStyle name="40% - Accent5 12 2 3 3 2" xfId="13992"/>
    <cellStyle name="40% - Accent5 12 2 3 3 2 2" xfId="30703"/>
    <cellStyle name="40% - Accent5 12 2 3 3 3" xfId="22350"/>
    <cellStyle name="40% - Accent5 12 2 3 4" xfId="9830"/>
    <cellStyle name="40% - Accent5 12 2 3 4 2" xfId="26541"/>
    <cellStyle name="40% - Accent5 12 2 3 5" xfId="18188"/>
    <cellStyle name="40% - Accent5 12 2 4" xfId="3588"/>
    <cellStyle name="40% - Accent5 12 2 4 2" xfId="7751"/>
    <cellStyle name="40% - Accent5 12 2 4 2 2" xfId="16105"/>
    <cellStyle name="40% - Accent5 12 2 4 2 2 2" xfId="32816"/>
    <cellStyle name="40% - Accent5 12 2 4 2 3" xfId="24463"/>
    <cellStyle name="40% - Accent5 12 2 4 3" xfId="11943"/>
    <cellStyle name="40% - Accent5 12 2 4 3 2" xfId="28654"/>
    <cellStyle name="40% - Accent5 12 2 4 4" xfId="20301"/>
    <cellStyle name="40% - Accent5 12 2 5" xfId="4602"/>
    <cellStyle name="40% - Accent5 12 2 5 2" xfId="12956"/>
    <cellStyle name="40% - Accent5 12 2 5 2 2" xfId="29667"/>
    <cellStyle name="40% - Accent5 12 2 5 3" xfId="21314"/>
    <cellStyle name="40% - Accent5 12 2 6" xfId="8794"/>
    <cellStyle name="40% - Accent5 12 2 6 2" xfId="25505"/>
    <cellStyle name="40% - Accent5 12 2 7" xfId="17152"/>
    <cellStyle name="40% - Accent5 12 3" xfId="711"/>
    <cellStyle name="40% - Accent5 12 3 2" xfId="1747"/>
    <cellStyle name="40% - Accent5 12 3 2 2" xfId="3589"/>
    <cellStyle name="40% - Accent5 12 3 2 2 2" xfId="7752"/>
    <cellStyle name="40% - Accent5 12 3 2 2 2 2" xfId="16106"/>
    <cellStyle name="40% - Accent5 12 3 2 2 2 2 2" xfId="32817"/>
    <cellStyle name="40% - Accent5 12 3 2 2 2 3" xfId="24464"/>
    <cellStyle name="40% - Accent5 12 3 2 2 3" xfId="11944"/>
    <cellStyle name="40% - Accent5 12 3 2 2 3 2" xfId="28655"/>
    <cellStyle name="40% - Accent5 12 3 2 2 4" xfId="20302"/>
    <cellStyle name="40% - Accent5 12 3 2 3" xfId="5910"/>
    <cellStyle name="40% - Accent5 12 3 2 3 2" xfId="14264"/>
    <cellStyle name="40% - Accent5 12 3 2 3 2 2" xfId="30975"/>
    <cellStyle name="40% - Accent5 12 3 2 3 3" xfId="22622"/>
    <cellStyle name="40% - Accent5 12 3 2 4" xfId="10102"/>
    <cellStyle name="40% - Accent5 12 3 2 4 2" xfId="26813"/>
    <cellStyle name="40% - Accent5 12 3 2 5" xfId="18460"/>
    <cellStyle name="40% - Accent5 12 3 3" xfId="3590"/>
    <cellStyle name="40% - Accent5 12 3 3 2" xfId="7753"/>
    <cellStyle name="40% - Accent5 12 3 3 2 2" xfId="16107"/>
    <cellStyle name="40% - Accent5 12 3 3 2 2 2" xfId="32818"/>
    <cellStyle name="40% - Accent5 12 3 3 2 3" xfId="24465"/>
    <cellStyle name="40% - Accent5 12 3 3 3" xfId="11945"/>
    <cellStyle name="40% - Accent5 12 3 3 3 2" xfId="28656"/>
    <cellStyle name="40% - Accent5 12 3 3 4" xfId="20303"/>
    <cellStyle name="40% - Accent5 12 3 4" xfId="4874"/>
    <cellStyle name="40% - Accent5 12 3 4 2" xfId="13228"/>
    <cellStyle name="40% - Accent5 12 3 4 2 2" xfId="29939"/>
    <cellStyle name="40% - Accent5 12 3 4 3" xfId="21586"/>
    <cellStyle name="40% - Accent5 12 3 5" xfId="9066"/>
    <cellStyle name="40% - Accent5 12 3 5 2" xfId="25777"/>
    <cellStyle name="40% - Accent5 12 3 6" xfId="17424"/>
    <cellStyle name="40% - Accent5 12 4" xfId="1235"/>
    <cellStyle name="40% - Accent5 12 4 2" xfId="3591"/>
    <cellStyle name="40% - Accent5 12 4 2 2" xfId="7754"/>
    <cellStyle name="40% - Accent5 12 4 2 2 2" xfId="16108"/>
    <cellStyle name="40% - Accent5 12 4 2 2 2 2" xfId="32819"/>
    <cellStyle name="40% - Accent5 12 4 2 2 3" xfId="24466"/>
    <cellStyle name="40% - Accent5 12 4 2 3" xfId="11946"/>
    <cellStyle name="40% - Accent5 12 4 2 3 2" xfId="28657"/>
    <cellStyle name="40% - Accent5 12 4 2 4" xfId="20304"/>
    <cellStyle name="40% - Accent5 12 4 3" xfId="5398"/>
    <cellStyle name="40% - Accent5 12 4 3 2" xfId="13752"/>
    <cellStyle name="40% - Accent5 12 4 3 2 2" xfId="30463"/>
    <cellStyle name="40% - Accent5 12 4 3 3" xfId="22110"/>
    <cellStyle name="40% - Accent5 12 4 4" xfId="9590"/>
    <cellStyle name="40% - Accent5 12 4 4 2" xfId="26301"/>
    <cellStyle name="40% - Accent5 12 4 5" xfId="17948"/>
    <cellStyle name="40% - Accent5 12 5" xfId="3592"/>
    <cellStyle name="40% - Accent5 12 5 2" xfId="7755"/>
    <cellStyle name="40% - Accent5 12 5 2 2" xfId="16109"/>
    <cellStyle name="40% - Accent5 12 5 2 2 2" xfId="32820"/>
    <cellStyle name="40% - Accent5 12 5 2 3" xfId="24467"/>
    <cellStyle name="40% - Accent5 12 5 3" xfId="11947"/>
    <cellStyle name="40% - Accent5 12 5 3 2" xfId="28658"/>
    <cellStyle name="40% - Accent5 12 5 4" xfId="20305"/>
    <cellStyle name="40% - Accent5 12 6" xfId="4362"/>
    <cellStyle name="40% - Accent5 12 6 2" xfId="12716"/>
    <cellStyle name="40% - Accent5 12 6 2 2" xfId="29427"/>
    <cellStyle name="40% - Accent5 12 6 3" xfId="21074"/>
    <cellStyle name="40% - Accent5 12 7" xfId="8554"/>
    <cellStyle name="40% - Accent5 12 7 2" xfId="25265"/>
    <cellStyle name="40% - Accent5 12 8" xfId="16912"/>
    <cellStyle name="40% - Accent5 13" xfId="211"/>
    <cellStyle name="40% - Accent5 13 2" xfId="453"/>
    <cellStyle name="40% - Accent5 13 2 2" xfId="966"/>
    <cellStyle name="40% - Accent5 13 2 2 2" xfId="2002"/>
    <cellStyle name="40% - Accent5 13 2 2 2 2" xfId="3593"/>
    <cellStyle name="40% - Accent5 13 2 2 2 2 2" xfId="7756"/>
    <cellStyle name="40% - Accent5 13 2 2 2 2 2 2" xfId="16110"/>
    <cellStyle name="40% - Accent5 13 2 2 2 2 2 2 2" xfId="32821"/>
    <cellStyle name="40% - Accent5 13 2 2 2 2 2 3" xfId="24468"/>
    <cellStyle name="40% - Accent5 13 2 2 2 2 3" xfId="11948"/>
    <cellStyle name="40% - Accent5 13 2 2 2 2 3 2" xfId="28659"/>
    <cellStyle name="40% - Accent5 13 2 2 2 2 4" xfId="20306"/>
    <cellStyle name="40% - Accent5 13 2 2 2 3" xfId="6165"/>
    <cellStyle name="40% - Accent5 13 2 2 2 3 2" xfId="14519"/>
    <cellStyle name="40% - Accent5 13 2 2 2 3 2 2" xfId="31230"/>
    <cellStyle name="40% - Accent5 13 2 2 2 3 3" xfId="22877"/>
    <cellStyle name="40% - Accent5 13 2 2 2 4" xfId="10357"/>
    <cellStyle name="40% - Accent5 13 2 2 2 4 2" xfId="27068"/>
    <cellStyle name="40% - Accent5 13 2 2 2 5" xfId="18715"/>
    <cellStyle name="40% - Accent5 13 2 2 3" xfId="3594"/>
    <cellStyle name="40% - Accent5 13 2 2 3 2" xfId="7757"/>
    <cellStyle name="40% - Accent5 13 2 2 3 2 2" xfId="16111"/>
    <cellStyle name="40% - Accent5 13 2 2 3 2 2 2" xfId="32822"/>
    <cellStyle name="40% - Accent5 13 2 2 3 2 3" xfId="24469"/>
    <cellStyle name="40% - Accent5 13 2 2 3 3" xfId="11949"/>
    <cellStyle name="40% - Accent5 13 2 2 3 3 2" xfId="28660"/>
    <cellStyle name="40% - Accent5 13 2 2 3 4" xfId="20307"/>
    <cellStyle name="40% - Accent5 13 2 2 4" xfId="5129"/>
    <cellStyle name="40% - Accent5 13 2 2 4 2" xfId="13483"/>
    <cellStyle name="40% - Accent5 13 2 2 4 2 2" xfId="30194"/>
    <cellStyle name="40% - Accent5 13 2 2 4 3" xfId="21841"/>
    <cellStyle name="40% - Accent5 13 2 2 5" xfId="9321"/>
    <cellStyle name="40% - Accent5 13 2 2 5 2" xfId="26032"/>
    <cellStyle name="40% - Accent5 13 2 2 6" xfId="17679"/>
    <cellStyle name="40% - Accent5 13 2 3" xfId="1490"/>
    <cellStyle name="40% - Accent5 13 2 3 2" xfId="3595"/>
    <cellStyle name="40% - Accent5 13 2 3 2 2" xfId="7758"/>
    <cellStyle name="40% - Accent5 13 2 3 2 2 2" xfId="16112"/>
    <cellStyle name="40% - Accent5 13 2 3 2 2 2 2" xfId="32823"/>
    <cellStyle name="40% - Accent5 13 2 3 2 2 3" xfId="24470"/>
    <cellStyle name="40% - Accent5 13 2 3 2 3" xfId="11950"/>
    <cellStyle name="40% - Accent5 13 2 3 2 3 2" xfId="28661"/>
    <cellStyle name="40% - Accent5 13 2 3 2 4" xfId="20308"/>
    <cellStyle name="40% - Accent5 13 2 3 3" xfId="5653"/>
    <cellStyle name="40% - Accent5 13 2 3 3 2" xfId="14007"/>
    <cellStyle name="40% - Accent5 13 2 3 3 2 2" xfId="30718"/>
    <cellStyle name="40% - Accent5 13 2 3 3 3" xfId="22365"/>
    <cellStyle name="40% - Accent5 13 2 3 4" xfId="9845"/>
    <cellStyle name="40% - Accent5 13 2 3 4 2" xfId="26556"/>
    <cellStyle name="40% - Accent5 13 2 3 5" xfId="18203"/>
    <cellStyle name="40% - Accent5 13 2 4" xfId="3596"/>
    <cellStyle name="40% - Accent5 13 2 4 2" xfId="7759"/>
    <cellStyle name="40% - Accent5 13 2 4 2 2" xfId="16113"/>
    <cellStyle name="40% - Accent5 13 2 4 2 2 2" xfId="32824"/>
    <cellStyle name="40% - Accent5 13 2 4 2 3" xfId="24471"/>
    <cellStyle name="40% - Accent5 13 2 4 3" xfId="11951"/>
    <cellStyle name="40% - Accent5 13 2 4 3 2" xfId="28662"/>
    <cellStyle name="40% - Accent5 13 2 4 4" xfId="20309"/>
    <cellStyle name="40% - Accent5 13 2 5" xfId="4617"/>
    <cellStyle name="40% - Accent5 13 2 5 2" xfId="12971"/>
    <cellStyle name="40% - Accent5 13 2 5 2 2" xfId="29682"/>
    <cellStyle name="40% - Accent5 13 2 5 3" xfId="21329"/>
    <cellStyle name="40% - Accent5 13 2 6" xfId="8809"/>
    <cellStyle name="40% - Accent5 13 2 6 2" xfId="25520"/>
    <cellStyle name="40% - Accent5 13 2 7" xfId="17167"/>
    <cellStyle name="40% - Accent5 13 3" xfId="726"/>
    <cellStyle name="40% - Accent5 13 3 2" xfId="1762"/>
    <cellStyle name="40% - Accent5 13 3 2 2" xfId="3597"/>
    <cellStyle name="40% - Accent5 13 3 2 2 2" xfId="7760"/>
    <cellStyle name="40% - Accent5 13 3 2 2 2 2" xfId="16114"/>
    <cellStyle name="40% - Accent5 13 3 2 2 2 2 2" xfId="32825"/>
    <cellStyle name="40% - Accent5 13 3 2 2 2 3" xfId="24472"/>
    <cellStyle name="40% - Accent5 13 3 2 2 3" xfId="11952"/>
    <cellStyle name="40% - Accent5 13 3 2 2 3 2" xfId="28663"/>
    <cellStyle name="40% - Accent5 13 3 2 2 4" xfId="20310"/>
    <cellStyle name="40% - Accent5 13 3 2 3" xfId="5925"/>
    <cellStyle name="40% - Accent5 13 3 2 3 2" xfId="14279"/>
    <cellStyle name="40% - Accent5 13 3 2 3 2 2" xfId="30990"/>
    <cellStyle name="40% - Accent5 13 3 2 3 3" xfId="22637"/>
    <cellStyle name="40% - Accent5 13 3 2 4" xfId="10117"/>
    <cellStyle name="40% - Accent5 13 3 2 4 2" xfId="26828"/>
    <cellStyle name="40% - Accent5 13 3 2 5" xfId="18475"/>
    <cellStyle name="40% - Accent5 13 3 3" xfId="3598"/>
    <cellStyle name="40% - Accent5 13 3 3 2" xfId="7761"/>
    <cellStyle name="40% - Accent5 13 3 3 2 2" xfId="16115"/>
    <cellStyle name="40% - Accent5 13 3 3 2 2 2" xfId="32826"/>
    <cellStyle name="40% - Accent5 13 3 3 2 3" xfId="24473"/>
    <cellStyle name="40% - Accent5 13 3 3 3" xfId="11953"/>
    <cellStyle name="40% - Accent5 13 3 3 3 2" xfId="28664"/>
    <cellStyle name="40% - Accent5 13 3 3 4" xfId="20311"/>
    <cellStyle name="40% - Accent5 13 3 4" xfId="4889"/>
    <cellStyle name="40% - Accent5 13 3 4 2" xfId="13243"/>
    <cellStyle name="40% - Accent5 13 3 4 2 2" xfId="29954"/>
    <cellStyle name="40% - Accent5 13 3 4 3" xfId="21601"/>
    <cellStyle name="40% - Accent5 13 3 5" xfId="9081"/>
    <cellStyle name="40% - Accent5 13 3 5 2" xfId="25792"/>
    <cellStyle name="40% - Accent5 13 3 6" xfId="17439"/>
    <cellStyle name="40% - Accent5 13 4" xfId="1250"/>
    <cellStyle name="40% - Accent5 13 4 2" xfId="3599"/>
    <cellStyle name="40% - Accent5 13 4 2 2" xfId="7762"/>
    <cellStyle name="40% - Accent5 13 4 2 2 2" xfId="16116"/>
    <cellStyle name="40% - Accent5 13 4 2 2 2 2" xfId="32827"/>
    <cellStyle name="40% - Accent5 13 4 2 2 3" xfId="24474"/>
    <cellStyle name="40% - Accent5 13 4 2 3" xfId="11954"/>
    <cellStyle name="40% - Accent5 13 4 2 3 2" xfId="28665"/>
    <cellStyle name="40% - Accent5 13 4 2 4" xfId="20312"/>
    <cellStyle name="40% - Accent5 13 4 3" xfId="5413"/>
    <cellStyle name="40% - Accent5 13 4 3 2" xfId="13767"/>
    <cellStyle name="40% - Accent5 13 4 3 2 2" xfId="30478"/>
    <cellStyle name="40% - Accent5 13 4 3 3" xfId="22125"/>
    <cellStyle name="40% - Accent5 13 4 4" xfId="9605"/>
    <cellStyle name="40% - Accent5 13 4 4 2" xfId="26316"/>
    <cellStyle name="40% - Accent5 13 4 5" xfId="17963"/>
    <cellStyle name="40% - Accent5 13 5" xfId="3600"/>
    <cellStyle name="40% - Accent5 13 5 2" xfId="7763"/>
    <cellStyle name="40% - Accent5 13 5 2 2" xfId="16117"/>
    <cellStyle name="40% - Accent5 13 5 2 2 2" xfId="32828"/>
    <cellStyle name="40% - Accent5 13 5 2 3" xfId="24475"/>
    <cellStyle name="40% - Accent5 13 5 3" xfId="11955"/>
    <cellStyle name="40% - Accent5 13 5 3 2" xfId="28666"/>
    <cellStyle name="40% - Accent5 13 5 4" xfId="20313"/>
    <cellStyle name="40% - Accent5 13 6" xfId="4377"/>
    <cellStyle name="40% - Accent5 13 6 2" xfId="12731"/>
    <cellStyle name="40% - Accent5 13 6 2 2" xfId="29442"/>
    <cellStyle name="40% - Accent5 13 6 3" xfId="21089"/>
    <cellStyle name="40% - Accent5 13 7" xfId="8569"/>
    <cellStyle name="40% - Accent5 13 7 2" xfId="25280"/>
    <cellStyle name="40% - Accent5 13 8" xfId="16927"/>
    <cellStyle name="40% - Accent5 14" xfId="225"/>
    <cellStyle name="40% - Accent5 14 2" xfId="467"/>
    <cellStyle name="40% - Accent5 14 2 2" xfId="980"/>
    <cellStyle name="40% - Accent5 14 2 2 2" xfId="2016"/>
    <cellStyle name="40% - Accent5 14 2 2 2 2" xfId="3601"/>
    <cellStyle name="40% - Accent5 14 2 2 2 2 2" xfId="7764"/>
    <cellStyle name="40% - Accent5 14 2 2 2 2 2 2" xfId="16118"/>
    <cellStyle name="40% - Accent5 14 2 2 2 2 2 2 2" xfId="32829"/>
    <cellStyle name="40% - Accent5 14 2 2 2 2 2 3" xfId="24476"/>
    <cellStyle name="40% - Accent5 14 2 2 2 2 3" xfId="11956"/>
    <cellStyle name="40% - Accent5 14 2 2 2 2 3 2" xfId="28667"/>
    <cellStyle name="40% - Accent5 14 2 2 2 2 4" xfId="20314"/>
    <cellStyle name="40% - Accent5 14 2 2 2 3" xfId="6179"/>
    <cellStyle name="40% - Accent5 14 2 2 2 3 2" xfId="14533"/>
    <cellStyle name="40% - Accent5 14 2 2 2 3 2 2" xfId="31244"/>
    <cellStyle name="40% - Accent5 14 2 2 2 3 3" xfId="22891"/>
    <cellStyle name="40% - Accent5 14 2 2 2 4" xfId="10371"/>
    <cellStyle name="40% - Accent5 14 2 2 2 4 2" xfId="27082"/>
    <cellStyle name="40% - Accent5 14 2 2 2 5" xfId="18729"/>
    <cellStyle name="40% - Accent5 14 2 2 3" xfId="3602"/>
    <cellStyle name="40% - Accent5 14 2 2 3 2" xfId="7765"/>
    <cellStyle name="40% - Accent5 14 2 2 3 2 2" xfId="16119"/>
    <cellStyle name="40% - Accent5 14 2 2 3 2 2 2" xfId="32830"/>
    <cellStyle name="40% - Accent5 14 2 2 3 2 3" xfId="24477"/>
    <cellStyle name="40% - Accent5 14 2 2 3 3" xfId="11957"/>
    <cellStyle name="40% - Accent5 14 2 2 3 3 2" xfId="28668"/>
    <cellStyle name="40% - Accent5 14 2 2 3 4" xfId="20315"/>
    <cellStyle name="40% - Accent5 14 2 2 4" xfId="5143"/>
    <cellStyle name="40% - Accent5 14 2 2 4 2" xfId="13497"/>
    <cellStyle name="40% - Accent5 14 2 2 4 2 2" xfId="30208"/>
    <cellStyle name="40% - Accent5 14 2 2 4 3" xfId="21855"/>
    <cellStyle name="40% - Accent5 14 2 2 5" xfId="9335"/>
    <cellStyle name="40% - Accent5 14 2 2 5 2" xfId="26046"/>
    <cellStyle name="40% - Accent5 14 2 2 6" xfId="17693"/>
    <cellStyle name="40% - Accent5 14 2 3" xfId="1504"/>
    <cellStyle name="40% - Accent5 14 2 3 2" xfId="3603"/>
    <cellStyle name="40% - Accent5 14 2 3 2 2" xfId="7766"/>
    <cellStyle name="40% - Accent5 14 2 3 2 2 2" xfId="16120"/>
    <cellStyle name="40% - Accent5 14 2 3 2 2 2 2" xfId="32831"/>
    <cellStyle name="40% - Accent5 14 2 3 2 2 3" xfId="24478"/>
    <cellStyle name="40% - Accent5 14 2 3 2 3" xfId="11958"/>
    <cellStyle name="40% - Accent5 14 2 3 2 3 2" xfId="28669"/>
    <cellStyle name="40% - Accent5 14 2 3 2 4" xfId="20316"/>
    <cellStyle name="40% - Accent5 14 2 3 3" xfId="5667"/>
    <cellStyle name="40% - Accent5 14 2 3 3 2" xfId="14021"/>
    <cellStyle name="40% - Accent5 14 2 3 3 2 2" xfId="30732"/>
    <cellStyle name="40% - Accent5 14 2 3 3 3" xfId="22379"/>
    <cellStyle name="40% - Accent5 14 2 3 4" xfId="9859"/>
    <cellStyle name="40% - Accent5 14 2 3 4 2" xfId="26570"/>
    <cellStyle name="40% - Accent5 14 2 3 5" xfId="18217"/>
    <cellStyle name="40% - Accent5 14 2 4" xfId="3604"/>
    <cellStyle name="40% - Accent5 14 2 4 2" xfId="7767"/>
    <cellStyle name="40% - Accent5 14 2 4 2 2" xfId="16121"/>
    <cellStyle name="40% - Accent5 14 2 4 2 2 2" xfId="32832"/>
    <cellStyle name="40% - Accent5 14 2 4 2 3" xfId="24479"/>
    <cellStyle name="40% - Accent5 14 2 4 3" xfId="11959"/>
    <cellStyle name="40% - Accent5 14 2 4 3 2" xfId="28670"/>
    <cellStyle name="40% - Accent5 14 2 4 4" xfId="20317"/>
    <cellStyle name="40% - Accent5 14 2 5" xfId="4631"/>
    <cellStyle name="40% - Accent5 14 2 5 2" xfId="12985"/>
    <cellStyle name="40% - Accent5 14 2 5 2 2" xfId="29696"/>
    <cellStyle name="40% - Accent5 14 2 5 3" xfId="21343"/>
    <cellStyle name="40% - Accent5 14 2 6" xfId="8823"/>
    <cellStyle name="40% - Accent5 14 2 6 2" xfId="25534"/>
    <cellStyle name="40% - Accent5 14 2 7" xfId="17181"/>
    <cellStyle name="40% - Accent5 14 3" xfId="740"/>
    <cellStyle name="40% - Accent5 14 3 2" xfId="1776"/>
    <cellStyle name="40% - Accent5 14 3 2 2" xfId="3605"/>
    <cellStyle name="40% - Accent5 14 3 2 2 2" xfId="7768"/>
    <cellStyle name="40% - Accent5 14 3 2 2 2 2" xfId="16122"/>
    <cellStyle name="40% - Accent5 14 3 2 2 2 2 2" xfId="32833"/>
    <cellStyle name="40% - Accent5 14 3 2 2 2 3" xfId="24480"/>
    <cellStyle name="40% - Accent5 14 3 2 2 3" xfId="11960"/>
    <cellStyle name="40% - Accent5 14 3 2 2 3 2" xfId="28671"/>
    <cellStyle name="40% - Accent5 14 3 2 2 4" xfId="20318"/>
    <cellStyle name="40% - Accent5 14 3 2 3" xfId="5939"/>
    <cellStyle name="40% - Accent5 14 3 2 3 2" xfId="14293"/>
    <cellStyle name="40% - Accent5 14 3 2 3 2 2" xfId="31004"/>
    <cellStyle name="40% - Accent5 14 3 2 3 3" xfId="22651"/>
    <cellStyle name="40% - Accent5 14 3 2 4" xfId="10131"/>
    <cellStyle name="40% - Accent5 14 3 2 4 2" xfId="26842"/>
    <cellStyle name="40% - Accent5 14 3 2 5" xfId="18489"/>
    <cellStyle name="40% - Accent5 14 3 3" xfId="3606"/>
    <cellStyle name="40% - Accent5 14 3 3 2" xfId="7769"/>
    <cellStyle name="40% - Accent5 14 3 3 2 2" xfId="16123"/>
    <cellStyle name="40% - Accent5 14 3 3 2 2 2" xfId="32834"/>
    <cellStyle name="40% - Accent5 14 3 3 2 3" xfId="24481"/>
    <cellStyle name="40% - Accent5 14 3 3 3" xfId="11961"/>
    <cellStyle name="40% - Accent5 14 3 3 3 2" xfId="28672"/>
    <cellStyle name="40% - Accent5 14 3 3 4" xfId="20319"/>
    <cellStyle name="40% - Accent5 14 3 4" xfId="4903"/>
    <cellStyle name="40% - Accent5 14 3 4 2" xfId="13257"/>
    <cellStyle name="40% - Accent5 14 3 4 2 2" xfId="29968"/>
    <cellStyle name="40% - Accent5 14 3 4 3" xfId="21615"/>
    <cellStyle name="40% - Accent5 14 3 5" xfId="9095"/>
    <cellStyle name="40% - Accent5 14 3 5 2" xfId="25806"/>
    <cellStyle name="40% - Accent5 14 3 6" xfId="17453"/>
    <cellStyle name="40% - Accent5 14 4" xfId="1264"/>
    <cellStyle name="40% - Accent5 14 4 2" xfId="3607"/>
    <cellStyle name="40% - Accent5 14 4 2 2" xfId="7770"/>
    <cellStyle name="40% - Accent5 14 4 2 2 2" xfId="16124"/>
    <cellStyle name="40% - Accent5 14 4 2 2 2 2" xfId="32835"/>
    <cellStyle name="40% - Accent5 14 4 2 2 3" xfId="24482"/>
    <cellStyle name="40% - Accent5 14 4 2 3" xfId="11962"/>
    <cellStyle name="40% - Accent5 14 4 2 3 2" xfId="28673"/>
    <cellStyle name="40% - Accent5 14 4 2 4" xfId="20320"/>
    <cellStyle name="40% - Accent5 14 4 3" xfId="5427"/>
    <cellStyle name="40% - Accent5 14 4 3 2" xfId="13781"/>
    <cellStyle name="40% - Accent5 14 4 3 2 2" xfId="30492"/>
    <cellStyle name="40% - Accent5 14 4 3 3" xfId="22139"/>
    <cellStyle name="40% - Accent5 14 4 4" xfId="9619"/>
    <cellStyle name="40% - Accent5 14 4 4 2" xfId="26330"/>
    <cellStyle name="40% - Accent5 14 4 5" xfId="17977"/>
    <cellStyle name="40% - Accent5 14 5" xfId="3608"/>
    <cellStyle name="40% - Accent5 14 5 2" xfId="7771"/>
    <cellStyle name="40% - Accent5 14 5 2 2" xfId="16125"/>
    <cellStyle name="40% - Accent5 14 5 2 2 2" xfId="32836"/>
    <cellStyle name="40% - Accent5 14 5 2 3" xfId="24483"/>
    <cellStyle name="40% - Accent5 14 5 3" xfId="11963"/>
    <cellStyle name="40% - Accent5 14 5 3 2" xfId="28674"/>
    <cellStyle name="40% - Accent5 14 5 4" xfId="20321"/>
    <cellStyle name="40% - Accent5 14 6" xfId="4391"/>
    <cellStyle name="40% - Accent5 14 6 2" xfId="12745"/>
    <cellStyle name="40% - Accent5 14 6 2 2" xfId="29456"/>
    <cellStyle name="40% - Accent5 14 6 3" xfId="21103"/>
    <cellStyle name="40% - Accent5 14 7" xfId="8583"/>
    <cellStyle name="40% - Accent5 14 7 2" xfId="25294"/>
    <cellStyle name="40% - Accent5 14 8" xfId="16941"/>
    <cellStyle name="40% - Accent5 15" xfId="239"/>
    <cellStyle name="40% - Accent5 15 2" xfId="481"/>
    <cellStyle name="40% - Accent5 15 2 2" xfId="994"/>
    <cellStyle name="40% - Accent5 15 2 2 2" xfId="2030"/>
    <cellStyle name="40% - Accent5 15 2 2 2 2" xfId="3609"/>
    <cellStyle name="40% - Accent5 15 2 2 2 2 2" xfId="7772"/>
    <cellStyle name="40% - Accent5 15 2 2 2 2 2 2" xfId="16126"/>
    <cellStyle name="40% - Accent5 15 2 2 2 2 2 2 2" xfId="32837"/>
    <cellStyle name="40% - Accent5 15 2 2 2 2 2 3" xfId="24484"/>
    <cellStyle name="40% - Accent5 15 2 2 2 2 3" xfId="11964"/>
    <cellStyle name="40% - Accent5 15 2 2 2 2 3 2" xfId="28675"/>
    <cellStyle name="40% - Accent5 15 2 2 2 2 4" xfId="20322"/>
    <cellStyle name="40% - Accent5 15 2 2 2 3" xfId="6193"/>
    <cellStyle name="40% - Accent5 15 2 2 2 3 2" xfId="14547"/>
    <cellStyle name="40% - Accent5 15 2 2 2 3 2 2" xfId="31258"/>
    <cellStyle name="40% - Accent5 15 2 2 2 3 3" xfId="22905"/>
    <cellStyle name="40% - Accent5 15 2 2 2 4" xfId="10385"/>
    <cellStyle name="40% - Accent5 15 2 2 2 4 2" xfId="27096"/>
    <cellStyle name="40% - Accent5 15 2 2 2 5" xfId="18743"/>
    <cellStyle name="40% - Accent5 15 2 2 3" xfId="3610"/>
    <cellStyle name="40% - Accent5 15 2 2 3 2" xfId="7773"/>
    <cellStyle name="40% - Accent5 15 2 2 3 2 2" xfId="16127"/>
    <cellStyle name="40% - Accent5 15 2 2 3 2 2 2" xfId="32838"/>
    <cellStyle name="40% - Accent5 15 2 2 3 2 3" xfId="24485"/>
    <cellStyle name="40% - Accent5 15 2 2 3 3" xfId="11965"/>
    <cellStyle name="40% - Accent5 15 2 2 3 3 2" xfId="28676"/>
    <cellStyle name="40% - Accent5 15 2 2 3 4" xfId="20323"/>
    <cellStyle name="40% - Accent5 15 2 2 4" xfId="5157"/>
    <cellStyle name="40% - Accent5 15 2 2 4 2" xfId="13511"/>
    <cellStyle name="40% - Accent5 15 2 2 4 2 2" xfId="30222"/>
    <cellStyle name="40% - Accent5 15 2 2 4 3" xfId="21869"/>
    <cellStyle name="40% - Accent5 15 2 2 5" xfId="9349"/>
    <cellStyle name="40% - Accent5 15 2 2 5 2" xfId="26060"/>
    <cellStyle name="40% - Accent5 15 2 2 6" xfId="17707"/>
    <cellStyle name="40% - Accent5 15 2 3" xfId="1518"/>
    <cellStyle name="40% - Accent5 15 2 3 2" xfId="3611"/>
    <cellStyle name="40% - Accent5 15 2 3 2 2" xfId="7774"/>
    <cellStyle name="40% - Accent5 15 2 3 2 2 2" xfId="16128"/>
    <cellStyle name="40% - Accent5 15 2 3 2 2 2 2" xfId="32839"/>
    <cellStyle name="40% - Accent5 15 2 3 2 2 3" xfId="24486"/>
    <cellStyle name="40% - Accent5 15 2 3 2 3" xfId="11966"/>
    <cellStyle name="40% - Accent5 15 2 3 2 3 2" xfId="28677"/>
    <cellStyle name="40% - Accent5 15 2 3 2 4" xfId="20324"/>
    <cellStyle name="40% - Accent5 15 2 3 3" xfId="5681"/>
    <cellStyle name="40% - Accent5 15 2 3 3 2" xfId="14035"/>
    <cellStyle name="40% - Accent5 15 2 3 3 2 2" xfId="30746"/>
    <cellStyle name="40% - Accent5 15 2 3 3 3" xfId="22393"/>
    <cellStyle name="40% - Accent5 15 2 3 4" xfId="9873"/>
    <cellStyle name="40% - Accent5 15 2 3 4 2" xfId="26584"/>
    <cellStyle name="40% - Accent5 15 2 3 5" xfId="18231"/>
    <cellStyle name="40% - Accent5 15 2 4" xfId="3612"/>
    <cellStyle name="40% - Accent5 15 2 4 2" xfId="7775"/>
    <cellStyle name="40% - Accent5 15 2 4 2 2" xfId="16129"/>
    <cellStyle name="40% - Accent5 15 2 4 2 2 2" xfId="32840"/>
    <cellStyle name="40% - Accent5 15 2 4 2 3" xfId="24487"/>
    <cellStyle name="40% - Accent5 15 2 4 3" xfId="11967"/>
    <cellStyle name="40% - Accent5 15 2 4 3 2" xfId="28678"/>
    <cellStyle name="40% - Accent5 15 2 4 4" xfId="20325"/>
    <cellStyle name="40% - Accent5 15 2 5" xfId="4645"/>
    <cellStyle name="40% - Accent5 15 2 5 2" xfId="12999"/>
    <cellStyle name="40% - Accent5 15 2 5 2 2" xfId="29710"/>
    <cellStyle name="40% - Accent5 15 2 5 3" xfId="21357"/>
    <cellStyle name="40% - Accent5 15 2 6" xfId="8837"/>
    <cellStyle name="40% - Accent5 15 2 6 2" xfId="25548"/>
    <cellStyle name="40% - Accent5 15 2 7" xfId="17195"/>
    <cellStyle name="40% - Accent5 15 3" xfId="754"/>
    <cellStyle name="40% - Accent5 15 3 2" xfId="1790"/>
    <cellStyle name="40% - Accent5 15 3 2 2" xfId="3613"/>
    <cellStyle name="40% - Accent5 15 3 2 2 2" xfId="7776"/>
    <cellStyle name="40% - Accent5 15 3 2 2 2 2" xfId="16130"/>
    <cellStyle name="40% - Accent5 15 3 2 2 2 2 2" xfId="32841"/>
    <cellStyle name="40% - Accent5 15 3 2 2 2 3" xfId="24488"/>
    <cellStyle name="40% - Accent5 15 3 2 2 3" xfId="11968"/>
    <cellStyle name="40% - Accent5 15 3 2 2 3 2" xfId="28679"/>
    <cellStyle name="40% - Accent5 15 3 2 2 4" xfId="20326"/>
    <cellStyle name="40% - Accent5 15 3 2 3" xfId="5953"/>
    <cellStyle name="40% - Accent5 15 3 2 3 2" xfId="14307"/>
    <cellStyle name="40% - Accent5 15 3 2 3 2 2" xfId="31018"/>
    <cellStyle name="40% - Accent5 15 3 2 3 3" xfId="22665"/>
    <cellStyle name="40% - Accent5 15 3 2 4" xfId="10145"/>
    <cellStyle name="40% - Accent5 15 3 2 4 2" xfId="26856"/>
    <cellStyle name="40% - Accent5 15 3 2 5" xfId="18503"/>
    <cellStyle name="40% - Accent5 15 3 3" xfId="3614"/>
    <cellStyle name="40% - Accent5 15 3 3 2" xfId="7777"/>
    <cellStyle name="40% - Accent5 15 3 3 2 2" xfId="16131"/>
    <cellStyle name="40% - Accent5 15 3 3 2 2 2" xfId="32842"/>
    <cellStyle name="40% - Accent5 15 3 3 2 3" xfId="24489"/>
    <cellStyle name="40% - Accent5 15 3 3 3" xfId="11969"/>
    <cellStyle name="40% - Accent5 15 3 3 3 2" xfId="28680"/>
    <cellStyle name="40% - Accent5 15 3 3 4" xfId="20327"/>
    <cellStyle name="40% - Accent5 15 3 4" xfId="4917"/>
    <cellStyle name="40% - Accent5 15 3 4 2" xfId="13271"/>
    <cellStyle name="40% - Accent5 15 3 4 2 2" xfId="29982"/>
    <cellStyle name="40% - Accent5 15 3 4 3" xfId="21629"/>
    <cellStyle name="40% - Accent5 15 3 5" xfId="9109"/>
    <cellStyle name="40% - Accent5 15 3 5 2" xfId="25820"/>
    <cellStyle name="40% - Accent5 15 3 6" xfId="17467"/>
    <cellStyle name="40% - Accent5 15 4" xfId="1278"/>
    <cellStyle name="40% - Accent5 15 4 2" xfId="3615"/>
    <cellStyle name="40% - Accent5 15 4 2 2" xfId="7778"/>
    <cellStyle name="40% - Accent5 15 4 2 2 2" xfId="16132"/>
    <cellStyle name="40% - Accent5 15 4 2 2 2 2" xfId="32843"/>
    <cellStyle name="40% - Accent5 15 4 2 2 3" xfId="24490"/>
    <cellStyle name="40% - Accent5 15 4 2 3" xfId="11970"/>
    <cellStyle name="40% - Accent5 15 4 2 3 2" xfId="28681"/>
    <cellStyle name="40% - Accent5 15 4 2 4" xfId="20328"/>
    <cellStyle name="40% - Accent5 15 4 3" xfId="5441"/>
    <cellStyle name="40% - Accent5 15 4 3 2" xfId="13795"/>
    <cellStyle name="40% - Accent5 15 4 3 2 2" xfId="30506"/>
    <cellStyle name="40% - Accent5 15 4 3 3" xfId="22153"/>
    <cellStyle name="40% - Accent5 15 4 4" xfId="9633"/>
    <cellStyle name="40% - Accent5 15 4 4 2" xfId="26344"/>
    <cellStyle name="40% - Accent5 15 4 5" xfId="17991"/>
    <cellStyle name="40% - Accent5 15 5" xfId="3616"/>
    <cellStyle name="40% - Accent5 15 5 2" xfId="7779"/>
    <cellStyle name="40% - Accent5 15 5 2 2" xfId="16133"/>
    <cellStyle name="40% - Accent5 15 5 2 2 2" xfId="32844"/>
    <cellStyle name="40% - Accent5 15 5 2 3" xfId="24491"/>
    <cellStyle name="40% - Accent5 15 5 3" xfId="11971"/>
    <cellStyle name="40% - Accent5 15 5 3 2" xfId="28682"/>
    <cellStyle name="40% - Accent5 15 5 4" xfId="20329"/>
    <cellStyle name="40% - Accent5 15 6" xfId="4405"/>
    <cellStyle name="40% - Accent5 15 6 2" xfId="12759"/>
    <cellStyle name="40% - Accent5 15 6 2 2" xfId="29470"/>
    <cellStyle name="40% - Accent5 15 6 3" xfId="21117"/>
    <cellStyle name="40% - Accent5 15 7" xfId="8597"/>
    <cellStyle name="40% - Accent5 15 7 2" xfId="25308"/>
    <cellStyle name="40% - Accent5 15 8" xfId="16955"/>
    <cellStyle name="40% - Accent5 16" xfId="253"/>
    <cellStyle name="40% - Accent5 16 2" xfId="495"/>
    <cellStyle name="40% - Accent5 16 2 2" xfId="1008"/>
    <cellStyle name="40% - Accent5 16 2 2 2" xfId="2044"/>
    <cellStyle name="40% - Accent5 16 2 2 2 2" xfId="3617"/>
    <cellStyle name="40% - Accent5 16 2 2 2 2 2" xfId="7780"/>
    <cellStyle name="40% - Accent5 16 2 2 2 2 2 2" xfId="16134"/>
    <cellStyle name="40% - Accent5 16 2 2 2 2 2 2 2" xfId="32845"/>
    <cellStyle name="40% - Accent5 16 2 2 2 2 2 3" xfId="24492"/>
    <cellStyle name="40% - Accent5 16 2 2 2 2 3" xfId="11972"/>
    <cellStyle name="40% - Accent5 16 2 2 2 2 3 2" xfId="28683"/>
    <cellStyle name="40% - Accent5 16 2 2 2 2 4" xfId="20330"/>
    <cellStyle name="40% - Accent5 16 2 2 2 3" xfId="6207"/>
    <cellStyle name="40% - Accent5 16 2 2 2 3 2" xfId="14561"/>
    <cellStyle name="40% - Accent5 16 2 2 2 3 2 2" xfId="31272"/>
    <cellStyle name="40% - Accent5 16 2 2 2 3 3" xfId="22919"/>
    <cellStyle name="40% - Accent5 16 2 2 2 4" xfId="10399"/>
    <cellStyle name="40% - Accent5 16 2 2 2 4 2" xfId="27110"/>
    <cellStyle name="40% - Accent5 16 2 2 2 5" xfId="18757"/>
    <cellStyle name="40% - Accent5 16 2 2 3" xfId="3618"/>
    <cellStyle name="40% - Accent5 16 2 2 3 2" xfId="7781"/>
    <cellStyle name="40% - Accent5 16 2 2 3 2 2" xfId="16135"/>
    <cellStyle name="40% - Accent5 16 2 2 3 2 2 2" xfId="32846"/>
    <cellStyle name="40% - Accent5 16 2 2 3 2 3" xfId="24493"/>
    <cellStyle name="40% - Accent5 16 2 2 3 3" xfId="11973"/>
    <cellStyle name="40% - Accent5 16 2 2 3 3 2" xfId="28684"/>
    <cellStyle name="40% - Accent5 16 2 2 3 4" xfId="20331"/>
    <cellStyle name="40% - Accent5 16 2 2 4" xfId="5171"/>
    <cellStyle name="40% - Accent5 16 2 2 4 2" xfId="13525"/>
    <cellStyle name="40% - Accent5 16 2 2 4 2 2" xfId="30236"/>
    <cellStyle name="40% - Accent5 16 2 2 4 3" xfId="21883"/>
    <cellStyle name="40% - Accent5 16 2 2 5" xfId="9363"/>
    <cellStyle name="40% - Accent5 16 2 2 5 2" xfId="26074"/>
    <cellStyle name="40% - Accent5 16 2 2 6" xfId="17721"/>
    <cellStyle name="40% - Accent5 16 2 3" xfId="1532"/>
    <cellStyle name="40% - Accent5 16 2 3 2" xfId="3619"/>
    <cellStyle name="40% - Accent5 16 2 3 2 2" xfId="7782"/>
    <cellStyle name="40% - Accent5 16 2 3 2 2 2" xfId="16136"/>
    <cellStyle name="40% - Accent5 16 2 3 2 2 2 2" xfId="32847"/>
    <cellStyle name="40% - Accent5 16 2 3 2 2 3" xfId="24494"/>
    <cellStyle name="40% - Accent5 16 2 3 2 3" xfId="11974"/>
    <cellStyle name="40% - Accent5 16 2 3 2 3 2" xfId="28685"/>
    <cellStyle name="40% - Accent5 16 2 3 2 4" xfId="20332"/>
    <cellStyle name="40% - Accent5 16 2 3 3" xfId="5695"/>
    <cellStyle name="40% - Accent5 16 2 3 3 2" xfId="14049"/>
    <cellStyle name="40% - Accent5 16 2 3 3 2 2" xfId="30760"/>
    <cellStyle name="40% - Accent5 16 2 3 3 3" xfId="22407"/>
    <cellStyle name="40% - Accent5 16 2 3 4" xfId="9887"/>
    <cellStyle name="40% - Accent5 16 2 3 4 2" xfId="26598"/>
    <cellStyle name="40% - Accent5 16 2 3 5" xfId="18245"/>
    <cellStyle name="40% - Accent5 16 2 4" xfId="3620"/>
    <cellStyle name="40% - Accent5 16 2 4 2" xfId="7783"/>
    <cellStyle name="40% - Accent5 16 2 4 2 2" xfId="16137"/>
    <cellStyle name="40% - Accent5 16 2 4 2 2 2" xfId="32848"/>
    <cellStyle name="40% - Accent5 16 2 4 2 3" xfId="24495"/>
    <cellStyle name="40% - Accent5 16 2 4 3" xfId="11975"/>
    <cellStyle name="40% - Accent5 16 2 4 3 2" xfId="28686"/>
    <cellStyle name="40% - Accent5 16 2 4 4" xfId="20333"/>
    <cellStyle name="40% - Accent5 16 2 5" xfId="4659"/>
    <cellStyle name="40% - Accent5 16 2 5 2" xfId="13013"/>
    <cellStyle name="40% - Accent5 16 2 5 2 2" xfId="29724"/>
    <cellStyle name="40% - Accent5 16 2 5 3" xfId="21371"/>
    <cellStyle name="40% - Accent5 16 2 6" xfId="8851"/>
    <cellStyle name="40% - Accent5 16 2 6 2" xfId="25562"/>
    <cellStyle name="40% - Accent5 16 2 7" xfId="17209"/>
    <cellStyle name="40% - Accent5 16 3" xfId="768"/>
    <cellStyle name="40% - Accent5 16 3 2" xfId="1804"/>
    <cellStyle name="40% - Accent5 16 3 2 2" xfId="3621"/>
    <cellStyle name="40% - Accent5 16 3 2 2 2" xfId="7784"/>
    <cellStyle name="40% - Accent5 16 3 2 2 2 2" xfId="16138"/>
    <cellStyle name="40% - Accent5 16 3 2 2 2 2 2" xfId="32849"/>
    <cellStyle name="40% - Accent5 16 3 2 2 2 3" xfId="24496"/>
    <cellStyle name="40% - Accent5 16 3 2 2 3" xfId="11976"/>
    <cellStyle name="40% - Accent5 16 3 2 2 3 2" xfId="28687"/>
    <cellStyle name="40% - Accent5 16 3 2 2 4" xfId="20334"/>
    <cellStyle name="40% - Accent5 16 3 2 3" xfId="5967"/>
    <cellStyle name="40% - Accent5 16 3 2 3 2" xfId="14321"/>
    <cellStyle name="40% - Accent5 16 3 2 3 2 2" xfId="31032"/>
    <cellStyle name="40% - Accent5 16 3 2 3 3" xfId="22679"/>
    <cellStyle name="40% - Accent5 16 3 2 4" xfId="10159"/>
    <cellStyle name="40% - Accent5 16 3 2 4 2" xfId="26870"/>
    <cellStyle name="40% - Accent5 16 3 2 5" xfId="18517"/>
    <cellStyle name="40% - Accent5 16 3 3" xfId="3622"/>
    <cellStyle name="40% - Accent5 16 3 3 2" xfId="7785"/>
    <cellStyle name="40% - Accent5 16 3 3 2 2" xfId="16139"/>
    <cellStyle name="40% - Accent5 16 3 3 2 2 2" xfId="32850"/>
    <cellStyle name="40% - Accent5 16 3 3 2 3" xfId="24497"/>
    <cellStyle name="40% - Accent5 16 3 3 3" xfId="11977"/>
    <cellStyle name="40% - Accent5 16 3 3 3 2" xfId="28688"/>
    <cellStyle name="40% - Accent5 16 3 3 4" xfId="20335"/>
    <cellStyle name="40% - Accent5 16 3 4" xfId="4931"/>
    <cellStyle name="40% - Accent5 16 3 4 2" xfId="13285"/>
    <cellStyle name="40% - Accent5 16 3 4 2 2" xfId="29996"/>
    <cellStyle name="40% - Accent5 16 3 4 3" xfId="21643"/>
    <cellStyle name="40% - Accent5 16 3 5" xfId="9123"/>
    <cellStyle name="40% - Accent5 16 3 5 2" xfId="25834"/>
    <cellStyle name="40% - Accent5 16 3 6" xfId="17481"/>
    <cellStyle name="40% - Accent5 16 4" xfId="1292"/>
    <cellStyle name="40% - Accent5 16 4 2" xfId="3623"/>
    <cellStyle name="40% - Accent5 16 4 2 2" xfId="7786"/>
    <cellStyle name="40% - Accent5 16 4 2 2 2" xfId="16140"/>
    <cellStyle name="40% - Accent5 16 4 2 2 2 2" xfId="32851"/>
    <cellStyle name="40% - Accent5 16 4 2 2 3" xfId="24498"/>
    <cellStyle name="40% - Accent5 16 4 2 3" xfId="11978"/>
    <cellStyle name="40% - Accent5 16 4 2 3 2" xfId="28689"/>
    <cellStyle name="40% - Accent5 16 4 2 4" xfId="20336"/>
    <cellStyle name="40% - Accent5 16 4 3" xfId="5455"/>
    <cellStyle name="40% - Accent5 16 4 3 2" xfId="13809"/>
    <cellStyle name="40% - Accent5 16 4 3 2 2" xfId="30520"/>
    <cellStyle name="40% - Accent5 16 4 3 3" xfId="22167"/>
    <cellStyle name="40% - Accent5 16 4 4" xfId="9647"/>
    <cellStyle name="40% - Accent5 16 4 4 2" xfId="26358"/>
    <cellStyle name="40% - Accent5 16 4 5" xfId="18005"/>
    <cellStyle name="40% - Accent5 16 5" xfId="3624"/>
    <cellStyle name="40% - Accent5 16 5 2" xfId="7787"/>
    <cellStyle name="40% - Accent5 16 5 2 2" xfId="16141"/>
    <cellStyle name="40% - Accent5 16 5 2 2 2" xfId="32852"/>
    <cellStyle name="40% - Accent5 16 5 2 3" xfId="24499"/>
    <cellStyle name="40% - Accent5 16 5 3" xfId="11979"/>
    <cellStyle name="40% - Accent5 16 5 3 2" xfId="28690"/>
    <cellStyle name="40% - Accent5 16 5 4" xfId="20337"/>
    <cellStyle name="40% - Accent5 16 6" xfId="4419"/>
    <cellStyle name="40% - Accent5 16 6 2" xfId="12773"/>
    <cellStyle name="40% - Accent5 16 6 2 2" xfId="29484"/>
    <cellStyle name="40% - Accent5 16 6 3" xfId="21131"/>
    <cellStyle name="40% - Accent5 16 7" xfId="8611"/>
    <cellStyle name="40% - Accent5 16 7 2" xfId="25322"/>
    <cellStyle name="40% - Accent5 16 8" xfId="16969"/>
    <cellStyle name="40% - Accent5 17" xfId="269"/>
    <cellStyle name="40% - Accent5 17 2" xfId="509"/>
    <cellStyle name="40% - Accent5 17 2 2" xfId="1022"/>
    <cellStyle name="40% - Accent5 17 2 2 2" xfId="2058"/>
    <cellStyle name="40% - Accent5 17 2 2 2 2" xfId="3625"/>
    <cellStyle name="40% - Accent5 17 2 2 2 2 2" xfId="7788"/>
    <cellStyle name="40% - Accent5 17 2 2 2 2 2 2" xfId="16142"/>
    <cellStyle name="40% - Accent5 17 2 2 2 2 2 2 2" xfId="32853"/>
    <cellStyle name="40% - Accent5 17 2 2 2 2 2 3" xfId="24500"/>
    <cellStyle name="40% - Accent5 17 2 2 2 2 3" xfId="11980"/>
    <cellStyle name="40% - Accent5 17 2 2 2 2 3 2" xfId="28691"/>
    <cellStyle name="40% - Accent5 17 2 2 2 2 4" xfId="20338"/>
    <cellStyle name="40% - Accent5 17 2 2 2 3" xfId="6221"/>
    <cellStyle name="40% - Accent5 17 2 2 2 3 2" xfId="14575"/>
    <cellStyle name="40% - Accent5 17 2 2 2 3 2 2" xfId="31286"/>
    <cellStyle name="40% - Accent5 17 2 2 2 3 3" xfId="22933"/>
    <cellStyle name="40% - Accent5 17 2 2 2 4" xfId="10413"/>
    <cellStyle name="40% - Accent5 17 2 2 2 4 2" xfId="27124"/>
    <cellStyle name="40% - Accent5 17 2 2 2 5" xfId="18771"/>
    <cellStyle name="40% - Accent5 17 2 2 3" xfId="3626"/>
    <cellStyle name="40% - Accent5 17 2 2 3 2" xfId="7789"/>
    <cellStyle name="40% - Accent5 17 2 2 3 2 2" xfId="16143"/>
    <cellStyle name="40% - Accent5 17 2 2 3 2 2 2" xfId="32854"/>
    <cellStyle name="40% - Accent5 17 2 2 3 2 3" xfId="24501"/>
    <cellStyle name="40% - Accent5 17 2 2 3 3" xfId="11981"/>
    <cellStyle name="40% - Accent5 17 2 2 3 3 2" xfId="28692"/>
    <cellStyle name="40% - Accent5 17 2 2 3 4" xfId="20339"/>
    <cellStyle name="40% - Accent5 17 2 2 4" xfId="5185"/>
    <cellStyle name="40% - Accent5 17 2 2 4 2" xfId="13539"/>
    <cellStyle name="40% - Accent5 17 2 2 4 2 2" xfId="30250"/>
    <cellStyle name="40% - Accent5 17 2 2 4 3" xfId="21897"/>
    <cellStyle name="40% - Accent5 17 2 2 5" xfId="9377"/>
    <cellStyle name="40% - Accent5 17 2 2 5 2" xfId="26088"/>
    <cellStyle name="40% - Accent5 17 2 2 6" xfId="17735"/>
    <cellStyle name="40% - Accent5 17 2 3" xfId="1546"/>
    <cellStyle name="40% - Accent5 17 2 3 2" xfId="3627"/>
    <cellStyle name="40% - Accent5 17 2 3 2 2" xfId="7790"/>
    <cellStyle name="40% - Accent5 17 2 3 2 2 2" xfId="16144"/>
    <cellStyle name="40% - Accent5 17 2 3 2 2 2 2" xfId="32855"/>
    <cellStyle name="40% - Accent5 17 2 3 2 2 3" xfId="24502"/>
    <cellStyle name="40% - Accent5 17 2 3 2 3" xfId="11982"/>
    <cellStyle name="40% - Accent5 17 2 3 2 3 2" xfId="28693"/>
    <cellStyle name="40% - Accent5 17 2 3 2 4" xfId="20340"/>
    <cellStyle name="40% - Accent5 17 2 3 3" xfId="5709"/>
    <cellStyle name="40% - Accent5 17 2 3 3 2" xfId="14063"/>
    <cellStyle name="40% - Accent5 17 2 3 3 2 2" xfId="30774"/>
    <cellStyle name="40% - Accent5 17 2 3 3 3" xfId="22421"/>
    <cellStyle name="40% - Accent5 17 2 3 4" xfId="9901"/>
    <cellStyle name="40% - Accent5 17 2 3 4 2" xfId="26612"/>
    <cellStyle name="40% - Accent5 17 2 3 5" xfId="18259"/>
    <cellStyle name="40% - Accent5 17 2 4" xfId="3628"/>
    <cellStyle name="40% - Accent5 17 2 4 2" xfId="7791"/>
    <cellStyle name="40% - Accent5 17 2 4 2 2" xfId="16145"/>
    <cellStyle name="40% - Accent5 17 2 4 2 2 2" xfId="32856"/>
    <cellStyle name="40% - Accent5 17 2 4 2 3" xfId="24503"/>
    <cellStyle name="40% - Accent5 17 2 4 3" xfId="11983"/>
    <cellStyle name="40% - Accent5 17 2 4 3 2" xfId="28694"/>
    <cellStyle name="40% - Accent5 17 2 4 4" xfId="20341"/>
    <cellStyle name="40% - Accent5 17 2 5" xfId="4673"/>
    <cellStyle name="40% - Accent5 17 2 5 2" xfId="13027"/>
    <cellStyle name="40% - Accent5 17 2 5 2 2" xfId="29738"/>
    <cellStyle name="40% - Accent5 17 2 5 3" xfId="21385"/>
    <cellStyle name="40% - Accent5 17 2 6" xfId="8865"/>
    <cellStyle name="40% - Accent5 17 2 6 2" xfId="25576"/>
    <cellStyle name="40% - Accent5 17 2 7" xfId="17223"/>
    <cellStyle name="40% - Accent5 17 3" xfId="782"/>
    <cellStyle name="40% - Accent5 17 3 2" xfId="1818"/>
    <cellStyle name="40% - Accent5 17 3 2 2" xfId="3629"/>
    <cellStyle name="40% - Accent5 17 3 2 2 2" xfId="7792"/>
    <cellStyle name="40% - Accent5 17 3 2 2 2 2" xfId="16146"/>
    <cellStyle name="40% - Accent5 17 3 2 2 2 2 2" xfId="32857"/>
    <cellStyle name="40% - Accent5 17 3 2 2 2 3" xfId="24504"/>
    <cellStyle name="40% - Accent5 17 3 2 2 3" xfId="11984"/>
    <cellStyle name="40% - Accent5 17 3 2 2 3 2" xfId="28695"/>
    <cellStyle name="40% - Accent5 17 3 2 2 4" xfId="20342"/>
    <cellStyle name="40% - Accent5 17 3 2 3" xfId="5981"/>
    <cellStyle name="40% - Accent5 17 3 2 3 2" xfId="14335"/>
    <cellStyle name="40% - Accent5 17 3 2 3 2 2" xfId="31046"/>
    <cellStyle name="40% - Accent5 17 3 2 3 3" xfId="22693"/>
    <cellStyle name="40% - Accent5 17 3 2 4" xfId="10173"/>
    <cellStyle name="40% - Accent5 17 3 2 4 2" xfId="26884"/>
    <cellStyle name="40% - Accent5 17 3 2 5" xfId="18531"/>
    <cellStyle name="40% - Accent5 17 3 3" xfId="3630"/>
    <cellStyle name="40% - Accent5 17 3 3 2" xfId="7793"/>
    <cellStyle name="40% - Accent5 17 3 3 2 2" xfId="16147"/>
    <cellStyle name="40% - Accent5 17 3 3 2 2 2" xfId="32858"/>
    <cellStyle name="40% - Accent5 17 3 3 2 3" xfId="24505"/>
    <cellStyle name="40% - Accent5 17 3 3 3" xfId="11985"/>
    <cellStyle name="40% - Accent5 17 3 3 3 2" xfId="28696"/>
    <cellStyle name="40% - Accent5 17 3 3 4" xfId="20343"/>
    <cellStyle name="40% - Accent5 17 3 4" xfId="4945"/>
    <cellStyle name="40% - Accent5 17 3 4 2" xfId="13299"/>
    <cellStyle name="40% - Accent5 17 3 4 2 2" xfId="30010"/>
    <cellStyle name="40% - Accent5 17 3 4 3" xfId="21657"/>
    <cellStyle name="40% - Accent5 17 3 5" xfId="9137"/>
    <cellStyle name="40% - Accent5 17 3 5 2" xfId="25848"/>
    <cellStyle name="40% - Accent5 17 3 6" xfId="17495"/>
    <cellStyle name="40% - Accent5 17 4" xfId="1306"/>
    <cellStyle name="40% - Accent5 17 4 2" xfId="3631"/>
    <cellStyle name="40% - Accent5 17 4 2 2" xfId="7794"/>
    <cellStyle name="40% - Accent5 17 4 2 2 2" xfId="16148"/>
    <cellStyle name="40% - Accent5 17 4 2 2 2 2" xfId="32859"/>
    <cellStyle name="40% - Accent5 17 4 2 2 3" xfId="24506"/>
    <cellStyle name="40% - Accent5 17 4 2 3" xfId="11986"/>
    <cellStyle name="40% - Accent5 17 4 2 3 2" xfId="28697"/>
    <cellStyle name="40% - Accent5 17 4 2 4" xfId="20344"/>
    <cellStyle name="40% - Accent5 17 4 3" xfId="5469"/>
    <cellStyle name="40% - Accent5 17 4 3 2" xfId="13823"/>
    <cellStyle name="40% - Accent5 17 4 3 2 2" xfId="30534"/>
    <cellStyle name="40% - Accent5 17 4 3 3" xfId="22181"/>
    <cellStyle name="40% - Accent5 17 4 4" xfId="9661"/>
    <cellStyle name="40% - Accent5 17 4 4 2" xfId="26372"/>
    <cellStyle name="40% - Accent5 17 4 5" xfId="18019"/>
    <cellStyle name="40% - Accent5 17 5" xfId="3632"/>
    <cellStyle name="40% - Accent5 17 5 2" xfId="7795"/>
    <cellStyle name="40% - Accent5 17 5 2 2" xfId="16149"/>
    <cellStyle name="40% - Accent5 17 5 2 2 2" xfId="32860"/>
    <cellStyle name="40% - Accent5 17 5 2 3" xfId="24507"/>
    <cellStyle name="40% - Accent5 17 5 3" xfId="11987"/>
    <cellStyle name="40% - Accent5 17 5 3 2" xfId="28698"/>
    <cellStyle name="40% - Accent5 17 5 4" xfId="20345"/>
    <cellStyle name="40% - Accent5 17 6" xfId="4433"/>
    <cellStyle name="40% - Accent5 17 6 2" xfId="12787"/>
    <cellStyle name="40% - Accent5 17 6 2 2" xfId="29498"/>
    <cellStyle name="40% - Accent5 17 6 3" xfId="21145"/>
    <cellStyle name="40% - Accent5 17 7" xfId="8625"/>
    <cellStyle name="40% - Accent5 17 7 2" xfId="25336"/>
    <cellStyle name="40% - Accent5 17 8" xfId="16983"/>
    <cellStyle name="40% - Accent5 18" xfId="282"/>
    <cellStyle name="40% - Accent5 18 2" xfId="795"/>
    <cellStyle name="40% - Accent5 18 2 2" xfId="1831"/>
    <cellStyle name="40% - Accent5 18 2 2 2" xfId="3633"/>
    <cellStyle name="40% - Accent5 18 2 2 2 2" xfId="7796"/>
    <cellStyle name="40% - Accent5 18 2 2 2 2 2" xfId="16150"/>
    <cellStyle name="40% - Accent5 18 2 2 2 2 2 2" xfId="32861"/>
    <cellStyle name="40% - Accent5 18 2 2 2 2 3" xfId="24508"/>
    <cellStyle name="40% - Accent5 18 2 2 2 3" xfId="11988"/>
    <cellStyle name="40% - Accent5 18 2 2 2 3 2" xfId="28699"/>
    <cellStyle name="40% - Accent5 18 2 2 2 4" xfId="20346"/>
    <cellStyle name="40% - Accent5 18 2 2 3" xfId="5994"/>
    <cellStyle name="40% - Accent5 18 2 2 3 2" xfId="14348"/>
    <cellStyle name="40% - Accent5 18 2 2 3 2 2" xfId="31059"/>
    <cellStyle name="40% - Accent5 18 2 2 3 3" xfId="22706"/>
    <cellStyle name="40% - Accent5 18 2 2 4" xfId="10186"/>
    <cellStyle name="40% - Accent5 18 2 2 4 2" xfId="26897"/>
    <cellStyle name="40% - Accent5 18 2 2 5" xfId="18544"/>
    <cellStyle name="40% - Accent5 18 2 3" xfId="3634"/>
    <cellStyle name="40% - Accent5 18 2 3 2" xfId="7797"/>
    <cellStyle name="40% - Accent5 18 2 3 2 2" xfId="16151"/>
    <cellStyle name="40% - Accent5 18 2 3 2 2 2" xfId="32862"/>
    <cellStyle name="40% - Accent5 18 2 3 2 3" xfId="24509"/>
    <cellStyle name="40% - Accent5 18 2 3 3" xfId="11989"/>
    <cellStyle name="40% - Accent5 18 2 3 3 2" xfId="28700"/>
    <cellStyle name="40% - Accent5 18 2 3 4" xfId="20347"/>
    <cellStyle name="40% - Accent5 18 2 4" xfId="4958"/>
    <cellStyle name="40% - Accent5 18 2 4 2" xfId="13312"/>
    <cellStyle name="40% - Accent5 18 2 4 2 2" xfId="30023"/>
    <cellStyle name="40% - Accent5 18 2 4 3" xfId="21670"/>
    <cellStyle name="40% - Accent5 18 2 5" xfId="9150"/>
    <cellStyle name="40% - Accent5 18 2 5 2" xfId="25861"/>
    <cellStyle name="40% - Accent5 18 2 6" xfId="17508"/>
    <cellStyle name="40% - Accent5 18 3" xfId="1319"/>
    <cellStyle name="40% - Accent5 18 3 2" xfId="3635"/>
    <cellStyle name="40% - Accent5 18 3 2 2" xfId="7798"/>
    <cellStyle name="40% - Accent5 18 3 2 2 2" xfId="16152"/>
    <cellStyle name="40% - Accent5 18 3 2 2 2 2" xfId="32863"/>
    <cellStyle name="40% - Accent5 18 3 2 2 3" xfId="24510"/>
    <cellStyle name="40% - Accent5 18 3 2 3" xfId="11990"/>
    <cellStyle name="40% - Accent5 18 3 2 3 2" xfId="28701"/>
    <cellStyle name="40% - Accent5 18 3 2 4" xfId="20348"/>
    <cellStyle name="40% - Accent5 18 3 3" xfId="5482"/>
    <cellStyle name="40% - Accent5 18 3 3 2" xfId="13836"/>
    <cellStyle name="40% - Accent5 18 3 3 2 2" xfId="30547"/>
    <cellStyle name="40% - Accent5 18 3 3 3" xfId="22194"/>
    <cellStyle name="40% - Accent5 18 3 4" xfId="9674"/>
    <cellStyle name="40% - Accent5 18 3 4 2" xfId="26385"/>
    <cellStyle name="40% - Accent5 18 3 5" xfId="18032"/>
    <cellStyle name="40% - Accent5 18 4" xfId="3636"/>
    <cellStyle name="40% - Accent5 18 4 2" xfId="7799"/>
    <cellStyle name="40% - Accent5 18 4 2 2" xfId="16153"/>
    <cellStyle name="40% - Accent5 18 4 2 2 2" xfId="32864"/>
    <cellStyle name="40% - Accent5 18 4 2 3" xfId="24511"/>
    <cellStyle name="40% - Accent5 18 4 3" xfId="11991"/>
    <cellStyle name="40% - Accent5 18 4 3 2" xfId="28702"/>
    <cellStyle name="40% - Accent5 18 4 4" xfId="20349"/>
    <cellStyle name="40% - Accent5 18 5" xfId="4446"/>
    <cellStyle name="40% - Accent5 18 5 2" xfId="12800"/>
    <cellStyle name="40% - Accent5 18 5 2 2" xfId="29511"/>
    <cellStyle name="40% - Accent5 18 5 3" xfId="21158"/>
    <cellStyle name="40% - Accent5 18 6" xfId="8638"/>
    <cellStyle name="40% - Accent5 18 6 2" xfId="25349"/>
    <cellStyle name="40% - Accent5 18 7" xfId="16996"/>
    <cellStyle name="40% - Accent5 19" xfId="525"/>
    <cellStyle name="40% - Accent5 19 2" xfId="1038"/>
    <cellStyle name="40% - Accent5 19 2 2" xfId="2074"/>
    <cellStyle name="40% - Accent5 19 2 2 2" xfId="3637"/>
    <cellStyle name="40% - Accent5 19 2 2 2 2" xfId="7800"/>
    <cellStyle name="40% - Accent5 19 2 2 2 2 2" xfId="16154"/>
    <cellStyle name="40% - Accent5 19 2 2 2 2 2 2" xfId="32865"/>
    <cellStyle name="40% - Accent5 19 2 2 2 2 3" xfId="24512"/>
    <cellStyle name="40% - Accent5 19 2 2 2 3" xfId="11992"/>
    <cellStyle name="40% - Accent5 19 2 2 2 3 2" xfId="28703"/>
    <cellStyle name="40% - Accent5 19 2 2 2 4" xfId="20350"/>
    <cellStyle name="40% - Accent5 19 2 2 3" xfId="6237"/>
    <cellStyle name="40% - Accent5 19 2 2 3 2" xfId="14591"/>
    <cellStyle name="40% - Accent5 19 2 2 3 2 2" xfId="31302"/>
    <cellStyle name="40% - Accent5 19 2 2 3 3" xfId="22949"/>
    <cellStyle name="40% - Accent5 19 2 2 4" xfId="10429"/>
    <cellStyle name="40% - Accent5 19 2 2 4 2" xfId="27140"/>
    <cellStyle name="40% - Accent5 19 2 2 5" xfId="18787"/>
    <cellStyle name="40% - Accent5 19 2 3" xfId="3638"/>
    <cellStyle name="40% - Accent5 19 2 3 2" xfId="7801"/>
    <cellStyle name="40% - Accent5 19 2 3 2 2" xfId="16155"/>
    <cellStyle name="40% - Accent5 19 2 3 2 2 2" xfId="32866"/>
    <cellStyle name="40% - Accent5 19 2 3 2 3" xfId="24513"/>
    <cellStyle name="40% - Accent5 19 2 3 3" xfId="11993"/>
    <cellStyle name="40% - Accent5 19 2 3 3 2" xfId="28704"/>
    <cellStyle name="40% - Accent5 19 2 3 4" xfId="20351"/>
    <cellStyle name="40% - Accent5 19 2 4" xfId="5201"/>
    <cellStyle name="40% - Accent5 19 2 4 2" xfId="13555"/>
    <cellStyle name="40% - Accent5 19 2 4 2 2" xfId="30266"/>
    <cellStyle name="40% - Accent5 19 2 4 3" xfId="21913"/>
    <cellStyle name="40% - Accent5 19 2 5" xfId="9393"/>
    <cellStyle name="40% - Accent5 19 2 5 2" xfId="26104"/>
    <cellStyle name="40% - Accent5 19 2 6" xfId="17751"/>
    <cellStyle name="40% - Accent5 19 3" xfId="1562"/>
    <cellStyle name="40% - Accent5 19 3 2" xfId="3639"/>
    <cellStyle name="40% - Accent5 19 3 2 2" xfId="7802"/>
    <cellStyle name="40% - Accent5 19 3 2 2 2" xfId="16156"/>
    <cellStyle name="40% - Accent5 19 3 2 2 2 2" xfId="32867"/>
    <cellStyle name="40% - Accent5 19 3 2 2 3" xfId="24514"/>
    <cellStyle name="40% - Accent5 19 3 2 3" xfId="11994"/>
    <cellStyle name="40% - Accent5 19 3 2 3 2" xfId="28705"/>
    <cellStyle name="40% - Accent5 19 3 2 4" xfId="20352"/>
    <cellStyle name="40% - Accent5 19 3 3" xfId="5725"/>
    <cellStyle name="40% - Accent5 19 3 3 2" xfId="14079"/>
    <cellStyle name="40% - Accent5 19 3 3 2 2" xfId="30790"/>
    <cellStyle name="40% - Accent5 19 3 3 3" xfId="22437"/>
    <cellStyle name="40% - Accent5 19 3 4" xfId="9917"/>
    <cellStyle name="40% - Accent5 19 3 4 2" xfId="26628"/>
    <cellStyle name="40% - Accent5 19 3 5" xfId="18275"/>
    <cellStyle name="40% - Accent5 19 4" xfId="3640"/>
    <cellStyle name="40% - Accent5 19 4 2" xfId="7803"/>
    <cellStyle name="40% - Accent5 19 4 2 2" xfId="16157"/>
    <cellStyle name="40% - Accent5 19 4 2 2 2" xfId="32868"/>
    <cellStyle name="40% - Accent5 19 4 2 3" xfId="24515"/>
    <cellStyle name="40% - Accent5 19 4 3" xfId="11995"/>
    <cellStyle name="40% - Accent5 19 4 3 2" xfId="28706"/>
    <cellStyle name="40% - Accent5 19 4 4" xfId="20353"/>
    <cellStyle name="40% - Accent5 19 5" xfId="4689"/>
    <cellStyle name="40% - Accent5 19 5 2" xfId="13043"/>
    <cellStyle name="40% - Accent5 19 5 2 2" xfId="29754"/>
    <cellStyle name="40% - Accent5 19 5 3" xfId="21401"/>
    <cellStyle name="40% - Accent5 19 6" xfId="8881"/>
    <cellStyle name="40% - Accent5 19 6 2" xfId="25592"/>
    <cellStyle name="40% - Accent5 19 7" xfId="17239"/>
    <cellStyle name="40% - Accent5 2" xfId="54"/>
    <cellStyle name="40% - Accent5 2 2" xfId="297"/>
    <cellStyle name="40% - Accent5 2 2 2" xfId="810"/>
    <cellStyle name="40% - Accent5 2 2 2 2" xfId="1846"/>
    <cellStyle name="40% - Accent5 2 2 2 2 2" xfId="3641"/>
    <cellStyle name="40% - Accent5 2 2 2 2 2 2" xfId="7804"/>
    <cellStyle name="40% - Accent5 2 2 2 2 2 2 2" xfId="16158"/>
    <cellStyle name="40% - Accent5 2 2 2 2 2 2 2 2" xfId="32869"/>
    <cellStyle name="40% - Accent5 2 2 2 2 2 2 3" xfId="24516"/>
    <cellStyle name="40% - Accent5 2 2 2 2 2 3" xfId="11996"/>
    <cellStyle name="40% - Accent5 2 2 2 2 2 3 2" xfId="28707"/>
    <cellStyle name="40% - Accent5 2 2 2 2 2 4" xfId="20354"/>
    <cellStyle name="40% - Accent5 2 2 2 2 3" xfId="6009"/>
    <cellStyle name="40% - Accent5 2 2 2 2 3 2" xfId="14363"/>
    <cellStyle name="40% - Accent5 2 2 2 2 3 2 2" xfId="31074"/>
    <cellStyle name="40% - Accent5 2 2 2 2 3 3" xfId="22721"/>
    <cellStyle name="40% - Accent5 2 2 2 2 4" xfId="10201"/>
    <cellStyle name="40% - Accent5 2 2 2 2 4 2" xfId="26912"/>
    <cellStyle name="40% - Accent5 2 2 2 2 5" xfId="18559"/>
    <cellStyle name="40% - Accent5 2 2 2 3" xfId="3642"/>
    <cellStyle name="40% - Accent5 2 2 2 3 2" xfId="7805"/>
    <cellStyle name="40% - Accent5 2 2 2 3 2 2" xfId="16159"/>
    <cellStyle name="40% - Accent5 2 2 2 3 2 2 2" xfId="32870"/>
    <cellStyle name="40% - Accent5 2 2 2 3 2 3" xfId="24517"/>
    <cellStyle name="40% - Accent5 2 2 2 3 3" xfId="11997"/>
    <cellStyle name="40% - Accent5 2 2 2 3 3 2" xfId="28708"/>
    <cellStyle name="40% - Accent5 2 2 2 3 4" xfId="20355"/>
    <cellStyle name="40% - Accent5 2 2 2 4" xfId="4973"/>
    <cellStyle name="40% - Accent5 2 2 2 4 2" xfId="13327"/>
    <cellStyle name="40% - Accent5 2 2 2 4 2 2" xfId="30038"/>
    <cellStyle name="40% - Accent5 2 2 2 4 3" xfId="21685"/>
    <cellStyle name="40% - Accent5 2 2 2 5" xfId="9165"/>
    <cellStyle name="40% - Accent5 2 2 2 5 2" xfId="25876"/>
    <cellStyle name="40% - Accent5 2 2 2 6" xfId="17523"/>
    <cellStyle name="40% - Accent5 2 2 3" xfId="1334"/>
    <cellStyle name="40% - Accent5 2 2 3 2" xfId="3643"/>
    <cellStyle name="40% - Accent5 2 2 3 2 2" xfId="7806"/>
    <cellStyle name="40% - Accent5 2 2 3 2 2 2" xfId="16160"/>
    <cellStyle name="40% - Accent5 2 2 3 2 2 2 2" xfId="32871"/>
    <cellStyle name="40% - Accent5 2 2 3 2 2 3" xfId="24518"/>
    <cellStyle name="40% - Accent5 2 2 3 2 3" xfId="11998"/>
    <cellStyle name="40% - Accent5 2 2 3 2 3 2" xfId="28709"/>
    <cellStyle name="40% - Accent5 2 2 3 2 4" xfId="20356"/>
    <cellStyle name="40% - Accent5 2 2 3 3" xfId="5497"/>
    <cellStyle name="40% - Accent5 2 2 3 3 2" xfId="13851"/>
    <cellStyle name="40% - Accent5 2 2 3 3 2 2" xfId="30562"/>
    <cellStyle name="40% - Accent5 2 2 3 3 3" xfId="22209"/>
    <cellStyle name="40% - Accent5 2 2 3 4" xfId="9689"/>
    <cellStyle name="40% - Accent5 2 2 3 4 2" xfId="26400"/>
    <cellStyle name="40% - Accent5 2 2 3 5" xfId="18047"/>
    <cellStyle name="40% - Accent5 2 2 4" xfId="3644"/>
    <cellStyle name="40% - Accent5 2 2 4 2" xfId="7807"/>
    <cellStyle name="40% - Accent5 2 2 4 2 2" xfId="16161"/>
    <cellStyle name="40% - Accent5 2 2 4 2 2 2" xfId="32872"/>
    <cellStyle name="40% - Accent5 2 2 4 2 3" xfId="24519"/>
    <cellStyle name="40% - Accent5 2 2 4 3" xfId="11999"/>
    <cellStyle name="40% - Accent5 2 2 4 3 2" xfId="28710"/>
    <cellStyle name="40% - Accent5 2 2 4 4" xfId="20357"/>
    <cellStyle name="40% - Accent5 2 2 5" xfId="4461"/>
    <cellStyle name="40% - Accent5 2 2 5 2" xfId="12815"/>
    <cellStyle name="40% - Accent5 2 2 5 2 2" xfId="29526"/>
    <cellStyle name="40% - Accent5 2 2 5 3" xfId="21173"/>
    <cellStyle name="40% - Accent5 2 2 6" xfId="8653"/>
    <cellStyle name="40% - Accent5 2 2 6 2" xfId="25364"/>
    <cellStyle name="40% - Accent5 2 2 7" xfId="17011"/>
    <cellStyle name="40% - Accent5 2 3" xfId="570"/>
    <cellStyle name="40% - Accent5 2 3 2" xfId="1606"/>
    <cellStyle name="40% - Accent5 2 3 2 2" xfId="3645"/>
    <cellStyle name="40% - Accent5 2 3 2 2 2" xfId="7808"/>
    <cellStyle name="40% - Accent5 2 3 2 2 2 2" xfId="16162"/>
    <cellStyle name="40% - Accent5 2 3 2 2 2 2 2" xfId="32873"/>
    <cellStyle name="40% - Accent5 2 3 2 2 2 3" xfId="24520"/>
    <cellStyle name="40% - Accent5 2 3 2 2 3" xfId="12000"/>
    <cellStyle name="40% - Accent5 2 3 2 2 3 2" xfId="28711"/>
    <cellStyle name="40% - Accent5 2 3 2 2 4" xfId="20358"/>
    <cellStyle name="40% - Accent5 2 3 2 3" xfId="5769"/>
    <cellStyle name="40% - Accent5 2 3 2 3 2" xfId="14123"/>
    <cellStyle name="40% - Accent5 2 3 2 3 2 2" xfId="30834"/>
    <cellStyle name="40% - Accent5 2 3 2 3 3" xfId="22481"/>
    <cellStyle name="40% - Accent5 2 3 2 4" xfId="9961"/>
    <cellStyle name="40% - Accent5 2 3 2 4 2" xfId="26672"/>
    <cellStyle name="40% - Accent5 2 3 2 5" xfId="18319"/>
    <cellStyle name="40% - Accent5 2 3 3" xfId="3646"/>
    <cellStyle name="40% - Accent5 2 3 3 2" xfId="7809"/>
    <cellStyle name="40% - Accent5 2 3 3 2 2" xfId="16163"/>
    <cellStyle name="40% - Accent5 2 3 3 2 2 2" xfId="32874"/>
    <cellStyle name="40% - Accent5 2 3 3 2 3" xfId="24521"/>
    <cellStyle name="40% - Accent5 2 3 3 3" xfId="12001"/>
    <cellStyle name="40% - Accent5 2 3 3 3 2" xfId="28712"/>
    <cellStyle name="40% - Accent5 2 3 3 4" xfId="20359"/>
    <cellStyle name="40% - Accent5 2 3 4" xfId="4733"/>
    <cellStyle name="40% - Accent5 2 3 4 2" xfId="13087"/>
    <cellStyle name="40% - Accent5 2 3 4 2 2" xfId="29798"/>
    <cellStyle name="40% - Accent5 2 3 4 3" xfId="21445"/>
    <cellStyle name="40% - Accent5 2 3 5" xfId="8925"/>
    <cellStyle name="40% - Accent5 2 3 5 2" xfId="25636"/>
    <cellStyle name="40% - Accent5 2 3 6" xfId="17283"/>
    <cellStyle name="40% - Accent5 2 4" xfId="1094"/>
    <cellStyle name="40% - Accent5 2 4 2" xfId="3647"/>
    <cellStyle name="40% - Accent5 2 4 2 2" xfId="7810"/>
    <cellStyle name="40% - Accent5 2 4 2 2 2" xfId="16164"/>
    <cellStyle name="40% - Accent5 2 4 2 2 2 2" xfId="32875"/>
    <cellStyle name="40% - Accent5 2 4 2 2 3" xfId="24522"/>
    <cellStyle name="40% - Accent5 2 4 2 3" xfId="12002"/>
    <cellStyle name="40% - Accent5 2 4 2 3 2" xfId="28713"/>
    <cellStyle name="40% - Accent5 2 4 2 4" xfId="20360"/>
    <cellStyle name="40% - Accent5 2 4 3" xfId="5257"/>
    <cellStyle name="40% - Accent5 2 4 3 2" xfId="13611"/>
    <cellStyle name="40% - Accent5 2 4 3 2 2" xfId="30322"/>
    <cellStyle name="40% - Accent5 2 4 3 3" xfId="21969"/>
    <cellStyle name="40% - Accent5 2 4 4" xfId="9449"/>
    <cellStyle name="40% - Accent5 2 4 4 2" xfId="26160"/>
    <cellStyle name="40% - Accent5 2 4 5" xfId="17807"/>
    <cellStyle name="40% - Accent5 2 5" xfId="3648"/>
    <cellStyle name="40% - Accent5 2 5 2" xfId="7811"/>
    <cellStyle name="40% - Accent5 2 5 2 2" xfId="16165"/>
    <cellStyle name="40% - Accent5 2 5 2 2 2" xfId="32876"/>
    <cellStyle name="40% - Accent5 2 5 2 3" xfId="24523"/>
    <cellStyle name="40% - Accent5 2 5 3" xfId="12003"/>
    <cellStyle name="40% - Accent5 2 5 3 2" xfId="28714"/>
    <cellStyle name="40% - Accent5 2 5 4" xfId="20361"/>
    <cellStyle name="40% - Accent5 2 6" xfId="4221"/>
    <cellStyle name="40% - Accent5 2 6 2" xfId="12575"/>
    <cellStyle name="40% - Accent5 2 6 2 2" xfId="29286"/>
    <cellStyle name="40% - Accent5 2 6 3" xfId="20933"/>
    <cellStyle name="40% - Accent5 2 7" xfId="8413"/>
    <cellStyle name="40% - Accent5 2 7 2" xfId="25124"/>
    <cellStyle name="40% - Accent5 2 8" xfId="16771"/>
    <cellStyle name="40% - Accent5 20" xfId="539"/>
    <cellStyle name="40% - Accent5 20 2" xfId="1052"/>
    <cellStyle name="40% - Accent5 20 2 2" xfId="2088"/>
    <cellStyle name="40% - Accent5 20 2 2 2" xfId="3649"/>
    <cellStyle name="40% - Accent5 20 2 2 2 2" xfId="7812"/>
    <cellStyle name="40% - Accent5 20 2 2 2 2 2" xfId="16166"/>
    <cellStyle name="40% - Accent5 20 2 2 2 2 2 2" xfId="32877"/>
    <cellStyle name="40% - Accent5 20 2 2 2 2 3" xfId="24524"/>
    <cellStyle name="40% - Accent5 20 2 2 2 3" xfId="12004"/>
    <cellStyle name="40% - Accent5 20 2 2 2 3 2" xfId="28715"/>
    <cellStyle name="40% - Accent5 20 2 2 2 4" xfId="20362"/>
    <cellStyle name="40% - Accent5 20 2 2 3" xfId="6251"/>
    <cellStyle name="40% - Accent5 20 2 2 3 2" xfId="14605"/>
    <cellStyle name="40% - Accent5 20 2 2 3 2 2" xfId="31316"/>
    <cellStyle name="40% - Accent5 20 2 2 3 3" xfId="22963"/>
    <cellStyle name="40% - Accent5 20 2 2 4" xfId="10443"/>
    <cellStyle name="40% - Accent5 20 2 2 4 2" xfId="27154"/>
    <cellStyle name="40% - Accent5 20 2 2 5" xfId="18801"/>
    <cellStyle name="40% - Accent5 20 2 3" xfId="3650"/>
    <cellStyle name="40% - Accent5 20 2 3 2" xfId="7813"/>
    <cellStyle name="40% - Accent5 20 2 3 2 2" xfId="16167"/>
    <cellStyle name="40% - Accent5 20 2 3 2 2 2" xfId="32878"/>
    <cellStyle name="40% - Accent5 20 2 3 2 3" xfId="24525"/>
    <cellStyle name="40% - Accent5 20 2 3 3" xfId="12005"/>
    <cellStyle name="40% - Accent5 20 2 3 3 2" xfId="28716"/>
    <cellStyle name="40% - Accent5 20 2 3 4" xfId="20363"/>
    <cellStyle name="40% - Accent5 20 2 4" xfId="5215"/>
    <cellStyle name="40% - Accent5 20 2 4 2" xfId="13569"/>
    <cellStyle name="40% - Accent5 20 2 4 2 2" xfId="30280"/>
    <cellStyle name="40% - Accent5 20 2 4 3" xfId="21927"/>
    <cellStyle name="40% - Accent5 20 2 5" xfId="9407"/>
    <cellStyle name="40% - Accent5 20 2 5 2" xfId="26118"/>
    <cellStyle name="40% - Accent5 20 2 6" xfId="17765"/>
    <cellStyle name="40% - Accent5 20 3" xfId="1576"/>
    <cellStyle name="40% - Accent5 20 3 2" xfId="3651"/>
    <cellStyle name="40% - Accent5 20 3 2 2" xfId="7814"/>
    <cellStyle name="40% - Accent5 20 3 2 2 2" xfId="16168"/>
    <cellStyle name="40% - Accent5 20 3 2 2 2 2" xfId="32879"/>
    <cellStyle name="40% - Accent5 20 3 2 2 3" xfId="24526"/>
    <cellStyle name="40% - Accent5 20 3 2 3" xfId="12006"/>
    <cellStyle name="40% - Accent5 20 3 2 3 2" xfId="28717"/>
    <cellStyle name="40% - Accent5 20 3 2 4" xfId="20364"/>
    <cellStyle name="40% - Accent5 20 3 3" xfId="5739"/>
    <cellStyle name="40% - Accent5 20 3 3 2" xfId="14093"/>
    <cellStyle name="40% - Accent5 20 3 3 2 2" xfId="30804"/>
    <cellStyle name="40% - Accent5 20 3 3 3" xfId="22451"/>
    <cellStyle name="40% - Accent5 20 3 4" xfId="9931"/>
    <cellStyle name="40% - Accent5 20 3 4 2" xfId="26642"/>
    <cellStyle name="40% - Accent5 20 3 5" xfId="18289"/>
    <cellStyle name="40% - Accent5 20 4" xfId="3652"/>
    <cellStyle name="40% - Accent5 20 4 2" xfId="7815"/>
    <cellStyle name="40% - Accent5 20 4 2 2" xfId="16169"/>
    <cellStyle name="40% - Accent5 20 4 2 2 2" xfId="32880"/>
    <cellStyle name="40% - Accent5 20 4 2 3" xfId="24527"/>
    <cellStyle name="40% - Accent5 20 4 3" xfId="12007"/>
    <cellStyle name="40% - Accent5 20 4 3 2" xfId="28718"/>
    <cellStyle name="40% - Accent5 20 4 4" xfId="20365"/>
    <cellStyle name="40% - Accent5 20 5" xfId="4703"/>
    <cellStyle name="40% - Accent5 20 5 2" xfId="13057"/>
    <cellStyle name="40% - Accent5 20 5 2 2" xfId="29768"/>
    <cellStyle name="40% - Accent5 20 5 3" xfId="21415"/>
    <cellStyle name="40% - Accent5 20 6" xfId="8895"/>
    <cellStyle name="40% - Accent5 20 6 2" xfId="25606"/>
    <cellStyle name="40% - Accent5 20 7" xfId="17253"/>
    <cellStyle name="40% - Accent5 21" xfId="1066"/>
    <cellStyle name="40% - Accent5 21 2" xfId="2102"/>
    <cellStyle name="40% - Accent5 21 2 2" xfId="3653"/>
    <cellStyle name="40% - Accent5 21 2 2 2" xfId="7816"/>
    <cellStyle name="40% - Accent5 21 2 2 2 2" xfId="16170"/>
    <cellStyle name="40% - Accent5 21 2 2 2 2 2" xfId="32881"/>
    <cellStyle name="40% - Accent5 21 2 2 2 3" xfId="24528"/>
    <cellStyle name="40% - Accent5 21 2 2 3" xfId="12008"/>
    <cellStyle name="40% - Accent5 21 2 2 3 2" xfId="28719"/>
    <cellStyle name="40% - Accent5 21 2 2 4" xfId="20366"/>
    <cellStyle name="40% - Accent5 21 2 3" xfId="6265"/>
    <cellStyle name="40% - Accent5 21 2 3 2" xfId="14619"/>
    <cellStyle name="40% - Accent5 21 2 3 2 2" xfId="31330"/>
    <cellStyle name="40% - Accent5 21 2 3 3" xfId="22977"/>
    <cellStyle name="40% - Accent5 21 2 4" xfId="10457"/>
    <cellStyle name="40% - Accent5 21 2 4 2" xfId="27168"/>
    <cellStyle name="40% - Accent5 21 2 5" xfId="18815"/>
    <cellStyle name="40% - Accent5 21 3" xfId="3654"/>
    <cellStyle name="40% - Accent5 21 3 2" xfId="7817"/>
    <cellStyle name="40% - Accent5 21 3 2 2" xfId="16171"/>
    <cellStyle name="40% - Accent5 21 3 2 2 2" xfId="32882"/>
    <cellStyle name="40% - Accent5 21 3 2 3" xfId="24529"/>
    <cellStyle name="40% - Accent5 21 3 3" xfId="12009"/>
    <cellStyle name="40% - Accent5 21 3 3 2" xfId="28720"/>
    <cellStyle name="40% - Accent5 21 3 4" xfId="20367"/>
    <cellStyle name="40% - Accent5 21 4" xfId="5229"/>
    <cellStyle name="40% - Accent5 21 4 2" xfId="13583"/>
    <cellStyle name="40% - Accent5 21 4 2 2" xfId="30294"/>
    <cellStyle name="40% - Accent5 21 4 3" xfId="21941"/>
    <cellStyle name="40% - Accent5 21 5" xfId="9421"/>
    <cellStyle name="40% - Accent5 21 5 2" xfId="26132"/>
    <cellStyle name="40% - Accent5 21 6" xfId="17779"/>
    <cellStyle name="40% - Accent5 22" xfId="553"/>
    <cellStyle name="40% - Accent5 22 2" xfId="1590"/>
    <cellStyle name="40% - Accent5 22 2 2" xfId="3655"/>
    <cellStyle name="40% - Accent5 22 2 2 2" xfId="7818"/>
    <cellStyle name="40% - Accent5 22 2 2 2 2" xfId="16172"/>
    <cellStyle name="40% - Accent5 22 2 2 2 2 2" xfId="32883"/>
    <cellStyle name="40% - Accent5 22 2 2 2 3" xfId="24530"/>
    <cellStyle name="40% - Accent5 22 2 2 3" xfId="12010"/>
    <cellStyle name="40% - Accent5 22 2 2 3 2" xfId="28721"/>
    <cellStyle name="40% - Accent5 22 2 2 4" xfId="20368"/>
    <cellStyle name="40% - Accent5 22 2 3" xfId="5753"/>
    <cellStyle name="40% - Accent5 22 2 3 2" xfId="14107"/>
    <cellStyle name="40% - Accent5 22 2 3 2 2" xfId="30818"/>
    <cellStyle name="40% - Accent5 22 2 3 3" xfId="22465"/>
    <cellStyle name="40% - Accent5 22 2 4" xfId="9945"/>
    <cellStyle name="40% - Accent5 22 2 4 2" xfId="26656"/>
    <cellStyle name="40% - Accent5 22 2 5" xfId="18303"/>
    <cellStyle name="40% - Accent5 22 3" xfId="3656"/>
    <cellStyle name="40% - Accent5 22 3 2" xfId="7819"/>
    <cellStyle name="40% - Accent5 22 3 2 2" xfId="16173"/>
    <cellStyle name="40% - Accent5 22 3 2 2 2" xfId="32884"/>
    <cellStyle name="40% - Accent5 22 3 2 3" xfId="24531"/>
    <cellStyle name="40% - Accent5 22 3 3" xfId="12011"/>
    <cellStyle name="40% - Accent5 22 3 3 2" xfId="28722"/>
    <cellStyle name="40% - Accent5 22 3 4" xfId="20369"/>
    <cellStyle name="40% - Accent5 22 4" xfId="4717"/>
    <cellStyle name="40% - Accent5 22 4 2" xfId="13071"/>
    <cellStyle name="40% - Accent5 22 4 2 2" xfId="29782"/>
    <cellStyle name="40% - Accent5 22 4 3" xfId="21429"/>
    <cellStyle name="40% - Accent5 22 5" xfId="8909"/>
    <cellStyle name="40% - Accent5 22 5 2" xfId="25620"/>
    <cellStyle name="40% - Accent5 22 6" xfId="17267"/>
    <cellStyle name="40% - Accent5 23" xfId="1079"/>
    <cellStyle name="40% - Accent5 23 2" xfId="3657"/>
    <cellStyle name="40% - Accent5 23 2 2" xfId="7820"/>
    <cellStyle name="40% - Accent5 23 2 2 2" xfId="16174"/>
    <cellStyle name="40% - Accent5 23 2 2 2 2" xfId="32885"/>
    <cellStyle name="40% - Accent5 23 2 2 3" xfId="24532"/>
    <cellStyle name="40% - Accent5 23 2 3" xfId="12012"/>
    <cellStyle name="40% - Accent5 23 2 3 2" xfId="28723"/>
    <cellStyle name="40% - Accent5 23 2 4" xfId="20370"/>
    <cellStyle name="40% - Accent5 23 3" xfId="5242"/>
    <cellStyle name="40% - Accent5 23 3 2" xfId="13596"/>
    <cellStyle name="40% - Accent5 23 3 2 2" xfId="30307"/>
    <cellStyle name="40% - Accent5 23 3 3" xfId="21954"/>
    <cellStyle name="40% - Accent5 23 4" xfId="9434"/>
    <cellStyle name="40% - Accent5 23 4 2" xfId="26145"/>
    <cellStyle name="40% - Accent5 23 5" xfId="17792"/>
    <cellStyle name="40% - Accent5 24" xfId="2116"/>
    <cellStyle name="40% - Accent5 24 2" xfId="6279"/>
    <cellStyle name="40% - Accent5 24 2 2" xfId="14633"/>
    <cellStyle name="40% - Accent5 24 2 2 2" xfId="31344"/>
    <cellStyle name="40% - Accent5 24 2 3" xfId="22991"/>
    <cellStyle name="40% - Accent5 24 3" xfId="10471"/>
    <cellStyle name="40% - Accent5 24 3 2" xfId="27182"/>
    <cellStyle name="40% - Accent5 24 4" xfId="18829"/>
    <cellStyle name="40% - Accent5 25" xfId="4191"/>
    <cellStyle name="40% - Accent5 25 2" xfId="8354"/>
    <cellStyle name="40% - Accent5 25 2 2" xfId="16708"/>
    <cellStyle name="40% - Accent5 25 2 2 2" xfId="33419"/>
    <cellStyle name="40% - Accent5 25 2 3" xfId="25066"/>
    <cellStyle name="40% - Accent5 25 3" xfId="12546"/>
    <cellStyle name="40% - Accent5 25 3 2" xfId="29257"/>
    <cellStyle name="40% - Accent5 25 4" xfId="20904"/>
    <cellStyle name="40% - Accent5 26" xfId="4204"/>
    <cellStyle name="40% - Accent5 26 2" xfId="12559"/>
    <cellStyle name="40% - Accent5 26 2 2" xfId="29270"/>
    <cellStyle name="40% - Accent5 26 3" xfId="20917"/>
    <cellStyle name="40% - Accent5 27" xfId="8368"/>
    <cellStyle name="40% - Accent5 27 2" xfId="16722"/>
    <cellStyle name="40% - Accent5 27 2 2" xfId="33433"/>
    <cellStyle name="40% - Accent5 27 3" xfId="25080"/>
    <cellStyle name="40% - Accent5 28" xfId="8382"/>
    <cellStyle name="40% - Accent5 28 2" xfId="16736"/>
    <cellStyle name="40% - Accent5 28 2 2" xfId="33447"/>
    <cellStyle name="40% - Accent5 28 3" xfId="25094"/>
    <cellStyle name="40% - Accent5 29" xfId="8396"/>
    <cellStyle name="40% - Accent5 29 2" xfId="25108"/>
    <cellStyle name="40% - Accent5 3" xfId="68"/>
    <cellStyle name="40% - Accent5 3 2" xfId="311"/>
    <cellStyle name="40% - Accent5 3 2 2" xfId="824"/>
    <cellStyle name="40% - Accent5 3 2 2 2" xfId="1860"/>
    <cellStyle name="40% - Accent5 3 2 2 2 2" xfId="3658"/>
    <cellStyle name="40% - Accent5 3 2 2 2 2 2" xfId="7821"/>
    <cellStyle name="40% - Accent5 3 2 2 2 2 2 2" xfId="16175"/>
    <cellStyle name="40% - Accent5 3 2 2 2 2 2 2 2" xfId="32886"/>
    <cellStyle name="40% - Accent5 3 2 2 2 2 2 3" xfId="24533"/>
    <cellStyle name="40% - Accent5 3 2 2 2 2 3" xfId="12013"/>
    <cellStyle name="40% - Accent5 3 2 2 2 2 3 2" xfId="28724"/>
    <cellStyle name="40% - Accent5 3 2 2 2 2 4" xfId="20371"/>
    <cellStyle name="40% - Accent5 3 2 2 2 3" xfId="6023"/>
    <cellStyle name="40% - Accent5 3 2 2 2 3 2" xfId="14377"/>
    <cellStyle name="40% - Accent5 3 2 2 2 3 2 2" xfId="31088"/>
    <cellStyle name="40% - Accent5 3 2 2 2 3 3" xfId="22735"/>
    <cellStyle name="40% - Accent5 3 2 2 2 4" xfId="10215"/>
    <cellStyle name="40% - Accent5 3 2 2 2 4 2" xfId="26926"/>
    <cellStyle name="40% - Accent5 3 2 2 2 5" xfId="18573"/>
    <cellStyle name="40% - Accent5 3 2 2 3" xfId="3659"/>
    <cellStyle name="40% - Accent5 3 2 2 3 2" xfId="7822"/>
    <cellStyle name="40% - Accent5 3 2 2 3 2 2" xfId="16176"/>
    <cellStyle name="40% - Accent5 3 2 2 3 2 2 2" xfId="32887"/>
    <cellStyle name="40% - Accent5 3 2 2 3 2 3" xfId="24534"/>
    <cellStyle name="40% - Accent5 3 2 2 3 3" xfId="12014"/>
    <cellStyle name="40% - Accent5 3 2 2 3 3 2" xfId="28725"/>
    <cellStyle name="40% - Accent5 3 2 2 3 4" xfId="20372"/>
    <cellStyle name="40% - Accent5 3 2 2 4" xfId="4987"/>
    <cellStyle name="40% - Accent5 3 2 2 4 2" xfId="13341"/>
    <cellStyle name="40% - Accent5 3 2 2 4 2 2" xfId="30052"/>
    <cellStyle name="40% - Accent5 3 2 2 4 3" xfId="21699"/>
    <cellStyle name="40% - Accent5 3 2 2 5" xfId="9179"/>
    <cellStyle name="40% - Accent5 3 2 2 5 2" xfId="25890"/>
    <cellStyle name="40% - Accent5 3 2 2 6" xfId="17537"/>
    <cellStyle name="40% - Accent5 3 2 3" xfId="1348"/>
    <cellStyle name="40% - Accent5 3 2 3 2" xfId="3660"/>
    <cellStyle name="40% - Accent5 3 2 3 2 2" xfId="7823"/>
    <cellStyle name="40% - Accent5 3 2 3 2 2 2" xfId="16177"/>
    <cellStyle name="40% - Accent5 3 2 3 2 2 2 2" xfId="32888"/>
    <cellStyle name="40% - Accent5 3 2 3 2 2 3" xfId="24535"/>
    <cellStyle name="40% - Accent5 3 2 3 2 3" xfId="12015"/>
    <cellStyle name="40% - Accent5 3 2 3 2 3 2" xfId="28726"/>
    <cellStyle name="40% - Accent5 3 2 3 2 4" xfId="20373"/>
    <cellStyle name="40% - Accent5 3 2 3 3" xfId="5511"/>
    <cellStyle name="40% - Accent5 3 2 3 3 2" xfId="13865"/>
    <cellStyle name="40% - Accent5 3 2 3 3 2 2" xfId="30576"/>
    <cellStyle name="40% - Accent5 3 2 3 3 3" xfId="22223"/>
    <cellStyle name="40% - Accent5 3 2 3 4" xfId="9703"/>
    <cellStyle name="40% - Accent5 3 2 3 4 2" xfId="26414"/>
    <cellStyle name="40% - Accent5 3 2 3 5" xfId="18061"/>
    <cellStyle name="40% - Accent5 3 2 4" xfId="3661"/>
    <cellStyle name="40% - Accent5 3 2 4 2" xfId="7824"/>
    <cellStyle name="40% - Accent5 3 2 4 2 2" xfId="16178"/>
    <cellStyle name="40% - Accent5 3 2 4 2 2 2" xfId="32889"/>
    <cellStyle name="40% - Accent5 3 2 4 2 3" xfId="24536"/>
    <cellStyle name="40% - Accent5 3 2 4 3" xfId="12016"/>
    <cellStyle name="40% - Accent5 3 2 4 3 2" xfId="28727"/>
    <cellStyle name="40% - Accent5 3 2 4 4" xfId="20374"/>
    <cellStyle name="40% - Accent5 3 2 5" xfId="4475"/>
    <cellStyle name="40% - Accent5 3 2 5 2" xfId="12829"/>
    <cellStyle name="40% - Accent5 3 2 5 2 2" xfId="29540"/>
    <cellStyle name="40% - Accent5 3 2 5 3" xfId="21187"/>
    <cellStyle name="40% - Accent5 3 2 6" xfId="8667"/>
    <cellStyle name="40% - Accent5 3 2 6 2" xfId="25378"/>
    <cellStyle name="40% - Accent5 3 2 7" xfId="17025"/>
    <cellStyle name="40% - Accent5 3 3" xfId="584"/>
    <cellStyle name="40% - Accent5 3 3 2" xfId="1620"/>
    <cellStyle name="40% - Accent5 3 3 2 2" xfId="3662"/>
    <cellStyle name="40% - Accent5 3 3 2 2 2" xfId="7825"/>
    <cellStyle name="40% - Accent5 3 3 2 2 2 2" xfId="16179"/>
    <cellStyle name="40% - Accent5 3 3 2 2 2 2 2" xfId="32890"/>
    <cellStyle name="40% - Accent5 3 3 2 2 2 3" xfId="24537"/>
    <cellStyle name="40% - Accent5 3 3 2 2 3" xfId="12017"/>
    <cellStyle name="40% - Accent5 3 3 2 2 3 2" xfId="28728"/>
    <cellStyle name="40% - Accent5 3 3 2 2 4" xfId="20375"/>
    <cellStyle name="40% - Accent5 3 3 2 3" xfId="5783"/>
    <cellStyle name="40% - Accent5 3 3 2 3 2" xfId="14137"/>
    <cellStyle name="40% - Accent5 3 3 2 3 2 2" xfId="30848"/>
    <cellStyle name="40% - Accent5 3 3 2 3 3" xfId="22495"/>
    <cellStyle name="40% - Accent5 3 3 2 4" xfId="9975"/>
    <cellStyle name="40% - Accent5 3 3 2 4 2" xfId="26686"/>
    <cellStyle name="40% - Accent5 3 3 2 5" xfId="18333"/>
    <cellStyle name="40% - Accent5 3 3 3" xfId="3663"/>
    <cellStyle name="40% - Accent5 3 3 3 2" xfId="7826"/>
    <cellStyle name="40% - Accent5 3 3 3 2 2" xfId="16180"/>
    <cellStyle name="40% - Accent5 3 3 3 2 2 2" xfId="32891"/>
    <cellStyle name="40% - Accent5 3 3 3 2 3" xfId="24538"/>
    <cellStyle name="40% - Accent5 3 3 3 3" xfId="12018"/>
    <cellStyle name="40% - Accent5 3 3 3 3 2" xfId="28729"/>
    <cellStyle name="40% - Accent5 3 3 3 4" xfId="20376"/>
    <cellStyle name="40% - Accent5 3 3 4" xfId="4747"/>
    <cellStyle name="40% - Accent5 3 3 4 2" xfId="13101"/>
    <cellStyle name="40% - Accent5 3 3 4 2 2" xfId="29812"/>
    <cellStyle name="40% - Accent5 3 3 4 3" xfId="21459"/>
    <cellStyle name="40% - Accent5 3 3 5" xfId="8939"/>
    <cellStyle name="40% - Accent5 3 3 5 2" xfId="25650"/>
    <cellStyle name="40% - Accent5 3 3 6" xfId="17297"/>
    <cellStyle name="40% - Accent5 3 4" xfId="1108"/>
    <cellStyle name="40% - Accent5 3 4 2" xfId="3664"/>
    <cellStyle name="40% - Accent5 3 4 2 2" xfId="7827"/>
    <cellStyle name="40% - Accent5 3 4 2 2 2" xfId="16181"/>
    <cellStyle name="40% - Accent5 3 4 2 2 2 2" xfId="32892"/>
    <cellStyle name="40% - Accent5 3 4 2 2 3" xfId="24539"/>
    <cellStyle name="40% - Accent5 3 4 2 3" xfId="12019"/>
    <cellStyle name="40% - Accent5 3 4 2 3 2" xfId="28730"/>
    <cellStyle name="40% - Accent5 3 4 2 4" xfId="20377"/>
    <cellStyle name="40% - Accent5 3 4 3" xfId="5271"/>
    <cellStyle name="40% - Accent5 3 4 3 2" xfId="13625"/>
    <cellStyle name="40% - Accent5 3 4 3 2 2" xfId="30336"/>
    <cellStyle name="40% - Accent5 3 4 3 3" xfId="21983"/>
    <cellStyle name="40% - Accent5 3 4 4" xfId="9463"/>
    <cellStyle name="40% - Accent5 3 4 4 2" xfId="26174"/>
    <cellStyle name="40% - Accent5 3 4 5" xfId="17821"/>
    <cellStyle name="40% - Accent5 3 5" xfId="3665"/>
    <cellStyle name="40% - Accent5 3 5 2" xfId="7828"/>
    <cellStyle name="40% - Accent5 3 5 2 2" xfId="16182"/>
    <cellStyle name="40% - Accent5 3 5 2 2 2" xfId="32893"/>
    <cellStyle name="40% - Accent5 3 5 2 3" xfId="24540"/>
    <cellStyle name="40% - Accent5 3 5 3" xfId="12020"/>
    <cellStyle name="40% - Accent5 3 5 3 2" xfId="28731"/>
    <cellStyle name="40% - Accent5 3 5 4" xfId="20378"/>
    <cellStyle name="40% - Accent5 3 6" xfId="4235"/>
    <cellStyle name="40% - Accent5 3 6 2" xfId="12589"/>
    <cellStyle name="40% - Accent5 3 6 2 2" xfId="29300"/>
    <cellStyle name="40% - Accent5 3 6 3" xfId="20947"/>
    <cellStyle name="40% - Accent5 3 7" xfId="8427"/>
    <cellStyle name="40% - Accent5 3 7 2" xfId="25138"/>
    <cellStyle name="40% - Accent5 3 8" xfId="16785"/>
    <cellStyle name="40% - Accent5 30" xfId="33466"/>
    <cellStyle name="40% - Accent5 31" xfId="16756"/>
    <cellStyle name="40% - Accent5 32" xfId="33484"/>
    <cellStyle name="40% - Accent5 33" xfId="33498"/>
    <cellStyle name="40% - Accent5 4" xfId="82"/>
    <cellStyle name="40% - Accent5 4 2" xfId="325"/>
    <cellStyle name="40% - Accent5 4 2 2" xfId="838"/>
    <cellStyle name="40% - Accent5 4 2 2 2" xfId="1874"/>
    <cellStyle name="40% - Accent5 4 2 2 2 2" xfId="3666"/>
    <cellStyle name="40% - Accent5 4 2 2 2 2 2" xfId="7829"/>
    <cellStyle name="40% - Accent5 4 2 2 2 2 2 2" xfId="16183"/>
    <cellStyle name="40% - Accent5 4 2 2 2 2 2 2 2" xfId="32894"/>
    <cellStyle name="40% - Accent5 4 2 2 2 2 2 3" xfId="24541"/>
    <cellStyle name="40% - Accent5 4 2 2 2 2 3" xfId="12021"/>
    <cellStyle name="40% - Accent5 4 2 2 2 2 3 2" xfId="28732"/>
    <cellStyle name="40% - Accent5 4 2 2 2 2 4" xfId="20379"/>
    <cellStyle name="40% - Accent5 4 2 2 2 3" xfId="6037"/>
    <cellStyle name="40% - Accent5 4 2 2 2 3 2" xfId="14391"/>
    <cellStyle name="40% - Accent5 4 2 2 2 3 2 2" xfId="31102"/>
    <cellStyle name="40% - Accent5 4 2 2 2 3 3" xfId="22749"/>
    <cellStyle name="40% - Accent5 4 2 2 2 4" xfId="10229"/>
    <cellStyle name="40% - Accent5 4 2 2 2 4 2" xfId="26940"/>
    <cellStyle name="40% - Accent5 4 2 2 2 5" xfId="18587"/>
    <cellStyle name="40% - Accent5 4 2 2 3" xfId="3667"/>
    <cellStyle name="40% - Accent5 4 2 2 3 2" xfId="7830"/>
    <cellStyle name="40% - Accent5 4 2 2 3 2 2" xfId="16184"/>
    <cellStyle name="40% - Accent5 4 2 2 3 2 2 2" xfId="32895"/>
    <cellStyle name="40% - Accent5 4 2 2 3 2 3" xfId="24542"/>
    <cellStyle name="40% - Accent5 4 2 2 3 3" xfId="12022"/>
    <cellStyle name="40% - Accent5 4 2 2 3 3 2" xfId="28733"/>
    <cellStyle name="40% - Accent5 4 2 2 3 4" xfId="20380"/>
    <cellStyle name="40% - Accent5 4 2 2 4" xfId="5001"/>
    <cellStyle name="40% - Accent5 4 2 2 4 2" xfId="13355"/>
    <cellStyle name="40% - Accent5 4 2 2 4 2 2" xfId="30066"/>
    <cellStyle name="40% - Accent5 4 2 2 4 3" xfId="21713"/>
    <cellStyle name="40% - Accent5 4 2 2 5" xfId="9193"/>
    <cellStyle name="40% - Accent5 4 2 2 5 2" xfId="25904"/>
    <cellStyle name="40% - Accent5 4 2 2 6" xfId="17551"/>
    <cellStyle name="40% - Accent5 4 2 3" xfId="1362"/>
    <cellStyle name="40% - Accent5 4 2 3 2" xfId="3668"/>
    <cellStyle name="40% - Accent5 4 2 3 2 2" xfId="7831"/>
    <cellStyle name="40% - Accent5 4 2 3 2 2 2" xfId="16185"/>
    <cellStyle name="40% - Accent5 4 2 3 2 2 2 2" xfId="32896"/>
    <cellStyle name="40% - Accent5 4 2 3 2 2 3" xfId="24543"/>
    <cellStyle name="40% - Accent5 4 2 3 2 3" xfId="12023"/>
    <cellStyle name="40% - Accent5 4 2 3 2 3 2" xfId="28734"/>
    <cellStyle name="40% - Accent5 4 2 3 2 4" xfId="20381"/>
    <cellStyle name="40% - Accent5 4 2 3 3" xfId="5525"/>
    <cellStyle name="40% - Accent5 4 2 3 3 2" xfId="13879"/>
    <cellStyle name="40% - Accent5 4 2 3 3 2 2" xfId="30590"/>
    <cellStyle name="40% - Accent5 4 2 3 3 3" xfId="22237"/>
    <cellStyle name="40% - Accent5 4 2 3 4" xfId="9717"/>
    <cellStyle name="40% - Accent5 4 2 3 4 2" xfId="26428"/>
    <cellStyle name="40% - Accent5 4 2 3 5" xfId="18075"/>
    <cellStyle name="40% - Accent5 4 2 4" xfId="3669"/>
    <cellStyle name="40% - Accent5 4 2 4 2" xfId="7832"/>
    <cellStyle name="40% - Accent5 4 2 4 2 2" xfId="16186"/>
    <cellStyle name="40% - Accent5 4 2 4 2 2 2" xfId="32897"/>
    <cellStyle name="40% - Accent5 4 2 4 2 3" xfId="24544"/>
    <cellStyle name="40% - Accent5 4 2 4 3" xfId="12024"/>
    <cellStyle name="40% - Accent5 4 2 4 3 2" xfId="28735"/>
    <cellStyle name="40% - Accent5 4 2 4 4" xfId="20382"/>
    <cellStyle name="40% - Accent5 4 2 5" xfId="4489"/>
    <cellStyle name="40% - Accent5 4 2 5 2" xfId="12843"/>
    <cellStyle name="40% - Accent5 4 2 5 2 2" xfId="29554"/>
    <cellStyle name="40% - Accent5 4 2 5 3" xfId="21201"/>
    <cellStyle name="40% - Accent5 4 2 6" xfId="8681"/>
    <cellStyle name="40% - Accent5 4 2 6 2" xfId="25392"/>
    <cellStyle name="40% - Accent5 4 2 7" xfId="17039"/>
    <cellStyle name="40% - Accent5 4 3" xfId="598"/>
    <cellStyle name="40% - Accent5 4 3 2" xfId="1634"/>
    <cellStyle name="40% - Accent5 4 3 2 2" xfId="3670"/>
    <cellStyle name="40% - Accent5 4 3 2 2 2" xfId="7833"/>
    <cellStyle name="40% - Accent5 4 3 2 2 2 2" xfId="16187"/>
    <cellStyle name="40% - Accent5 4 3 2 2 2 2 2" xfId="32898"/>
    <cellStyle name="40% - Accent5 4 3 2 2 2 3" xfId="24545"/>
    <cellStyle name="40% - Accent5 4 3 2 2 3" xfId="12025"/>
    <cellStyle name="40% - Accent5 4 3 2 2 3 2" xfId="28736"/>
    <cellStyle name="40% - Accent5 4 3 2 2 4" xfId="20383"/>
    <cellStyle name="40% - Accent5 4 3 2 3" xfId="5797"/>
    <cellStyle name="40% - Accent5 4 3 2 3 2" xfId="14151"/>
    <cellStyle name="40% - Accent5 4 3 2 3 2 2" xfId="30862"/>
    <cellStyle name="40% - Accent5 4 3 2 3 3" xfId="22509"/>
    <cellStyle name="40% - Accent5 4 3 2 4" xfId="9989"/>
    <cellStyle name="40% - Accent5 4 3 2 4 2" xfId="26700"/>
    <cellStyle name="40% - Accent5 4 3 2 5" xfId="18347"/>
    <cellStyle name="40% - Accent5 4 3 3" xfId="3671"/>
    <cellStyle name="40% - Accent5 4 3 3 2" xfId="7834"/>
    <cellStyle name="40% - Accent5 4 3 3 2 2" xfId="16188"/>
    <cellStyle name="40% - Accent5 4 3 3 2 2 2" xfId="32899"/>
    <cellStyle name="40% - Accent5 4 3 3 2 3" xfId="24546"/>
    <cellStyle name="40% - Accent5 4 3 3 3" xfId="12026"/>
    <cellStyle name="40% - Accent5 4 3 3 3 2" xfId="28737"/>
    <cellStyle name="40% - Accent5 4 3 3 4" xfId="20384"/>
    <cellStyle name="40% - Accent5 4 3 4" xfId="4761"/>
    <cellStyle name="40% - Accent5 4 3 4 2" xfId="13115"/>
    <cellStyle name="40% - Accent5 4 3 4 2 2" xfId="29826"/>
    <cellStyle name="40% - Accent5 4 3 4 3" xfId="21473"/>
    <cellStyle name="40% - Accent5 4 3 5" xfId="8953"/>
    <cellStyle name="40% - Accent5 4 3 5 2" xfId="25664"/>
    <cellStyle name="40% - Accent5 4 3 6" xfId="17311"/>
    <cellStyle name="40% - Accent5 4 4" xfId="1122"/>
    <cellStyle name="40% - Accent5 4 4 2" xfId="3672"/>
    <cellStyle name="40% - Accent5 4 4 2 2" xfId="7835"/>
    <cellStyle name="40% - Accent5 4 4 2 2 2" xfId="16189"/>
    <cellStyle name="40% - Accent5 4 4 2 2 2 2" xfId="32900"/>
    <cellStyle name="40% - Accent5 4 4 2 2 3" xfId="24547"/>
    <cellStyle name="40% - Accent5 4 4 2 3" xfId="12027"/>
    <cellStyle name="40% - Accent5 4 4 2 3 2" xfId="28738"/>
    <cellStyle name="40% - Accent5 4 4 2 4" xfId="20385"/>
    <cellStyle name="40% - Accent5 4 4 3" xfId="5285"/>
    <cellStyle name="40% - Accent5 4 4 3 2" xfId="13639"/>
    <cellStyle name="40% - Accent5 4 4 3 2 2" xfId="30350"/>
    <cellStyle name="40% - Accent5 4 4 3 3" xfId="21997"/>
    <cellStyle name="40% - Accent5 4 4 4" xfId="9477"/>
    <cellStyle name="40% - Accent5 4 4 4 2" xfId="26188"/>
    <cellStyle name="40% - Accent5 4 4 5" xfId="17835"/>
    <cellStyle name="40% - Accent5 4 5" xfId="3673"/>
    <cellStyle name="40% - Accent5 4 5 2" xfId="7836"/>
    <cellStyle name="40% - Accent5 4 5 2 2" xfId="16190"/>
    <cellStyle name="40% - Accent5 4 5 2 2 2" xfId="32901"/>
    <cellStyle name="40% - Accent5 4 5 2 3" xfId="24548"/>
    <cellStyle name="40% - Accent5 4 5 3" xfId="12028"/>
    <cellStyle name="40% - Accent5 4 5 3 2" xfId="28739"/>
    <cellStyle name="40% - Accent5 4 5 4" xfId="20386"/>
    <cellStyle name="40% - Accent5 4 6" xfId="4249"/>
    <cellStyle name="40% - Accent5 4 6 2" xfId="12603"/>
    <cellStyle name="40% - Accent5 4 6 2 2" xfId="29314"/>
    <cellStyle name="40% - Accent5 4 6 3" xfId="20961"/>
    <cellStyle name="40% - Accent5 4 7" xfId="8441"/>
    <cellStyle name="40% - Accent5 4 7 2" xfId="25152"/>
    <cellStyle name="40% - Accent5 4 8" xfId="16799"/>
    <cellStyle name="40% - Accent5 5" xfId="96"/>
    <cellStyle name="40% - Accent5 5 2" xfId="339"/>
    <cellStyle name="40% - Accent5 5 2 2" xfId="852"/>
    <cellStyle name="40% - Accent5 5 2 2 2" xfId="1888"/>
    <cellStyle name="40% - Accent5 5 2 2 2 2" xfId="3674"/>
    <cellStyle name="40% - Accent5 5 2 2 2 2 2" xfId="7837"/>
    <cellStyle name="40% - Accent5 5 2 2 2 2 2 2" xfId="16191"/>
    <cellStyle name="40% - Accent5 5 2 2 2 2 2 2 2" xfId="32902"/>
    <cellStyle name="40% - Accent5 5 2 2 2 2 2 3" xfId="24549"/>
    <cellStyle name="40% - Accent5 5 2 2 2 2 3" xfId="12029"/>
    <cellStyle name="40% - Accent5 5 2 2 2 2 3 2" xfId="28740"/>
    <cellStyle name="40% - Accent5 5 2 2 2 2 4" xfId="20387"/>
    <cellStyle name="40% - Accent5 5 2 2 2 3" xfId="6051"/>
    <cellStyle name="40% - Accent5 5 2 2 2 3 2" xfId="14405"/>
    <cellStyle name="40% - Accent5 5 2 2 2 3 2 2" xfId="31116"/>
    <cellStyle name="40% - Accent5 5 2 2 2 3 3" xfId="22763"/>
    <cellStyle name="40% - Accent5 5 2 2 2 4" xfId="10243"/>
    <cellStyle name="40% - Accent5 5 2 2 2 4 2" xfId="26954"/>
    <cellStyle name="40% - Accent5 5 2 2 2 5" xfId="18601"/>
    <cellStyle name="40% - Accent5 5 2 2 3" xfId="3675"/>
    <cellStyle name="40% - Accent5 5 2 2 3 2" xfId="7838"/>
    <cellStyle name="40% - Accent5 5 2 2 3 2 2" xfId="16192"/>
    <cellStyle name="40% - Accent5 5 2 2 3 2 2 2" xfId="32903"/>
    <cellStyle name="40% - Accent5 5 2 2 3 2 3" xfId="24550"/>
    <cellStyle name="40% - Accent5 5 2 2 3 3" xfId="12030"/>
    <cellStyle name="40% - Accent5 5 2 2 3 3 2" xfId="28741"/>
    <cellStyle name="40% - Accent5 5 2 2 3 4" xfId="20388"/>
    <cellStyle name="40% - Accent5 5 2 2 4" xfId="5015"/>
    <cellStyle name="40% - Accent5 5 2 2 4 2" xfId="13369"/>
    <cellStyle name="40% - Accent5 5 2 2 4 2 2" xfId="30080"/>
    <cellStyle name="40% - Accent5 5 2 2 4 3" xfId="21727"/>
    <cellStyle name="40% - Accent5 5 2 2 5" xfId="9207"/>
    <cellStyle name="40% - Accent5 5 2 2 5 2" xfId="25918"/>
    <cellStyle name="40% - Accent5 5 2 2 6" xfId="17565"/>
    <cellStyle name="40% - Accent5 5 2 3" xfId="1376"/>
    <cellStyle name="40% - Accent5 5 2 3 2" xfId="3676"/>
    <cellStyle name="40% - Accent5 5 2 3 2 2" xfId="7839"/>
    <cellStyle name="40% - Accent5 5 2 3 2 2 2" xfId="16193"/>
    <cellStyle name="40% - Accent5 5 2 3 2 2 2 2" xfId="32904"/>
    <cellStyle name="40% - Accent5 5 2 3 2 2 3" xfId="24551"/>
    <cellStyle name="40% - Accent5 5 2 3 2 3" xfId="12031"/>
    <cellStyle name="40% - Accent5 5 2 3 2 3 2" xfId="28742"/>
    <cellStyle name="40% - Accent5 5 2 3 2 4" xfId="20389"/>
    <cellStyle name="40% - Accent5 5 2 3 3" xfId="5539"/>
    <cellStyle name="40% - Accent5 5 2 3 3 2" xfId="13893"/>
    <cellStyle name="40% - Accent5 5 2 3 3 2 2" xfId="30604"/>
    <cellStyle name="40% - Accent5 5 2 3 3 3" xfId="22251"/>
    <cellStyle name="40% - Accent5 5 2 3 4" xfId="9731"/>
    <cellStyle name="40% - Accent5 5 2 3 4 2" xfId="26442"/>
    <cellStyle name="40% - Accent5 5 2 3 5" xfId="18089"/>
    <cellStyle name="40% - Accent5 5 2 4" xfId="3677"/>
    <cellStyle name="40% - Accent5 5 2 4 2" xfId="7840"/>
    <cellStyle name="40% - Accent5 5 2 4 2 2" xfId="16194"/>
    <cellStyle name="40% - Accent5 5 2 4 2 2 2" xfId="32905"/>
    <cellStyle name="40% - Accent5 5 2 4 2 3" xfId="24552"/>
    <cellStyle name="40% - Accent5 5 2 4 3" xfId="12032"/>
    <cellStyle name="40% - Accent5 5 2 4 3 2" xfId="28743"/>
    <cellStyle name="40% - Accent5 5 2 4 4" xfId="20390"/>
    <cellStyle name="40% - Accent5 5 2 5" xfId="4503"/>
    <cellStyle name="40% - Accent5 5 2 5 2" xfId="12857"/>
    <cellStyle name="40% - Accent5 5 2 5 2 2" xfId="29568"/>
    <cellStyle name="40% - Accent5 5 2 5 3" xfId="21215"/>
    <cellStyle name="40% - Accent5 5 2 6" xfId="8695"/>
    <cellStyle name="40% - Accent5 5 2 6 2" xfId="25406"/>
    <cellStyle name="40% - Accent5 5 2 7" xfId="17053"/>
    <cellStyle name="40% - Accent5 5 3" xfId="612"/>
    <cellStyle name="40% - Accent5 5 3 2" xfId="1648"/>
    <cellStyle name="40% - Accent5 5 3 2 2" xfId="3678"/>
    <cellStyle name="40% - Accent5 5 3 2 2 2" xfId="7841"/>
    <cellStyle name="40% - Accent5 5 3 2 2 2 2" xfId="16195"/>
    <cellStyle name="40% - Accent5 5 3 2 2 2 2 2" xfId="32906"/>
    <cellStyle name="40% - Accent5 5 3 2 2 2 3" xfId="24553"/>
    <cellStyle name="40% - Accent5 5 3 2 2 3" xfId="12033"/>
    <cellStyle name="40% - Accent5 5 3 2 2 3 2" xfId="28744"/>
    <cellStyle name="40% - Accent5 5 3 2 2 4" xfId="20391"/>
    <cellStyle name="40% - Accent5 5 3 2 3" xfId="5811"/>
    <cellStyle name="40% - Accent5 5 3 2 3 2" xfId="14165"/>
    <cellStyle name="40% - Accent5 5 3 2 3 2 2" xfId="30876"/>
    <cellStyle name="40% - Accent5 5 3 2 3 3" xfId="22523"/>
    <cellStyle name="40% - Accent5 5 3 2 4" xfId="10003"/>
    <cellStyle name="40% - Accent5 5 3 2 4 2" xfId="26714"/>
    <cellStyle name="40% - Accent5 5 3 2 5" xfId="18361"/>
    <cellStyle name="40% - Accent5 5 3 3" xfId="3679"/>
    <cellStyle name="40% - Accent5 5 3 3 2" xfId="7842"/>
    <cellStyle name="40% - Accent5 5 3 3 2 2" xfId="16196"/>
    <cellStyle name="40% - Accent5 5 3 3 2 2 2" xfId="32907"/>
    <cellStyle name="40% - Accent5 5 3 3 2 3" xfId="24554"/>
    <cellStyle name="40% - Accent5 5 3 3 3" xfId="12034"/>
    <cellStyle name="40% - Accent5 5 3 3 3 2" xfId="28745"/>
    <cellStyle name="40% - Accent5 5 3 3 4" xfId="20392"/>
    <cellStyle name="40% - Accent5 5 3 4" xfId="4775"/>
    <cellStyle name="40% - Accent5 5 3 4 2" xfId="13129"/>
    <cellStyle name="40% - Accent5 5 3 4 2 2" xfId="29840"/>
    <cellStyle name="40% - Accent5 5 3 4 3" xfId="21487"/>
    <cellStyle name="40% - Accent5 5 3 5" xfId="8967"/>
    <cellStyle name="40% - Accent5 5 3 5 2" xfId="25678"/>
    <cellStyle name="40% - Accent5 5 3 6" xfId="17325"/>
    <cellStyle name="40% - Accent5 5 4" xfId="1136"/>
    <cellStyle name="40% - Accent5 5 4 2" xfId="3680"/>
    <cellStyle name="40% - Accent5 5 4 2 2" xfId="7843"/>
    <cellStyle name="40% - Accent5 5 4 2 2 2" xfId="16197"/>
    <cellStyle name="40% - Accent5 5 4 2 2 2 2" xfId="32908"/>
    <cellStyle name="40% - Accent5 5 4 2 2 3" xfId="24555"/>
    <cellStyle name="40% - Accent5 5 4 2 3" xfId="12035"/>
    <cellStyle name="40% - Accent5 5 4 2 3 2" xfId="28746"/>
    <cellStyle name="40% - Accent5 5 4 2 4" xfId="20393"/>
    <cellStyle name="40% - Accent5 5 4 3" xfId="5299"/>
    <cellStyle name="40% - Accent5 5 4 3 2" xfId="13653"/>
    <cellStyle name="40% - Accent5 5 4 3 2 2" xfId="30364"/>
    <cellStyle name="40% - Accent5 5 4 3 3" xfId="22011"/>
    <cellStyle name="40% - Accent5 5 4 4" xfId="9491"/>
    <cellStyle name="40% - Accent5 5 4 4 2" xfId="26202"/>
    <cellStyle name="40% - Accent5 5 4 5" xfId="17849"/>
    <cellStyle name="40% - Accent5 5 5" xfId="3681"/>
    <cellStyle name="40% - Accent5 5 5 2" xfId="7844"/>
    <cellStyle name="40% - Accent5 5 5 2 2" xfId="16198"/>
    <cellStyle name="40% - Accent5 5 5 2 2 2" xfId="32909"/>
    <cellStyle name="40% - Accent5 5 5 2 3" xfId="24556"/>
    <cellStyle name="40% - Accent5 5 5 3" xfId="12036"/>
    <cellStyle name="40% - Accent5 5 5 3 2" xfId="28747"/>
    <cellStyle name="40% - Accent5 5 5 4" xfId="20394"/>
    <cellStyle name="40% - Accent5 5 6" xfId="4263"/>
    <cellStyle name="40% - Accent5 5 6 2" xfId="12617"/>
    <cellStyle name="40% - Accent5 5 6 2 2" xfId="29328"/>
    <cellStyle name="40% - Accent5 5 6 3" xfId="20975"/>
    <cellStyle name="40% - Accent5 5 7" xfId="8455"/>
    <cellStyle name="40% - Accent5 5 7 2" xfId="25166"/>
    <cellStyle name="40% - Accent5 5 8" xfId="16813"/>
    <cellStyle name="40% - Accent5 6" xfId="110"/>
    <cellStyle name="40% - Accent5 6 2" xfId="353"/>
    <cellStyle name="40% - Accent5 6 2 2" xfId="866"/>
    <cellStyle name="40% - Accent5 6 2 2 2" xfId="1902"/>
    <cellStyle name="40% - Accent5 6 2 2 2 2" xfId="3682"/>
    <cellStyle name="40% - Accent5 6 2 2 2 2 2" xfId="7845"/>
    <cellStyle name="40% - Accent5 6 2 2 2 2 2 2" xfId="16199"/>
    <cellStyle name="40% - Accent5 6 2 2 2 2 2 2 2" xfId="32910"/>
    <cellStyle name="40% - Accent5 6 2 2 2 2 2 3" xfId="24557"/>
    <cellStyle name="40% - Accent5 6 2 2 2 2 3" xfId="12037"/>
    <cellStyle name="40% - Accent5 6 2 2 2 2 3 2" xfId="28748"/>
    <cellStyle name="40% - Accent5 6 2 2 2 2 4" xfId="20395"/>
    <cellStyle name="40% - Accent5 6 2 2 2 3" xfId="6065"/>
    <cellStyle name="40% - Accent5 6 2 2 2 3 2" xfId="14419"/>
    <cellStyle name="40% - Accent5 6 2 2 2 3 2 2" xfId="31130"/>
    <cellStyle name="40% - Accent5 6 2 2 2 3 3" xfId="22777"/>
    <cellStyle name="40% - Accent5 6 2 2 2 4" xfId="10257"/>
    <cellStyle name="40% - Accent5 6 2 2 2 4 2" xfId="26968"/>
    <cellStyle name="40% - Accent5 6 2 2 2 5" xfId="18615"/>
    <cellStyle name="40% - Accent5 6 2 2 3" xfId="3683"/>
    <cellStyle name="40% - Accent5 6 2 2 3 2" xfId="7846"/>
    <cellStyle name="40% - Accent5 6 2 2 3 2 2" xfId="16200"/>
    <cellStyle name="40% - Accent5 6 2 2 3 2 2 2" xfId="32911"/>
    <cellStyle name="40% - Accent5 6 2 2 3 2 3" xfId="24558"/>
    <cellStyle name="40% - Accent5 6 2 2 3 3" xfId="12038"/>
    <cellStyle name="40% - Accent5 6 2 2 3 3 2" xfId="28749"/>
    <cellStyle name="40% - Accent5 6 2 2 3 4" xfId="20396"/>
    <cellStyle name="40% - Accent5 6 2 2 4" xfId="5029"/>
    <cellStyle name="40% - Accent5 6 2 2 4 2" xfId="13383"/>
    <cellStyle name="40% - Accent5 6 2 2 4 2 2" xfId="30094"/>
    <cellStyle name="40% - Accent5 6 2 2 4 3" xfId="21741"/>
    <cellStyle name="40% - Accent5 6 2 2 5" xfId="9221"/>
    <cellStyle name="40% - Accent5 6 2 2 5 2" xfId="25932"/>
    <cellStyle name="40% - Accent5 6 2 2 6" xfId="17579"/>
    <cellStyle name="40% - Accent5 6 2 3" xfId="1390"/>
    <cellStyle name="40% - Accent5 6 2 3 2" xfId="3684"/>
    <cellStyle name="40% - Accent5 6 2 3 2 2" xfId="7847"/>
    <cellStyle name="40% - Accent5 6 2 3 2 2 2" xfId="16201"/>
    <cellStyle name="40% - Accent5 6 2 3 2 2 2 2" xfId="32912"/>
    <cellStyle name="40% - Accent5 6 2 3 2 2 3" xfId="24559"/>
    <cellStyle name="40% - Accent5 6 2 3 2 3" xfId="12039"/>
    <cellStyle name="40% - Accent5 6 2 3 2 3 2" xfId="28750"/>
    <cellStyle name="40% - Accent5 6 2 3 2 4" xfId="20397"/>
    <cellStyle name="40% - Accent5 6 2 3 3" xfId="5553"/>
    <cellStyle name="40% - Accent5 6 2 3 3 2" xfId="13907"/>
    <cellStyle name="40% - Accent5 6 2 3 3 2 2" xfId="30618"/>
    <cellStyle name="40% - Accent5 6 2 3 3 3" xfId="22265"/>
    <cellStyle name="40% - Accent5 6 2 3 4" xfId="9745"/>
    <cellStyle name="40% - Accent5 6 2 3 4 2" xfId="26456"/>
    <cellStyle name="40% - Accent5 6 2 3 5" xfId="18103"/>
    <cellStyle name="40% - Accent5 6 2 4" xfId="3685"/>
    <cellStyle name="40% - Accent5 6 2 4 2" xfId="7848"/>
    <cellStyle name="40% - Accent5 6 2 4 2 2" xfId="16202"/>
    <cellStyle name="40% - Accent5 6 2 4 2 2 2" xfId="32913"/>
    <cellStyle name="40% - Accent5 6 2 4 2 3" xfId="24560"/>
    <cellStyle name="40% - Accent5 6 2 4 3" xfId="12040"/>
    <cellStyle name="40% - Accent5 6 2 4 3 2" xfId="28751"/>
    <cellStyle name="40% - Accent5 6 2 4 4" xfId="20398"/>
    <cellStyle name="40% - Accent5 6 2 5" xfId="4517"/>
    <cellStyle name="40% - Accent5 6 2 5 2" xfId="12871"/>
    <cellStyle name="40% - Accent5 6 2 5 2 2" xfId="29582"/>
    <cellStyle name="40% - Accent5 6 2 5 3" xfId="21229"/>
    <cellStyle name="40% - Accent5 6 2 6" xfId="8709"/>
    <cellStyle name="40% - Accent5 6 2 6 2" xfId="25420"/>
    <cellStyle name="40% - Accent5 6 2 7" xfId="17067"/>
    <cellStyle name="40% - Accent5 6 3" xfId="626"/>
    <cellStyle name="40% - Accent5 6 3 2" xfId="1662"/>
    <cellStyle name="40% - Accent5 6 3 2 2" xfId="3686"/>
    <cellStyle name="40% - Accent5 6 3 2 2 2" xfId="7849"/>
    <cellStyle name="40% - Accent5 6 3 2 2 2 2" xfId="16203"/>
    <cellStyle name="40% - Accent5 6 3 2 2 2 2 2" xfId="32914"/>
    <cellStyle name="40% - Accent5 6 3 2 2 2 3" xfId="24561"/>
    <cellStyle name="40% - Accent5 6 3 2 2 3" xfId="12041"/>
    <cellStyle name="40% - Accent5 6 3 2 2 3 2" xfId="28752"/>
    <cellStyle name="40% - Accent5 6 3 2 2 4" xfId="20399"/>
    <cellStyle name="40% - Accent5 6 3 2 3" xfId="5825"/>
    <cellStyle name="40% - Accent5 6 3 2 3 2" xfId="14179"/>
    <cellStyle name="40% - Accent5 6 3 2 3 2 2" xfId="30890"/>
    <cellStyle name="40% - Accent5 6 3 2 3 3" xfId="22537"/>
    <cellStyle name="40% - Accent5 6 3 2 4" xfId="10017"/>
    <cellStyle name="40% - Accent5 6 3 2 4 2" xfId="26728"/>
    <cellStyle name="40% - Accent5 6 3 2 5" xfId="18375"/>
    <cellStyle name="40% - Accent5 6 3 3" xfId="3687"/>
    <cellStyle name="40% - Accent5 6 3 3 2" xfId="7850"/>
    <cellStyle name="40% - Accent5 6 3 3 2 2" xfId="16204"/>
    <cellStyle name="40% - Accent5 6 3 3 2 2 2" xfId="32915"/>
    <cellStyle name="40% - Accent5 6 3 3 2 3" xfId="24562"/>
    <cellStyle name="40% - Accent5 6 3 3 3" xfId="12042"/>
    <cellStyle name="40% - Accent5 6 3 3 3 2" xfId="28753"/>
    <cellStyle name="40% - Accent5 6 3 3 4" xfId="20400"/>
    <cellStyle name="40% - Accent5 6 3 4" xfId="4789"/>
    <cellStyle name="40% - Accent5 6 3 4 2" xfId="13143"/>
    <cellStyle name="40% - Accent5 6 3 4 2 2" xfId="29854"/>
    <cellStyle name="40% - Accent5 6 3 4 3" xfId="21501"/>
    <cellStyle name="40% - Accent5 6 3 5" xfId="8981"/>
    <cellStyle name="40% - Accent5 6 3 5 2" xfId="25692"/>
    <cellStyle name="40% - Accent5 6 3 6" xfId="17339"/>
    <cellStyle name="40% - Accent5 6 4" xfId="1150"/>
    <cellStyle name="40% - Accent5 6 4 2" xfId="3688"/>
    <cellStyle name="40% - Accent5 6 4 2 2" xfId="7851"/>
    <cellStyle name="40% - Accent5 6 4 2 2 2" xfId="16205"/>
    <cellStyle name="40% - Accent5 6 4 2 2 2 2" xfId="32916"/>
    <cellStyle name="40% - Accent5 6 4 2 2 3" xfId="24563"/>
    <cellStyle name="40% - Accent5 6 4 2 3" xfId="12043"/>
    <cellStyle name="40% - Accent5 6 4 2 3 2" xfId="28754"/>
    <cellStyle name="40% - Accent5 6 4 2 4" xfId="20401"/>
    <cellStyle name="40% - Accent5 6 4 3" xfId="5313"/>
    <cellStyle name="40% - Accent5 6 4 3 2" xfId="13667"/>
    <cellStyle name="40% - Accent5 6 4 3 2 2" xfId="30378"/>
    <cellStyle name="40% - Accent5 6 4 3 3" xfId="22025"/>
    <cellStyle name="40% - Accent5 6 4 4" xfId="9505"/>
    <cellStyle name="40% - Accent5 6 4 4 2" xfId="26216"/>
    <cellStyle name="40% - Accent5 6 4 5" xfId="17863"/>
    <cellStyle name="40% - Accent5 6 5" xfId="3689"/>
    <cellStyle name="40% - Accent5 6 5 2" xfId="7852"/>
    <cellStyle name="40% - Accent5 6 5 2 2" xfId="16206"/>
    <cellStyle name="40% - Accent5 6 5 2 2 2" xfId="32917"/>
    <cellStyle name="40% - Accent5 6 5 2 3" xfId="24564"/>
    <cellStyle name="40% - Accent5 6 5 3" xfId="12044"/>
    <cellStyle name="40% - Accent5 6 5 3 2" xfId="28755"/>
    <cellStyle name="40% - Accent5 6 5 4" xfId="20402"/>
    <cellStyle name="40% - Accent5 6 6" xfId="4277"/>
    <cellStyle name="40% - Accent5 6 6 2" xfId="12631"/>
    <cellStyle name="40% - Accent5 6 6 2 2" xfId="29342"/>
    <cellStyle name="40% - Accent5 6 6 3" xfId="20989"/>
    <cellStyle name="40% - Accent5 6 7" xfId="8469"/>
    <cellStyle name="40% - Accent5 6 7 2" xfId="25180"/>
    <cellStyle name="40% - Accent5 6 8" xfId="16827"/>
    <cellStyle name="40% - Accent5 7" xfId="124"/>
    <cellStyle name="40% - Accent5 7 2" xfId="367"/>
    <cellStyle name="40% - Accent5 7 2 2" xfId="880"/>
    <cellStyle name="40% - Accent5 7 2 2 2" xfId="1916"/>
    <cellStyle name="40% - Accent5 7 2 2 2 2" xfId="3690"/>
    <cellStyle name="40% - Accent5 7 2 2 2 2 2" xfId="7853"/>
    <cellStyle name="40% - Accent5 7 2 2 2 2 2 2" xfId="16207"/>
    <cellStyle name="40% - Accent5 7 2 2 2 2 2 2 2" xfId="32918"/>
    <cellStyle name="40% - Accent5 7 2 2 2 2 2 3" xfId="24565"/>
    <cellStyle name="40% - Accent5 7 2 2 2 2 3" xfId="12045"/>
    <cellStyle name="40% - Accent5 7 2 2 2 2 3 2" xfId="28756"/>
    <cellStyle name="40% - Accent5 7 2 2 2 2 4" xfId="20403"/>
    <cellStyle name="40% - Accent5 7 2 2 2 3" xfId="6079"/>
    <cellStyle name="40% - Accent5 7 2 2 2 3 2" xfId="14433"/>
    <cellStyle name="40% - Accent5 7 2 2 2 3 2 2" xfId="31144"/>
    <cellStyle name="40% - Accent5 7 2 2 2 3 3" xfId="22791"/>
    <cellStyle name="40% - Accent5 7 2 2 2 4" xfId="10271"/>
    <cellStyle name="40% - Accent5 7 2 2 2 4 2" xfId="26982"/>
    <cellStyle name="40% - Accent5 7 2 2 2 5" xfId="18629"/>
    <cellStyle name="40% - Accent5 7 2 2 3" xfId="3691"/>
    <cellStyle name="40% - Accent5 7 2 2 3 2" xfId="7854"/>
    <cellStyle name="40% - Accent5 7 2 2 3 2 2" xfId="16208"/>
    <cellStyle name="40% - Accent5 7 2 2 3 2 2 2" xfId="32919"/>
    <cellStyle name="40% - Accent5 7 2 2 3 2 3" xfId="24566"/>
    <cellStyle name="40% - Accent5 7 2 2 3 3" xfId="12046"/>
    <cellStyle name="40% - Accent5 7 2 2 3 3 2" xfId="28757"/>
    <cellStyle name="40% - Accent5 7 2 2 3 4" xfId="20404"/>
    <cellStyle name="40% - Accent5 7 2 2 4" xfId="5043"/>
    <cellStyle name="40% - Accent5 7 2 2 4 2" xfId="13397"/>
    <cellStyle name="40% - Accent5 7 2 2 4 2 2" xfId="30108"/>
    <cellStyle name="40% - Accent5 7 2 2 4 3" xfId="21755"/>
    <cellStyle name="40% - Accent5 7 2 2 5" xfId="9235"/>
    <cellStyle name="40% - Accent5 7 2 2 5 2" xfId="25946"/>
    <cellStyle name="40% - Accent5 7 2 2 6" xfId="17593"/>
    <cellStyle name="40% - Accent5 7 2 3" xfId="1404"/>
    <cellStyle name="40% - Accent5 7 2 3 2" xfId="3692"/>
    <cellStyle name="40% - Accent5 7 2 3 2 2" xfId="7855"/>
    <cellStyle name="40% - Accent5 7 2 3 2 2 2" xfId="16209"/>
    <cellStyle name="40% - Accent5 7 2 3 2 2 2 2" xfId="32920"/>
    <cellStyle name="40% - Accent5 7 2 3 2 2 3" xfId="24567"/>
    <cellStyle name="40% - Accent5 7 2 3 2 3" xfId="12047"/>
    <cellStyle name="40% - Accent5 7 2 3 2 3 2" xfId="28758"/>
    <cellStyle name="40% - Accent5 7 2 3 2 4" xfId="20405"/>
    <cellStyle name="40% - Accent5 7 2 3 3" xfId="5567"/>
    <cellStyle name="40% - Accent5 7 2 3 3 2" xfId="13921"/>
    <cellStyle name="40% - Accent5 7 2 3 3 2 2" xfId="30632"/>
    <cellStyle name="40% - Accent5 7 2 3 3 3" xfId="22279"/>
    <cellStyle name="40% - Accent5 7 2 3 4" xfId="9759"/>
    <cellStyle name="40% - Accent5 7 2 3 4 2" xfId="26470"/>
    <cellStyle name="40% - Accent5 7 2 3 5" xfId="18117"/>
    <cellStyle name="40% - Accent5 7 2 4" xfId="3693"/>
    <cellStyle name="40% - Accent5 7 2 4 2" xfId="7856"/>
    <cellStyle name="40% - Accent5 7 2 4 2 2" xfId="16210"/>
    <cellStyle name="40% - Accent5 7 2 4 2 2 2" xfId="32921"/>
    <cellStyle name="40% - Accent5 7 2 4 2 3" xfId="24568"/>
    <cellStyle name="40% - Accent5 7 2 4 3" xfId="12048"/>
    <cellStyle name="40% - Accent5 7 2 4 3 2" xfId="28759"/>
    <cellStyle name="40% - Accent5 7 2 4 4" xfId="20406"/>
    <cellStyle name="40% - Accent5 7 2 5" xfId="4531"/>
    <cellStyle name="40% - Accent5 7 2 5 2" xfId="12885"/>
    <cellStyle name="40% - Accent5 7 2 5 2 2" xfId="29596"/>
    <cellStyle name="40% - Accent5 7 2 5 3" xfId="21243"/>
    <cellStyle name="40% - Accent5 7 2 6" xfId="8723"/>
    <cellStyle name="40% - Accent5 7 2 6 2" xfId="25434"/>
    <cellStyle name="40% - Accent5 7 2 7" xfId="17081"/>
    <cellStyle name="40% - Accent5 7 3" xfId="640"/>
    <cellStyle name="40% - Accent5 7 3 2" xfId="1676"/>
    <cellStyle name="40% - Accent5 7 3 2 2" xfId="3694"/>
    <cellStyle name="40% - Accent5 7 3 2 2 2" xfId="7857"/>
    <cellStyle name="40% - Accent5 7 3 2 2 2 2" xfId="16211"/>
    <cellStyle name="40% - Accent5 7 3 2 2 2 2 2" xfId="32922"/>
    <cellStyle name="40% - Accent5 7 3 2 2 2 3" xfId="24569"/>
    <cellStyle name="40% - Accent5 7 3 2 2 3" xfId="12049"/>
    <cellStyle name="40% - Accent5 7 3 2 2 3 2" xfId="28760"/>
    <cellStyle name="40% - Accent5 7 3 2 2 4" xfId="20407"/>
    <cellStyle name="40% - Accent5 7 3 2 3" xfId="5839"/>
    <cellStyle name="40% - Accent5 7 3 2 3 2" xfId="14193"/>
    <cellStyle name="40% - Accent5 7 3 2 3 2 2" xfId="30904"/>
    <cellStyle name="40% - Accent5 7 3 2 3 3" xfId="22551"/>
    <cellStyle name="40% - Accent5 7 3 2 4" xfId="10031"/>
    <cellStyle name="40% - Accent5 7 3 2 4 2" xfId="26742"/>
    <cellStyle name="40% - Accent5 7 3 2 5" xfId="18389"/>
    <cellStyle name="40% - Accent5 7 3 3" xfId="3695"/>
    <cellStyle name="40% - Accent5 7 3 3 2" xfId="7858"/>
    <cellStyle name="40% - Accent5 7 3 3 2 2" xfId="16212"/>
    <cellStyle name="40% - Accent5 7 3 3 2 2 2" xfId="32923"/>
    <cellStyle name="40% - Accent5 7 3 3 2 3" xfId="24570"/>
    <cellStyle name="40% - Accent5 7 3 3 3" xfId="12050"/>
    <cellStyle name="40% - Accent5 7 3 3 3 2" xfId="28761"/>
    <cellStyle name="40% - Accent5 7 3 3 4" xfId="20408"/>
    <cellStyle name="40% - Accent5 7 3 4" xfId="4803"/>
    <cellStyle name="40% - Accent5 7 3 4 2" xfId="13157"/>
    <cellStyle name="40% - Accent5 7 3 4 2 2" xfId="29868"/>
    <cellStyle name="40% - Accent5 7 3 4 3" xfId="21515"/>
    <cellStyle name="40% - Accent5 7 3 5" xfId="8995"/>
    <cellStyle name="40% - Accent5 7 3 5 2" xfId="25706"/>
    <cellStyle name="40% - Accent5 7 3 6" xfId="17353"/>
    <cellStyle name="40% - Accent5 7 4" xfId="1164"/>
    <cellStyle name="40% - Accent5 7 4 2" xfId="3696"/>
    <cellStyle name="40% - Accent5 7 4 2 2" xfId="7859"/>
    <cellStyle name="40% - Accent5 7 4 2 2 2" xfId="16213"/>
    <cellStyle name="40% - Accent5 7 4 2 2 2 2" xfId="32924"/>
    <cellStyle name="40% - Accent5 7 4 2 2 3" xfId="24571"/>
    <cellStyle name="40% - Accent5 7 4 2 3" xfId="12051"/>
    <cellStyle name="40% - Accent5 7 4 2 3 2" xfId="28762"/>
    <cellStyle name="40% - Accent5 7 4 2 4" xfId="20409"/>
    <cellStyle name="40% - Accent5 7 4 3" xfId="5327"/>
    <cellStyle name="40% - Accent5 7 4 3 2" xfId="13681"/>
    <cellStyle name="40% - Accent5 7 4 3 2 2" xfId="30392"/>
    <cellStyle name="40% - Accent5 7 4 3 3" xfId="22039"/>
    <cellStyle name="40% - Accent5 7 4 4" xfId="9519"/>
    <cellStyle name="40% - Accent5 7 4 4 2" xfId="26230"/>
    <cellStyle name="40% - Accent5 7 4 5" xfId="17877"/>
    <cellStyle name="40% - Accent5 7 5" xfId="3697"/>
    <cellStyle name="40% - Accent5 7 5 2" xfId="7860"/>
    <cellStyle name="40% - Accent5 7 5 2 2" xfId="16214"/>
    <cellStyle name="40% - Accent5 7 5 2 2 2" xfId="32925"/>
    <cellStyle name="40% - Accent5 7 5 2 3" xfId="24572"/>
    <cellStyle name="40% - Accent5 7 5 3" xfId="12052"/>
    <cellStyle name="40% - Accent5 7 5 3 2" xfId="28763"/>
    <cellStyle name="40% - Accent5 7 5 4" xfId="20410"/>
    <cellStyle name="40% - Accent5 7 6" xfId="4291"/>
    <cellStyle name="40% - Accent5 7 6 2" xfId="12645"/>
    <cellStyle name="40% - Accent5 7 6 2 2" xfId="29356"/>
    <cellStyle name="40% - Accent5 7 6 3" xfId="21003"/>
    <cellStyle name="40% - Accent5 7 7" xfId="8483"/>
    <cellStyle name="40% - Accent5 7 7 2" xfId="25194"/>
    <cellStyle name="40% - Accent5 7 8" xfId="16841"/>
    <cellStyle name="40% - Accent5 8" xfId="138"/>
    <cellStyle name="40% - Accent5 8 2" xfId="381"/>
    <cellStyle name="40% - Accent5 8 2 2" xfId="894"/>
    <cellStyle name="40% - Accent5 8 2 2 2" xfId="1930"/>
    <cellStyle name="40% - Accent5 8 2 2 2 2" xfId="3698"/>
    <cellStyle name="40% - Accent5 8 2 2 2 2 2" xfId="7861"/>
    <cellStyle name="40% - Accent5 8 2 2 2 2 2 2" xfId="16215"/>
    <cellStyle name="40% - Accent5 8 2 2 2 2 2 2 2" xfId="32926"/>
    <cellStyle name="40% - Accent5 8 2 2 2 2 2 3" xfId="24573"/>
    <cellStyle name="40% - Accent5 8 2 2 2 2 3" xfId="12053"/>
    <cellStyle name="40% - Accent5 8 2 2 2 2 3 2" xfId="28764"/>
    <cellStyle name="40% - Accent5 8 2 2 2 2 4" xfId="20411"/>
    <cellStyle name="40% - Accent5 8 2 2 2 3" xfId="6093"/>
    <cellStyle name="40% - Accent5 8 2 2 2 3 2" xfId="14447"/>
    <cellStyle name="40% - Accent5 8 2 2 2 3 2 2" xfId="31158"/>
    <cellStyle name="40% - Accent5 8 2 2 2 3 3" xfId="22805"/>
    <cellStyle name="40% - Accent5 8 2 2 2 4" xfId="10285"/>
    <cellStyle name="40% - Accent5 8 2 2 2 4 2" xfId="26996"/>
    <cellStyle name="40% - Accent5 8 2 2 2 5" xfId="18643"/>
    <cellStyle name="40% - Accent5 8 2 2 3" xfId="3699"/>
    <cellStyle name="40% - Accent5 8 2 2 3 2" xfId="7862"/>
    <cellStyle name="40% - Accent5 8 2 2 3 2 2" xfId="16216"/>
    <cellStyle name="40% - Accent5 8 2 2 3 2 2 2" xfId="32927"/>
    <cellStyle name="40% - Accent5 8 2 2 3 2 3" xfId="24574"/>
    <cellStyle name="40% - Accent5 8 2 2 3 3" xfId="12054"/>
    <cellStyle name="40% - Accent5 8 2 2 3 3 2" xfId="28765"/>
    <cellStyle name="40% - Accent5 8 2 2 3 4" xfId="20412"/>
    <cellStyle name="40% - Accent5 8 2 2 4" xfId="5057"/>
    <cellStyle name="40% - Accent5 8 2 2 4 2" xfId="13411"/>
    <cellStyle name="40% - Accent5 8 2 2 4 2 2" xfId="30122"/>
    <cellStyle name="40% - Accent5 8 2 2 4 3" xfId="21769"/>
    <cellStyle name="40% - Accent5 8 2 2 5" xfId="9249"/>
    <cellStyle name="40% - Accent5 8 2 2 5 2" xfId="25960"/>
    <cellStyle name="40% - Accent5 8 2 2 6" xfId="17607"/>
    <cellStyle name="40% - Accent5 8 2 3" xfId="1418"/>
    <cellStyle name="40% - Accent5 8 2 3 2" xfId="3700"/>
    <cellStyle name="40% - Accent5 8 2 3 2 2" xfId="7863"/>
    <cellStyle name="40% - Accent5 8 2 3 2 2 2" xfId="16217"/>
    <cellStyle name="40% - Accent5 8 2 3 2 2 2 2" xfId="32928"/>
    <cellStyle name="40% - Accent5 8 2 3 2 2 3" xfId="24575"/>
    <cellStyle name="40% - Accent5 8 2 3 2 3" xfId="12055"/>
    <cellStyle name="40% - Accent5 8 2 3 2 3 2" xfId="28766"/>
    <cellStyle name="40% - Accent5 8 2 3 2 4" xfId="20413"/>
    <cellStyle name="40% - Accent5 8 2 3 3" xfId="5581"/>
    <cellStyle name="40% - Accent5 8 2 3 3 2" xfId="13935"/>
    <cellStyle name="40% - Accent5 8 2 3 3 2 2" xfId="30646"/>
    <cellStyle name="40% - Accent5 8 2 3 3 3" xfId="22293"/>
    <cellStyle name="40% - Accent5 8 2 3 4" xfId="9773"/>
    <cellStyle name="40% - Accent5 8 2 3 4 2" xfId="26484"/>
    <cellStyle name="40% - Accent5 8 2 3 5" xfId="18131"/>
    <cellStyle name="40% - Accent5 8 2 4" xfId="3701"/>
    <cellStyle name="40% - Accent5 8 2 4 2" xfId="7864"/>
    <cellStyle name="40% - Accent5 8 2 4 2 2" xfId="16218"/>
    <cellStyle name="40% - Accent5 8 2 4 2 2 2" xfId="32929"/>
    <cellStyle name="40% - Accent5 8 2 4 2 3" xfId="24576"/>
    <cellStyle name="40% - Accent5 8 2 4 3" xfId="12056"/>
    <cellStyle name="40% - Accent5 8 2 4 3 2" xfId="28767"/>
    <cellStyle name="40% - Accent5 8 2 4 4" xfId="20414"/>
    <cellStyle name="40% - Accent5 8 2 5" xfId="4545"/>
    <cellStyle name="40% - Accent5 8 2 5 2" xfId="12899"/>
    <cellStyle name="40% - Accent5 8 2 5 2 2" xfId="29610"/>
    <cellStyle name="40% - Accent5 8 2 5 3" xfId="21257"/>
    <cellStyle name="40% - Accent5 8 2 6" xfId="8737"/>
    <cellStyle name="40% - Accent5 8 2 6 2" xfId="25448"/>
    <cellStyle name="40% - Accent5 8 2 7" xfId="17095"/>
    <cellStyle name="40% - Accent5 8 3" xfId="654"/>
    <cellStyle name="40% - Accent5 8 3 2" xfId="1690"/>
    <cellStyle name="40% - Accent5 8 3 2 2" xfId="3702"/>
    <cellStyle name="40% - Accent5 8 3 2 2 2" xfId="7865"/>
    <cellStyle name="40% - Accent5 8 3 2 2 2 2" xfId="16219"/>
    <cellStyle name="40% - Accent5 8 3 2 2 2 2 2" xfId="32930"/>
    <cellStyle name="40% - Accent5 8 3 2 2 2 3" xfId="24577"/>
    <cellStyle name="40% - Accent5 8 3 2 2 3" xfId="12057"/>
    <cellStyle name="40% - Accent5 8 3 2 2 3 2" xfId="28768"/>
    <cellStyle name="40% - Accent5 8 3 2 2 4" xfId="20415"/>
    <cellStyle name="40% - Accent5 8 3 2 3" xfId="5853"/>
    <cellStyle name="40% - Accent5 8 3 2 3 2" xfId="14207"/>
    <cellStyle name="40% - Accent5 8 3 2 3 2 2" xfId="30918"/>
    <cellStyle name="40% - Accent5 8 3 2 3 3" xfId="22565"/>
    <cellStyle name="40% - Accent5 8 3 2 4" xfId="10045"/>
    <cellStyle name="40% - Accent5 8 3 2 4 2" xfId="26756"/>
    <cellStyle name="40% - Accent5 8 3 2 5" xfId="18403"/>
    <cellStyle name="40% - Accent5 8 3 3" xfId="3703"/>
    <cellStyle name="40% - Accent5 8 3 3 2" xfId="7866"/>
    <cellStyle name="40% - Accent5 8 3 3 2 2" xfId="16220"/>
    <cellStyle name="40% - Accent5 8 3 3 2 2 2" xfId="32931"/>
    <cellStyle name="40% - Accent5 8 3 3 2 3" xfId="24578"/>
    <cellStyle name="40% - Accent5 8 3 3 3" xfId="12058"/>
    <cellStyle name="40% - Accent5 8 3 3 3 2" xfId="28769"/>
    <cellStyle name="40% - Accent5 8 3 3 4" xfId="20416"/>
    <cellStyle name="40% - Accent5 8 3 4" xfId="4817"/>
    <cellStyle name="40% - Accent5 8 3 4 2" xfId="13171"/>
    <cellStyle name="40% - Accent5 8 3 4 2 2" xfId="29882"/>
    <cellStyle name="40% - Accent5 8 3 4 3" xfId="21529"/>
    <cellStyle name="40% - Accent5 8 3 5" xfId="9009"/>
    <cellStyle name="40% - Accent5 8 3 5 2" xfId="25720"/>
    <cellStyle name="40% - Accent5 8 3 6" xfId="17367"/>
    <cellStyle name="40% - Accent5 8 4" xfId="1178"/>
    <cellStyle name="40% - Accent5 8 4 2" xfId="3704"/>
    <cellStyle name="40% - Accent5 8 4 2 2" xfId="7867"/>
    <cellStyle name="40% - Accent5 8 4 2 2 2" xfId="16221"/>
    <cellStyle name="40% - Accent5 8 4 2 2 2 2" xfId="32932"/>
    <cellStyle name="40% - Accent5 8 4 2 2 3" xfId="24579"/>
    <cellStyle name="40% - Accent5 8 4 2 3" xfId="12059"/>
    <cellStyle name="40% - Accent5 8 4 2 3 2" xfId="28770"/>
    <cellStyle name="40% - Accent5 8 4 2 4" xfId="20417"/>
    <cellStyle name="40% - Accent5 8 4 3" xfId="5341"/>
    <cellStyle name="40% - Accent5 8 4 3 2" xfId="13695"/>
    <cellStyle name="40% - Accent5 8 4 3 2 2" xfId="30406"/>
    <cellStyle name="40% - Accent5 8 4 3 3" xfId="22053"/>
    <cellStyle name="40% - Accent5 8 4 4" xfId="9533"/>
    <cellStyle name="40% - Accent5 8 4 4 2" xfId="26244"/>
    <cellStyle name="40% - Accent5 8 4 5" xfId="17891"/>
    <cellStyle name="40% - Accent5 8 5" xfId="3705"/>
    <cellStyle name="40% - Accent5 8 5 2" xfId="7868"/>
    <cellStyle name="40% - Accent5 8 5 2 2" xfId="16222"/>
    <cellStyle name="40% - Accent5 8 5 2 2 2" xfId="32933"/>
    <cellStyle name="40% - Accent5 8 5 2 3" xfId="24580"/>
    <cellStyle name="40% - Accent5 8 5 3" xfId="12060"/>
    <cellStyle name="40% - Accent5 8 5 3 2" xfId="28771"/>
    <cellStyle name="40% - Accent5 8 5 4" xfId="20418"/>
    <cellStyle name="40% - Accent5 8 6" xfId="4305"/>
    <cellStyle name="40% - Accent5 8 6 2" xfId="12659"/>
    <cellStyle name="40% - Accent5 8 6 2 2" xfId="29370"/>
    <cellStyle name="40% - Accent5 8 6 3" xfId="21017"/>
    <cellStyle name="40% - Accent5 8 7" xfId="8497"/>
    <cellStyle name="40% - Accent5 8 7 2" xfId="25208"/>
    <cellStyle name="40% - Accent5 8 8" xfId="16855"/>
    <cellStyle name="40% - Accent5 9" xfId="152"/>
    <cellStyle name="40% - Accent5 9 2" xfId="395"/>
    <cellStyle name="40% - Accent5 9 2 2" xfId="908"/>
    <cellStyle name="40% - Accent5 9 2 2 2" xfId="1944"/>
    <cellStyle name="40% - Accent5 9 2 2 2 2" xfId="3706"/>
    <cellStyle name="40% - Accent5 9 2 2 2 2 2" xfId="7869"/>
    <cellStyle name="40% - Accent5 9 2 2 2 2 2 2" xfId="16223"/>
    <cellStyle name="40% - Accent5 9 2 2 2 2 2 2 2" xfId="32934"/>
    <cellStyle name="40% - Accent5 9 2 2 2 2 2 3" xfId="24581"/>
    <cellStyle name="40% - Accent5 9 2 2 2 2 3" xfId="12061"/>
    <cellStyle name="40% - Accent5 9 2 2 2 2 3 2" xfId="28772"/>
    <cellStyle name="40% - Accent5 9 2 2 2 2 4" xfId="20419"/>
    <cellStyle name="40% - Accent5 9 2 2 2 3" xfId="6107"/>
    <cellStyle name="40% - Accent5 9 2 2 2 3 2" xfId="14461"/>
    <cellStyle name="40% - Accent5 9 2 2 2 3 2 2" xfId="31172"/>
    <cellStyle name="40% - Accent5 9 2 2 2 3 3" xfId="22819"/>
    <cellStyle name="40% - Accent5 9 2 2 2 4" xfId="10299"/>
    <cellStyle name="40% - Accent5 9 2 2 2 4 2" xfId="27010"/>
    <cellStyle name="40% - Accent5 9 2 2 2 5" xfId="18657"/>
    <cellStyle name="40% - Accent5 9 2 2 3" xfId="3707"/>
    <cellStyle name="40% - Accent5 9 2 2 3 2" xfId="7870"/>
    <cellStyle name="40% - Accent5 9 2 2 3 2 2" xfId="16224"/>
    <cellStyle name="40% - Accent5 9 2 2 3 2 2 2" xfId="32935"/>
    <cellStyle name="40% - Accent5 9 2 2 3 2 3" xfId="24582"/>
    <cellStyle name="40% - Accent5 9 2 2 3 3" xfId="12062"/>
    <cellStyle name="40% - Accent5 9 2 2 3 3 2" xfId="28773"/>
    <cellStyle name="40% - Accent5 9 2 2 3 4" xfId="20420"/>
    <cellStyle name="40% - Accent5 9 2 2 4" xfId="5071"/>
    <cellStyle name="40% - Accent5 9 2 2 4 2" xfId="13425"/>
    <cellStyle name="40% - Accent5 9 2 2 4 2 2" xfId="30136"/>
    <cellStyle name="40% - Accent5 9 2 2 4 3" xfId="21783"/>
    <cellStyle name="40% - Accent5 9 2 2 5" xfId="9263"/>
    <cellStyle name="40% - Accent5 9 2 2 5 2" xfId="25974"/>
    <cellStyle name="40% - Accent5 9 2 2 6" xfId="17621"/>
    <cellStyle name="40% - Accent5 9 2 3" xfId="1432"/>
    <cellStyle name="40% - Accent5 9 2 3 2" xfId="3708"/>
    <cellStyle name="40% - Accent5 9 2 3 2 2" xfId="7871"/>
    <cellStyle name="40% - Accent5 9 2 3 2 2 2" xfId="16225"/>
    <cellStyle name="40% - Accent5 9 2 3 2 2 2 2" xfId="32936"/>
    <cellStyle name="40% - Accent5 9 2 3 2 2 3" xfId="24583"/>
    <cellStyle name="40% - Accent5 9 2 3 2 3" xfId="12063"/>
    <cellStyle name="40% - Accent5 9 2 3 2 3 2" xfId="28774"/>
    <cellStyle name="40% - Accent5 9 2 3 2 4" xfId="20421"/>
    <cellStyle name="40% - Accent5 9 2 3 3" xfId="5595"/>
    <cellStyle name="40% - Accent5 9 2 3 3 2" xfId="13949"/>
    <cellStyle name="40% - Accent5 9 2 3 3 2 2" xfId="30660"/>
    <cellStyle name="40% - Accent5 9 2 3 3 3" xfId="22307"/>
    <cellStyle name="40% - Accent5 9 2 3 4" xfId="9787"/>
    <cellStyle name="40% - Accent5 9 2 3 4 2" xfId="26498"/>
    <cellStyle name="40% - Accent5 9 2 3 5" xfId="18145"/>
    <cellStyle name="40% - Accent5 9 2 4" xfId="3709"/>
    <cellStyle name="40% - Accent5 9 2 4 2" xfId="7872"/>
    <cellStyle name="40% - Accent5 9 2 4 2 2" xfId="16226"/>
    <cellStyle name="40% - Accent5 9 2 4 2 2 2" xfId="32937"/>
    <cellStyle name="40% - Accent5 9 2 4 2 3" xfId="24584"/>
    <cellStyle name="40% - Accent5 9 2 4 3" xfId="12064"/>
    <cellStyle name="40% - Accent5 9 2 4 3 2" xfId="28775"/>
    <cellStyle name="40% - Accent5 9 2 4 4" xfId="20422"/>
    <cellStyle name="40% - Accent5 9 2 5" xfId="4559"/>
    <cellStyle name="40% - Accent5 9 2 5 2" xfId="12913"/>
    <cellStyle name="40% - Accent5 9 2 5 2 2" xfId="29624"/>
    <cellStyle name="40% - Accent5 9 2 5 3" xfId="21271"/>
    <cellStyle name="40% - Accent5 9 2 6" xfId="8751"/>
    <cellStyle name="40% - Accent5 9 2 6 2" xfId="25462"/>
    <cellStyle name="40% - Accent5 9 2 7" xfId="17109"/>
    <cellStyle name="40% - Accent5 9 3" xfId="668"/>
    <cellStyle name="40% - Accent5 9 3 2" xfId="1704"/>
    <cellStyle name="40% - Accent5 9 3 2 2" xfId="3710"/>
    <cellStyle name="40% - Accent5 9 3 2 2 2" xfId="7873"/>
    <cellStyle name="40% - Accent5 9 3 2 2 2 2" xfId="16227"/>
    <cellStyle name="40% - Accent5 9 3 2 2 2 2 2" xfId="32938"/>
    <cellStyle name="40% - Accent5 9 3 2 2 2 3" xfId="24585"/>
    <cellStyle name="40% - Accent5 9 3 2 2 3" xfId="12065"/>
    <cellStyle name="40% - Accent5 9 3 2 2 3 2" xfId="28776"/>
    <cellStyle name="40% - Accent5 9 3 2 2 4" xfId="20423"/>
    <cellStyle name="40% - Accent5 9 3 2 3" xfId="5867"/>
    <cellStyle name="40% - Accent5 9 3 2 3 2" xfId="14221"/>
    <cellStyle name="40% - Accent5 9 3 2 3 2 2" xfId="30932"/>
    <cellStyle name="40% - Accent5 9 3 2 3 3" xfId="22579"/>
    <cellStyle name="40% - Accent5 9 3 2 4" xfId="10059"/>
    <cellStyle name="40% - Accent5 9 3 2 4 2" xfId="26770"/>
    <cellStyle name="40% - Accent5 9 3 2 5" xfId="18417"/>
    <cellStyle name="40% - Accent5 9 3 3" xfId="3711"/>
    <cellStyle name="40% - Accent5 9 3 3 2" xfId="7874"/>
    <cellStyle name="40% - Accent5 9 3 3 2 2" xfId="16228"/>
    <cellStyle name="40% - Accent5 9 3 3 2 2 2" xfId="32939"/>
    <cellStyle name="40% - Accent5 9 3 3 2 3" xfId="24586"/>
    <cellStyle name="40% - Accent5 9 3 3 3" xfId="12066"/>
    <cellStyle name="40% - Accent5 9 3 3 3 2" xfId="28777"/>
    <cellStyle name="40% - Accent5 9 3 3 4" xfId="20424"/>
    <cellStyle name="40% - Accent5 9 3 4" xfId="4831"/>
    <cellStyle name="40% - Accent5 9 3 4 2" xfId="13185"/>
    <cellStyle name="40% - Accent5 9 3 4 2 2" xfId="29896"/>
    <cellStyle name="40% - Accent5 9 3 4 3" xfId="21543"/>
    <cellStyle name="40% - Accent5 9 3 5" xfId="9023"/>
    <cellStyle name="40% - Accent5 9 3 5 2" xfId="25734"/>
    <cellStyle name="40% - Accent5 9 3 6" xfId="17381"/>
    <cellStyle name="40% - Accent5 9 4" xfId="1192"/>
    <cellStyle name="40% - Accent5 9 4 2" xfId="3712"/>
    <cellStyle name="40% - Accent5 9 4 2 2" xfId="7875"/>
    <cellStyle name="40% - Accent5 9 4 2 2 2" xfId="16229"/>
    <cellStyle name="40% - Accent5 9 4 2 2 2 2" xfId="32940"/>
    <cellStyle name="40% - Accent5 9 4 2 2 3" xfId="24587"/>
    <cellStyle name="40% - Accent5 9 4 2 3" xfId="12067"/>
    <cellStyle name="40% - Accent5 9 4 2 3 2" xfId="28778"/>
    <cellStyle name="40% - Accent5 9 4 2 4" xfId="20425"/>
    <cellStyle name="40% - Accent5 9 4 3" xfId="5355"/>
    <cellStyle name="40% - Accent5 9 4 3 2" xfId="13709"/>
    <cellStyle name="40% - Accent5 9 4 3 2 2" xfId="30420"/>
    <cellStyle name="40% - Accent5 9 4 3 3" xfId="22067"/>
    <cellStyle name="40% - Accent5 9 4 4" xfId="9547"/>
    <cellStyle name="40% - Accent5 9 4 4 2" xfId="26258"/>
    <cellStyle name="40% - Accent5 9 4 5" xfId="17905"/>
    <cellStyle name="40% - Accent5 9 5" xfId="3713"/>
    <cellStyle name="40% - Accent5 9 5 2" xfId="7876"/>
    <cellStyle name="40% - Accent5 9 5 2 2" xfId="16230"/>
    <cellStyle name="40% - Accent5 9 5 2 2 2" xfId="32941"/>
    <cellStyle name="40% - Accent5 9 5 2 3" xfId="24588"/>
    <cellStyle name="40% - Accent5 9 5 3" xfId="12068"/>
    <cellStyle name="40% - Accent5 9 5 3 2" xfId="28779"/>
    <cellStyle name="40% - Accent5 9 5 4" xfId="20426"/>
    <cellStyle name="40% - Accent5 9 6" xfId="4319"/>
    <cellStyle name="40% - Accent5 9 6 2" xfId="12673"/>
    <cellStyle name="40% - Accent5 9 6 2 2" xfId="29384"/>
    <cellStyle name="40% - Accent5 9 6 3" xfId="21031"/>
    <cellStyle name="40% - Accent5 9 7" xfId="8511"/>
    <cellStyle name="40% - Accent5 9 7 2" xfId="25222"/>
    <cellStyle name="40% - Accent5 9 8" xfId="16869"/>
    <cellStyle name="40% - Accent6" xfId="12" builtinId="51" customBuiltin="1"/>
    <cellStyle name="40% - Accent6 10" xfId="168"/>
    <cellStyle name="40% - Accent6 10 2" xfId="411"/>
    <cellStyle name="40% - Accent6 10 2 2" xfId="924"/>
    <cellStyle name="40% - Accent6 10 2 2 2" xfId="1960"/>
    <cellStyle name="40% - Accent6 10 2 2 2 2" xfId="3714"/>
    <cellStyle name="40% - Accent6 10 2 2 2 2 2" xfId="7877"/>
    <cellStyle name="40% - Accent6 10 2 2 2 2 2 2" xfId="16231"/>
    <cellStyle name="40% - Accent6 10 2 2 2 2 2 2 2" xfId="32942"/>
    <cellStyle name="40% - Accent6 10 2 2 2 2 2 3" xfId="24589"/>
    <cellStyle name="40% - Accent6 10 2 2 2 2 3" xfId="12069"/>
    <cellStyle name="40% - Accent6 10 2 2 2 2 3 2" xfId="28780"/>
    <cellStyle name="40% - Accent6 10 2 2 2 2 4" xfId="20427"/>
    <cellStyle name="40% - Accent6 10 2 2 2 3" xfId="6123"/>
    <cellStyle name="40% - Accent6 10 2 2 2 3 2" xfId="14477"/>
    <cellStyle name="40% - Accent6 10 2 2 2 3 2 2" xfId="31188"/>
    <cellStyle name="40% - Accent6 10 2 2 2 3 3" xfId="22835"/>
    <cellStyle name="40% - Accent6 10 2 2 2 4" xfId="10315"/>
    <cellStyle name="40% - Accent6 10 2 2 2 4 2" xfId="27026"/>
    <cellStyle name="40% - Accent6 10 2 2 2 5" xfId="18673"/>
    <cellStyle name="40% - Accent6 10 2 2 3" xfId="3715"/>
    <cellStyle name="40% - Accent6 10 2 2 3 2" xfId="7878"/>
    <cellStyle name="40% - Accent6 10 2 2 3 2 2" xfId="16232"/>
    <cellStyle name="40% - Accent6 10 2 2 3 2 2 2" xfId="32943"/>
    <cellStyle name="40% - Accent6 10 2 2 3 2 3" xfId="24590"/>
    <cellStyle name="40% - Accent6 10 2 2 3 3" xfId="12070"/>
    <cellStyle name="40% - Accent6 10 2 2 3 3 2" xfId="28781"/>
    <cellStyle name="40% - Accent6 10 2 2 3 4" xfId="20428"/>
    <cellStyle name="40% - Accent6 10 2 2 4" xfId="5087"/>
    <cellStyle name="40% - Accent6 10 2 2 4 2" xfId="13441"/>
    <cellStyle name="40% - Accent6 10 2 2 4 2 2" xfId="30152"/>
    <cellStyle name="40% - Accent6 10 2 2 4 3" xfId="21799"/>
    <cellStyle name="40% - Accent6 10 2 2 5" xfId="9279"/>
    <cellStyle name="40% - Accent6 10 2 2 5 2" xfId="25990"/>
    <cellStyle name="40% - Accent6 10 2 2 6" xfId="17637"/>
    <cellStyle name="40% - Accent6 10 2 3" xfId="1448"/>
    <cellStyle name="40% - Accent6 10 2 3 2" xfId="3716"/>
    <cellStyle name="40% - Accent6 10 2 3 2 2" xfId="7879"/>
    <cellStyle name="40% - Accent6 10 2 3 2 2 2" xfId="16233"/>
    <cellStyle name="40% - Accent6 10 2 3 2 2 2 2" xfId="32944"/>
    <cellStyle name="40% - Accent6 10 2 3 2 2 3" xfId="24591"/>
    <cellStyle name="40% - Accent6 10 2 3 2 3" xfId="12071"/>
    <cellStyle name="40% - Accent6 10 2 3 2 3 2" xfId="28782"/>
    <cellStyle name="40% - Accent6 10 2 3 2 4" xfId="20429"/>
    <cellStyle name="40% - Accent6 10 2 3 3" xfId="5611"/>
    <cellStyle name="40% - Accent6 10 2 3 3 2" xfId="13965"/>
    <cellStyle name="40% - Accent6 10 2 3 3 2 2" xfId="30676"/>
    <cellStyle name="40% - Accent6 10 2 3 3 3" xfId="22323"/>
    <cellStyle name="40% - Accent6 10 2 3 4" xfId="9803"/>
    <cellStyle name="40% - Accent6 10 2 3 4 2" xfId="26514"/>
    <cellStyle name="40% - Accent6 10 2 3 5" xfId="18161"/>
    <cellStyle name="40% - Accent6 10 2 4" xfId="3717"/>
    <cellStyle name="40% - Accent6 10 2 4 2" xfId="7880"/>
    <cellStyle name="40% - Accent6 10 2 4 2 2" xfId="16234"/>
    <cellStyle name="40% - Accent6 10 2 4 2 2 2" xfId="32945"/>
    <cellStyle name="40% - Accent6 10 2 4 2 3" xfId="24592"/>
    <cellStyle name="40% - Accent6 10 2 4 3" xfId="12072"/>
    <cellStyle name="40% - Accent6 10 2 4 3 2" xfId="28783"/>
    <cellStyle name="40% - Accent6 10 2 4 4" xfId="20430"/>
    <cellStyle name="40% - Accent6 10 2 5" xfId="4575"/>
    <cellStyle name="40% - Accent6 10 2 5 2" xfId="12929"/>
    <cellStyle name="40% - Accent6 10 2 5 2 2" xfId="29640"/>
    <cellStyle name="40% - Accent6 10 2 5 3" xfId="21287"/>
    <cellStyle name="40% - Accent6 10 2 6" xfId="8767"/>
    <cellStyle name="40% - Accent6 10 2 6 2" xfId="25478"/>
    <cellStyle name="40% - Accent6 10 2 7" xfId="17125"/>
    <cellStyle name="40% - Accent6 10 3" xfId="684"/>
    <cellStyle name="40% - Accent6 10 3 2" xfId="1720"/>
    <cellStyle name="40% - Accent6 10 3 2 2" xfId="3718"/>
    <cellStyle name="40% - Accent6 10 3 2 2 2" xfId="7881"/>
    <cellStyle name="40% - Accent6 10 3 2 2 2 2" xfId="16235"/>
    <cellStyle name="40% - Accent6 10 3 2 2 2 2 2" xfId="32946"/>
    <cellStyle name="40% - Accent6 10 3 2 2 2 3" xfId="24593"/>
    <cellStyle name="40% - Accent6 10 3 2 2 3" xfId="12073"/>
    <cellStyle name="40% - Accent6 10 3 2 2 3 2" xfId="28784"/>
    <cellStyle name="40% - Accent6 10 3 2 2 4" xfId="20431"/>
    <cellStyle name="40% - Accent6 10 3 2 3" xfId="5883"/>
    <cellStyle name="40% - Accent6 10 3 2 3 2" xfId="14237"/>
    <cellStyle name="40% - Accent6 10 3 2 3 2 2" xfId="30948"/>
    <cellStyle name="40% - Accent6 10 3 2 3 3" xfId="22595"/>
    <cellStyle name="40% - Accent6 10 3 2 4" xfId="10075"/>
    <cellStyle name="40% - Accent6 10 3 2 4 2" xfId="26786"/>
    <cellStyle name="40% - Accent6 10 3 2 5" xfId="18433"/>
    <cellStyle name="40% - Accent6 10 3 3" xfId="3719"/>
    <cellStyle name="40% - Accent6 10 3 3 2" xfId="7882"/>
    <cellStyle name="40% - Accent6 10 3 3 2 2" xfId="16236"/>
    <cellStyle name="40% - Accent6 10 3 3 2 2 2" xfId="32947"/>
    <cellStyle name="40% - Accent6 10 3 3 2 3" xfId="24594"/>
    <cellStyle name="40% - Accent6 10 3 3 3" xfId="12074"/>
    <cellStyle name="40% - Accent6 10 3 3 3 2" xfId="28785"/>
    <cellStyle name="40% - Accent6 10 3 3 4" xfId="20432"/>
    <cellStyle name="40% - Accent6 10 3 4" xfId="4847"/>
    <cellStyle name="40% - Accent6 10 3 4 2" xfId="13201"/>
    <cellStyle name="40% - Accent6 10 3 4 2 2" xfId="29912"/>
    <cellStyle name="40% - Accent6 10 3 4 3" xfId="21559"/>
    <cellStyle name="40% - Accent6 10 3 5" xfId="9039"/>
    <cellStyle name="40% - Accent6 10 3 5 2" xfId="25750"/>
    <cellStyle name="40% - Accent6 10 3 6" xfId="17397"/>
    <cellStyle name="40% - Accent6 10 4" xfId="1208"/>
    <cellStyle name="40% - Accent6 10 4 2" xfId="3720"/>
    <cellStyle name="40% - Accent6 10 4 2 2" xfId="7883"/>
    <cellStyle name="40% - Accent6 10 4 2 2 2" xfId="16237"/>
    <cellStyle name="40% - Accent6 10 4 2 2 2 2" xfId="32948"/>
    <cellStyle name="40% - Accent6 10 4 2 2 3" xfId="24595"/>
    <cellStyle name="40% - Accent6 10 4 2 3" xfId="12075"/>
    <cellStyle name="40% - Accent6 10 4 2 3 2" xfId="28786"/>
    <cellStyle name="40% - Accent6 10 4 2 4" xfId="20433"/>
    <cellStyle name="40% - Accent6 10 4 3" xfId="5371"/>
    <cellStyle name="40% - Accent6 10 4 3 2" xfId="13725"/>
    <cellStyle name="40% - Accent6 10 4 3 2 2" xfId="30436"/>
    <cellStyle name="40% - Accent6 10 4 3 3" xfId="22083"/>
    <cellStyle name="40% - Accent6 10 4 4" xfId="9563"/>
    <cellStyle name="40% - Accent6 10 4 4 2" xfId="26274"/>
    <cellStyle name="40% - Accent6 10 4 5" xfId="17921"/>
    <cellStyle name="40% - Accent6 10 5" xfId="3721"/>
    <cellStyle name="40% - Accent6 10 5 2" xfId="7884"/>
    <cellStyle name="40% - Accent6 10 5 2 2" xfId="16238"/>
    <cellStyle name="40% - Accent6 10 5 2 2 2" xfId="32949"/>
    <cellStyle name="40% - Accent6 10 5 2 3" xfId="24596"/>
    <cellStyle name="40% - Accent6 10 5 3" xfId="12076"/>
    <cellStyle name="40% - Accent6 10 5 3 2" xfId="28787"/>
    <cellStyle name="40% - Accent6 10 5 4" xfId="20434"/>
    <cellStyle name="40% - Accent6 10 6" xfId="4335"/>
    <cellStyle name="40% - Accent6 10 6 2" xfId="12689"/>
    <cellStyle name="40% - Accent6 10 6 2 2" xfId="29400"/>
    <cellStyle name="40% - Accent6 10 6 3" xfId="21047"/>
    <cellStyle name="40% - Accent6 10 7" xfId="8527"/>
    <cellStyle name="40% - Accent6 10 7 2" xfId="25238"/>
    <cellStyle name="40% - Accent6 10 8" xfId="16885"/>
    <cellStyle name="40% - Accent6 11" xfId="182"/>
    <cellStyle name="40% - Accent6 11 2" xfId="425"/>
    <cellStyle name="40% - Accent6 11 2 2" xfId="938"/>
    <cellStyle name="40% - Accent6 11 2 2 2" xfId="1974"/>
    <cellStyle name="40% - Accent6 11 2 2 2 2" xfId="3722"/>
    <cellStyle name="40% - Accent6 11 2 2 2 2 2" xfId="7885"/>
    <cellStyle name="40% - Accent6 11 2 2 2 2 2 2" xfId="16239"/>
    <cellStyle name="40% - Accent6 11 2 2 2 2 2 2 2" xfId="32950"/>
    <cellStyle name="40% - Accent6 11 2 2 2 2 2 3" xfId="24597"/>
    <cellStyle name="40% - Accent6 11 2 2 2 2 3" xfId="12077"/>
    <cellStyle name="40% - Accent6 11 2 2 2 2 3 2" xfId="28788"/>
    <cellStyle name="40% - Accent6 11 2 2 2 2 4" xfId="20435"/>
    <cellStyle name="40% - Accent6 11 2 2 2 3" xfId="6137"/>
    <cellStyle name="40% - Accent6 11 2 2 2 3 2" xfId="14491"/>
    <cellStyle name="40% - Accent6 11 2 2 2 3 2 2" xfId="31202"/>
    <cellStyle name="40% - Accent6 11 2 2 2 3 3" xfId="22849"/>
    <cellStyle name="40% - Accent6 11 2 2 2 4" xfId="10329"/>
    <cellStyle name="40% - Accent6 11 2 2 2 4 2" xfId="27040"/>
    <cellStyle name="40% - Accent6 11 2 2 2 5" xfId="18687"/>
    <cellStyle name="40% - Accent6 11 2 2 3" xfId="3723"/>
    <cellStyle name="40% - Accent6 11 2 2 3 2" xfId="7886"/>
    <cellStyle name="40% - Accent6 11 2 2 3 2 2" xfId="16240"/>
    <cellStyle name="40% - Accent6 11 2 2 3 2 2 2" xfId="32951"/>
    <cellStyle name="40% - Accent6 11 2 2 3 2 3" xfId="24598"/>
    <cellStyle name="40% - Accent6 11 2 2 3 3" xfId="12078"/>
    <cellStyle name="40% - Accent6 11 2 2 3 3 2" xfId="28789"/>
    <cellStyle name="40% - Accent6 11 2 2 3 4" xfId="20436"/>
    <cellStyle name="40% - Accent6 11 2 2 4" xfId="5101"/>
    <cellStyle name="40% - Accent6 11 2 2 4 2" xfId="13455"/>
    <cellStyle name="40% - Accent6 11 2 2 4 2 2" xfId="30166"/>
    <cellStyle name="40% - Accent6 11 2 2 4 3" xfId="21813"/>
    <cellStyle name="40% - Accent6 11 2 2 5" xfId="9293"/>
    <cellStyle name="40% - Accent6 11 2 2 5 2" xfId="26004"/>
    <cellStyle name="40% - Accent6 11 2 2 6" xfId="17651"/>
    <cellStyle name="40% - Accent6 11 2 3" xfId="1462"/>
    <cellStyle name="40% - Accent6 11 2 3 2" xfId="3724"/>
    <cellStyle name="40% - Accent6 11 2 3 2 2" xfId="7887"/>
    <cellStyle name="40% - Accent6 11 2 3 2 2 2" xfId="16241"/>
    <cellStyle name="40% - Accent6 11 2 3 2 2 2 2" xfId="32952"/>
    <cellStyle name="40% - Accent6 11 2 3 2 2 3" xfId="24599"/>
    <cellStyle name="40% - Accent6 11 2 3 2 3" xfId="12079"/>
    <cellStyle name="40% - Accent6 11 2 3 2 3 2" xfId="28790"/>
    <cellStyle name="40% - Accent6 11 2 3 2 4" xfId="20437"/>
    <cellStyle name="40% - Accent6 11 2 3 3" xfId="5625"/>
    <cellStyle name="40% - Accent6 11 2 3 3 2" xfId="13979"/>
    <cellStyle name="40% - Accent6 11 2 3 3 2 2" xfId="30690"/>
    <cellStyle name="40% - Accent6 11 2 3 3 3" xfId="22337"/>
    <cellStyle name="40% - Accent6 11 2 3 4" xfId="9817"/>
    <cellStyle name="40% - Accent6 11 2 3 4 2" xfId="26528"/>
    <cellStyle name="40% - Accent6 11 2 3 5" xfId="18175"/>
    <cellStyle name="40% - Accent6 11 2 4" xfId="3725"/>
    <cellStyle name="40% - Accent6 11 2 4 2" xfId="7888"/>
    <cellStyle name="40% - Accent6 11 2 4 2 2" xfId="16242"/>
    <cellStyle name="40% - Accent6 11 2 4 2 2 2" xfId="32953"/>
    <cellStyle name="40% - Accent6 11 2 4 2 3" xfId="24600"/>
    <cellStyle name="40% - Accent6 11 2 4 3" xfId="12080"/>
    <cellStyle name="40% - Accent6 11 2 4 3 2" xfId="28791"/>
    <cellStyle name="40% - Accent6 11 2 4 4" xfId="20438"/>
    <cellStyle name="40% - Accent6 11 2 5" xfId="4589"/>
    <cellStyle name="40% - Accent6 11 2 5 2" xfId="12943"/>
    <cellStyle name="40% - Accent6 11 2 5 2 2" xfId="29654"/>
    <cellStyle name="40% - Accent6 11 2 5 3" xfId="21301"/>
    <cellStyle name="40% - Accent6 11 2 6" xfId="8781"/>
    <cellStyle name="40% - Accent6 11 2 6 2" xfId="25492"/>
    <cellStyle name="40% - Accent6 11 2 7" xfId="17139"/>
    <cellStyle name="40% - Accent6 11 3" xfId="698"/>
    <cellStyle name="40% - Accent6 11 3 2" xfId="1734"/>
    <cellStyle name="40% - Accent6 11 3 2 2" xfId="3726"/>
    <cellStyle name="40% - Accent6 11 3 2 2 2" xfId="7889"/>
    <cellStyle name="40% - Accent6 11 3 2 2 2 2" xfId="16243"/>
    <cellStyle name="40% - Accent6 11 3 2 2 2 2 2" xfId="32954"/>
    <cellStyle name="40% - Accent6 11 3 2 2 2 3" xfId="24601"/>
    <cellStyle name="40% - Accent6 11 3 2 2 3" xfId="12081"/>
    <cellStyle name="40% - Accent6 11 3 2 2 3 2" xfId="28792"/>
    <cellStyle name="40% - Accent6 11 3 2 2 4" xfId="20439"/>
    <cellStyle name="40% - Accent6 11 3 2 3" xfId="5897"/>
    <cellStyle name="40% - Accent6 11 3 2 3 2" xfId="14251"/>
    <cellStyle name="40% - Accent6 11 3 2 3 2 2" xfId="30962"/>
    <cellStyle name="40% - Accent6 11 3 2 3 3" xfId="22609"/>
    <cellStyle name="40% - Accent6 11 3 2 4" xfId="10089"/>
    <cellStyle name="40% - Accent6 11 3 2 4 2" xfId="26800"/>
    <cellStyle name="40% - Accent6 11 3 2 5" xfId="18447"/>
    <cellStyle name="40% - Accent6 11 3 3" xfId="3727"/>
    <cellStyle name="40% - Accent6 11 3 3 2" xfId="7890"/>
    <cellStyle name="40% - Accent6 11 3 3 2 2" xfId="16244"/>
    <cellStyle name="40% - Accent6 11 3 3 2 2 2" xfId="32955"/>
    <cellStyle name="40% - Accent6 11 3 3 2 3" xfId="24602"/>
    <cellStyle name="40% - Accent6 11 3 3 3" xfId="12082"/>
    <cellStyle name="40% - Accent6 11 3 3 3 2" xfId="28793"/>
    <cellStyle name="40% - Accent6 11 3 3 4" xfId="20440"/>
    <cellStyle name="40% - Accent6 11 3 4" xfId="4861"/>
    <cellStyle name="40% - Accent6 11 3 4 2" xfId="13215"/>
    <cellStyle name="40% - Accent6 11 3 4 2 2" xfId="29926"/>
    <cellStyle name="40% - Accent6 11 3 4 3" xfId="21573"/>
    <cellStyle name="40% - Accent6 11 3 5" xfId="9053"/>
    <cellStyle name="40% - Accent6 11 3 5 2" xfId="25764"/>
    <cellStyle name="40% - Accent6 11 3 6" xfId="17411"/>
    <cellStyle name="40% - Accent6 11 4" xfId="1222"/>
    <cellStyle name="40% - Accent6 11 4 2" xfId="3728"/>
    <cellStyle name="40% - Accent6 11 4 2 2" xfId="7891"/>
    <cellStyle name="40% - Accent6 11 4 2 2 2" xfId="16245"/>
    <cellStyle name="40% - Accent6 11 4 2 2 2 2" xfId="32956"/>
    <cellStyle name="40% - Accent6 11 4 2 2 3" xfId="24603"/>
    <cellStyle name="40% - Accent6 11 4 2 3" xfId="12083"/>
    <cellStyle name="40% - Accent6 11 4 2 3 2" xfId="28794"/>
    <cellStyle name="40% - Accent6 11 4 2 4" xfId="20441"/>
    <cellStyle name="40% - Accent6 11 4 3" xfId="5385"/>
    <cellStyle name="40% - Accent6 11 4 3 2" xfId="13739"/>
    <cellStyle name="40% - Accent6 11 4 3 2 2" xfId="30450"/>
    <cellStyle name="40% - Accent6 11 4 3 3" xfId="22097"/>
    <cellStyle name="40% - Accent6 11 4 4" xfId="9577"/>
    <cellStyle name="40% - Accent6 11 4 4 2" xfId="26288"/>
    <cellStyle name="40% - Accent6 11 4 5" xfId="17935"/>
    <cellStyle name="40% - Accent6 11 5" xfId="3729"/>
    <cellStyle name="40% - Accent6 11 5 2" xfId="7892"/>
    <cellStyle name="40% - Accent6 11 5 2 2" xfId="16246"/>
    <cellStyle name="40% - Accent6 11 5 2 2 2" xfId="32957"/>
    <cellStyle name="40% - Accent6 11 5 2 3" xfId="24604"/>
    <cellStyle name="40% - Accent6 11 5 3" xfId="12084"/>
    <cellStyle name="40% - Accent6 11 5 3 2" xfId="28795"/>
    <cellStyle name="40% - Accent6 11 5 4" xfId="20442"/>
    <cellStyle name="40% - Accent6 11 6" xfId="4349"/>
    <cellStyle name="40% - Accent6 11 6 2" xfId="12703"/>
    <cellStyle name="40% - Accent6 11 6 2 2" xfId="29414"/>
    <cellStyle name="40% - Accent6 11 6 3" xfId="21061"/>
    <cellStyle name="40% - Accent6 11 7" xfId="8541"/>
    <cellStyle name="40% - Accent6 11 7 2" xfId="25252"/>
    <cellStyle name="40% - Accent6 11 8" xfId="16899"/>
    <cellStyle name="40% - Accent6 12" xfId="197"/>
    <cellStyle name="40% - Accent6 12 2" xfId="440"/>
    <cellStyle name="40% - Accent6 12 2 2" xfId="953"/>
    <cellStyle name="40% - Accent6 12 2 2 2" xfId="1989"/>
    <cellStyle name="40% - Accent6 12 2 2 2 2" xfId="3730"/>
    <cellStyle name="40% - Accent6 12 2 2 2 2 2" xfId="7893"/>
    <cellStyle name="40% - Accent6 12 2 2 2 2 2 2" xfId="16247"/>
    <cellStyle name="40% - Accent6 12 2 2 2 2 2 2 2" xfId="32958"/>
    <cellStyle name="40% - Accent6 12 2 2 2 2 2 3" xfId="24605"/>
    <cellStyle name="40% - Accent6 12 2 2 2 2 3" xfId="12085"/>
    <cellStyle name="40% - Accent6 12 2 2 2 2 3 2" xfId="28796"/>
    <cellStyle name="40% - Accent6 12 2 2 2 2 4" xfId="20443"/>
    <cellStyle name="40% - Accent6 12 2 2 2 3" xfId="6152"/>
    <cellStyle name="40% - Accent6 12 2 2 2 3 2" xfId="14506"/>
    <cellStyle name="40% - Accent6 12 2 2 2 3 2 2" xfId="31217"/>
    <cellStyle name="40% - Accent6 12 2 2 2 3 3" xfId="22864"/>
    <cellStyle name="40% - Accent6 12 2 2 2 4" xfId="10344"/>
    <cellStyle name="40% - Accent6 12 2 2 2 4 2" xfId="27055"/>
    <cellStyle name="40% - Accent6 12 2 2 2 5" xfId="18702"/>
    <cellStyle name="40% - Accent6 12 2 2 3" xfId="3731"/>
    <cellStyle name="40% - Accent6 12 2 2 3 2" xfId="7894"/>
    <cellStyle name="40% - Accent6 12 2 2 3 2 2" xfId="16248"/>
    <cellStyle name="40% - Accent6 12 2 2 3 2 2 2" xfId="32959"/>
    <cellStyle name="40% - Accent6 12 2 2 3 2 3" xfId="24606"/>
    <cellStyle name="40% - Accent6 12 2 2 3 3" xfId="12086"/>
    <cellStyle name="40% - Accent6 12 2 2 3 3 2" xfId="28797"/>
    <cellStyle name="40% - Accent6 12 2 2 3 4" xfId="20444"/>
    <cellStyle name="40% - Accent6 12 2 2 4" xfId="5116"/>
    <cellStyle name="40% - Accent6 12 2 2 4 2" xfId="13470"/>
    <cellStyle name="40% - Accent6 12 2 2 4 2 2" xfId="30181"/>
    <cellStyle name="40% - Accent6 12 2 2 4 3" xfId="21828"/>
    <cellStyle name="40% - Accent6 12 2 2 5" xfId="9308"/>
    <cellStyle name="40% - Accent6 12 2 2 5 2" xfId="26019"/>
    <cellStyle name="40% - Accent6 12 2 2 6" xfId="17666"/>
    <cellStyle name="40% - Accent6 12 2 3" xfId="1477"/>
    <cellStyle name="40% - Accent6 12 2 3 2" xfId="3732"/>
    <cellStyle name="40% - Accent6 12 2 3 2 2" xfId="7895"/>
    <cellStyle name="40% - Accent6 12 2 3 2 2 2" xfId="16249"/>
    <cellStyle name="40% - Accent6 12 2 3 2 2 2 2" xfId="32960"/>
    <cellStyle name="40% - Accent6 12 2 3 2 2 3" xfId="24607"/>
    <cellStyle name="40% - Accent6 12 2 3 2 3" xfId="12087"/>
    <cellStyle name="40% - Accent6 12 2 3 2 3 2" xfId="28798"/>
    <cellStyle name="40% - Accent6 12 2 3 2 4" xfId="20445"/>
    <cellStyle name="40% - Accent6 12 2 3 3" xfId="5640"/>
    <cellStyle name="40% - Accent6 12 2 3 3 2" xfId="13994"/>
    <cellStyle name="40% - Accent6 12 2 3 3 2 2" xfId="30705"/>
    <cellStyle name="40% - Accent6 12 2 3 3 3" xfId="22352"/>
    <cellStyle name="40% - Accent6 12 2 3 4" xfId="9832"/>
    <cellStyle name="40% - Accent6 12 2 3 4 2" xfId="26543"/>
    <cellStyle name="40% - Accent6 12 2 3 5" xfId="18190"/>
    <cellStyle name="40% - Accent6 12 2 4" xfId="3733"/>
    <cellStyle name="40% - Accent6 12 2 4 2" xfId="7896"/>
    <cellStyle name="40% - Accent6 12 2 4 2 2" xfId="16250"/>
    <cellStyle name="40% - Accent6 12 2 4 2 2 2" xfId="32961"/>
    <cellStyle name="40% - Accent6 12 2 4 2 3" xfId="24608"/>
    <cellStyle name="40% - Accent6 12 2 4 3" xfId="12088"/>
    <cellStyle name="40% - Accent6 12 2 4 3 2" xfId="28799"/>
    <cellStyle name="40% - Accent6 12 2 4 4" xfId="20446"/>
    <cellStyle name="40% - Accent6 12 2 5" xfId="4604"/>
    <cellStyle name="40% - Accent6 12 2 5 2" xfId="12958"/>
    <cellStyle name="40% - Accent6 12 2 5 2 2" xfId="29669"/>
    <cellStyle name="40% - Accent6 12 2 5 3" xfId="21316"/>
    <cellStyle name="40% - Accent6 12 2 6" xfId="8796"/>
    <cellStyle name="40% - Accent6 12 2 6 2" xfId="25507"/>
    <cellStyle name="40% - Accent6 12 2 7" xfId="17154"/>
    <cellStyle name="40% - Accent6 12 3" xfId="713"/>
    <cellStyle name="40% - Accent6 12 3 2" xfId="1749"/>
    <cellStyle name="40% - Accent6 12 3 2 2" xfId="3734"/>
    <cellStyle name="40% - Accent6 12 3 2 2 2" xfId="7897"/>
    <cellStyle name="40% - Accent6 12 3 2 2 2 2" xfId="16251"/>
    <cellStyle name="40% - Accent6 12 3 2 2 2 2 2" xfId="32962"/>
    <cellStyle name="40% - Accent6 12 3 2 2 2 3" xfId="24609"/>
    <cellStyle name="40% - Accent6 12 3 2 2 3" xfId="12089"/>
    <cellStyle name="40% - Accent6 12 3 2 2 3 2" xfId="28800"/>
    <cellStyle name="40% - Accent6 12 3 2 2 4" xfId="20447"/>
    <cellStyle name="40% - Accent6 12 3 2 3" xfId="5912"/>
    <cellStyle name="40% - Accent6 12 3 2 3 2" xfId="14266"/>
    <cellStyle name="40% - Accent6 12 3 2 3 2 2" xfId="30977"/>
    <cellStyle name="40% - Accent6 12 3 2 3 3" xfId="22624"/>
    <cellStyle name="40% - Accent6 12 3 2 4" xfId="10104"/>
    <cellStyle name="40% - Accent6 12 3 2 4 2" xfId="26815"/>
    <cellStyle name="40% - Accent6 12 3 2 5" xfId="18462"/>
    <cellStyle name="40% - Accent6 12 3 3" xfId="3735"/>
    <cellStyle name="40% - Accent6 12 3 3 2" xfId="7898"/>
    <cellStyle name="40% - Accent6 12 3 3 2 2" xfId="16252"/>
    <cellStyle name="40% - Accent6 12 3 3 2 2 2" xfId="32963"/>
    <cellStyle name="40% - Accent6 12 3 3 2 3" xfId="24610"/>
    <cellStyle name="40% - Accent6 12 3 3 3" xfId="12090"/>
    <cellStyle name="40% - Accent6 12 3 3 3 2" xfId="28801"/>
    <cellStyle name="40% - Accent6 12 3 3 4" xfId="20448"/>
    <cellStyle name="40% - Accent6 12 3 4" xfId="4876"/>
    <cellStyle name="40% - Accent6 12 3 4 2" xfId="13230"/>
    <cellStyle name="40% - Accent6 12 3 4 2 2" xfId="29941"/>
    <cellStyle name="40% - Accent6 12 3 4 3" xfId="21588"/>
    <cellStyle name="40% - Accent6 12 3 5" xfId="9068"/>
    <cellStyle name="40% - Accent6 12 3 5 2" xfId="25779"/>
    <cellStyle name="40% - Accent6 12 3 6" xfId="17426"/>
    <cellStyle name="40% - Accent6 12 4" xfId="1237"/>
    <cellStyle name="40% - Accent6 12 4 2" xfId="3736"/>
    <cellStyle name="40% - Accent6 12 4 2 2" xfId="7899"/>
    <cellStyle name="40% - Accent6 12 4 2 2 2" xfId="16253"/>
    <cellStyle name="40% - Accent6 12 4 2 2 2 2" xfId="32964"/>
    <cellStyle name="40% - Accent6 12 4 2 2 3" xfId="24611"/>
    <cellStyle name="40% - Accent6 12 4 2 3" xfId="12091"/>
    <cellStyle name="40% - Accent6 12 4 2 3 2" xfId="28802"/>
    <cellStyle name="40% - Accent6 12 4 2 4" xfId="20449"/>
    <cellStyle name="40% - Accent6 12 4 3" xfId="5400"/>
    <cellStyle name="40% - Accent6 12 4 3 2" xfId="13754"/>
    <cellStyle name="40% - Accent6 12 4 3 2 2" xfId="30465"/>
    <cellStyle name="40% - Accent6 12 4 3 3" xfId="22112"/>
    <cellStyle name="40% - Accent6 12 4 4" xfId="9592"/>
    <cellStyle name="40% - Accent6 12 4 4 2" xfId="26303"/>
    <cellStyle name="40% - Accent6 12 4 5" xfId="17950"/>
    <cellStyle name="40% - Accent6 12 5" xfId="3737"/>
    <cellStyle name="40% - Accent6 12 5 2" xfId="7900"/>
    <cellStyle name="40% - Accent6 12 5 2 2" xfId="16254"/>
    <cellStyle name="40% - Accent6 12 5 2 2 2" xfId="32965"/>
    <cellStyle name="40% - Accent6 12 5 2 3" xfId="24612"/>
    <cellStyle name="40% - Accent6 12 5 3" xfId="12092"/>
    <cellStyle name="40% - Accent6 12 5 3 2" xfId="28803"/>
    <cellStyle name="40% - Accent6 12 5 4" xfId="20450"/>
    <cellStyle name="40% - Accent6 12 6" xfId="4364"/>
    <cellStyle name="40% - Accent6 12 6 2" xfId="12718"/>
    <cellStyle name="40% - Accent6 12 6 2 2" xfId="29429"/>
    <cellStyle name="40% - Accent6 12 6 3" xfId="21076"/>
    <cellStyle name="40% - Accent6 12 7" xfId="8556"/>
    <cellStyle name="40% - Accent6 12 7 2" xfId="25267"/>
    <cellStyle name="40% - Accent6 12 8" xfId="16914"/>
    <cellStyle name="40% - Accent6 13" xfId="213"/>
    <cellStyle name="40% - Accent6 13 2" xfId="455"/>
    <cellStyle name="40% - Accent6 13 2 2" xfId="968"/>
    <cellStyle name="40% - Accent6 13 2 2 2" xfId="2004"/>
    <cellStyle name="40% - Accent6 13 2 2 2 2" xfId="3738"/>
    <cellStyle name="40% - Accent6 13 2 2 2 2 2" xfId="7901"/>
    <cellStyle name="40% - Accent6 13 2 2 2 2 2 2" xfId="16255"/>
    <cellStyle name="40% - Accent6 13 2 2 2 2 2 2 2" xfId="32966"/>
    <cellStyle name="40% - Accent6 13 2 2 2 2 2 3" xfId="24613"/>
    <cellStyle name="40% - Accent6 13 2 2 2 2 3" xfId="12093"/>
    <cellStyle name="40% - Accent6 13 2 2 2 2 3 2" xfId="28804"/>
    <cellStyle name="40% - Accent6 13 2 2 2 2 4" xfId="20451"/>
    <cellStyle name="40% - Accent6 13 2 2 2 3" xfId="6167"/>
    <cellStyle name="40% - Accent6 13 2 2 2 3 2" xfId="14521"/>
    <cellStyle name="40% - Accent6 13 2 2 2 3 2 2" xfId="31232"/>
    <cellStyle name="40% - Accent6 13 2 2 2 3 3" xfId="22879"/>
    <cellStyle name="40% - Accent6 13 2 2 2 4" xfId="10359"/>
    <cellStyle name="40% - Accent6 13 2 2 2 4 2" xfId="27070"/>
    <cellStyle name="40% - Accent6 13 2 2 2 5" xfId="18717"/>
    <cellStyle name="40% - Accent6 13 2 2 3" xfId="3739"/>
    <cellStyle name="40% - Accent6 13 2 2 3 2" xfId="7902"/>
    <cellStyle name="40% - Accent6 13 2 2 3 2 2" xfId="16256"/>
    <cellStyle name="40% - Accent6 13 2 2 3 2 2 2" xfId="32967"/>
    <cellStyle name="40% - Accent6 13 2 2 3 2 3" xfId="24614"/>
    <cellStyle name="40% - Accent6 13 2 2 3 3" xfId="12094"/>
    <cellStyle name="40% - Accent6 13 2 2 3 3 2" xfId="28805"/>
    <cellStyle name="40% - Accent6 13 2 2 3 4" xfId="20452"/>
    <cellStyle name="40% - Accent6 13 2 2 4" xfId="5131"/>
    <cellStyle name="40% - Accent6 13 2 2 4 2" xfId="13485"/>
    <cellStyle name="40% - Accent6 13 2 2 4 2 2" xfId="30196"/>
    <cellStyle name="40% - Accent6 13 2 2 4 3" xfId="21843"/>
    <cellStyle name="40% - Accent6 13 2 2 5" xfId="9323"/>
    <cellStyle name="40% - Accent6 13 2 2 5 2" xfId="26034"/>
    <cellStyle name="40% - Accent6 13 2 2 6" xfId="17681"/>
    <cellStyle name="40% - Accent6 13 2 3" xfId="1492"/>
    <cellStyle name="40% - Accent6 13 2 3 2" xfId="3740"/>
    <cellStyle name="40% - Accent6 13 2 3 2 2" xfId="7903"/>
    <cellStyle name="40% - Accent6 13 2 3 2 2 2" xfId="16257"/>
    <cellStyle name="40% - Accent6 13 2 3 2 2 2 2" xfId="32968"/>
    <cellStyle name="40% - Accent6 13 2 3 2 2 3" xfId="24615"/>
    <cellStyle name="40% - Accent6 13 2 3 2 3" xfId="12095"/>
    <cellStyle name="40% - Accent6 13 2 3 2 3 2" xfId="28806"/>
    <cellStyle name="40% - Accent6 13 2 3 2 4" xfId="20453"/>
    <cellStyle name="40% - Accent6 13 2 3 3" xfId="5655"/>
    <cellStyle name="40% - Accent6 13 2 3 3 2" xfId="14009"/>
    <cellStyle name="40% - Accent6 13 2 3 3 2 2" xfId="30720"/>
    <cellStyle name="40% - Accent6 13 2 3 3 3" xfId="22367"/>
    <cellStyle name="40% - Accent6 13 2 3 4" xfId="9847"/>
    <cellStyle name="40% - Accent6 13 2 3 4 2" xfId="26558"/>
    <cellStyle name="40% - Accent6 13 2 3 5" xfId="18205"/>
    <cellStyle name="40% - Accent6 13 2 4" xfId="3741"/>
    <cellStyle name="40% - Accent6 13 2 4 2" xfId="7904"/>
    <cellStyle name="40% - Accent6 13 2 4 2 2" xfId="16258"/>
    <cellStyle name="40% - Accent6 13 2 4 2 2 2" xfId="32969"/>
    <cellStyle name="40% - Accent6 13 2 4 2 3" xfId="24616"/>
    <cellStyle name="40% - Accent6 13 2 4 3" xfId="12096"/>
    <cellStyle name="40% - Accent6 13 2 4 3 2" xfId="28807"/>
    <cellStyle name="40% - Accent6 13 2 4 4" xfId="20454"/>
    <cellStyle name="40% - Accent6 13 2 5" xfId="4619"/>
    <cellStyle name="40% - Accent6 13 2 5 2" xfId="12973"/>
    <cellStyle name="40% - Accent6 13 2 5 2 2" xfId="29684"/>
    <cellStyle name="40% - Accent6 13 2 5 3" xfId="21331"/>
    <cellStyle name="40% - Accent6 13 2 6" xfId="8811"/>
    <cellStyle name="40% - Accent6 13 2 6 2" xfId="25522"/>
    <cellStyle name="40% - Accent6 13 2 7" xfId="17169"/>
    <cellStyle name="40% - Accent6 13 3" xfId="728"/>
    <cellStyle name="40% - Accent6 13 3 2" xfId="1764"/>
    <cellStyle name="40% - Accent6 13 3 2 2" xfId="3742"/>
    <cellStyle name="40% - Accent6 13 3 2 2 2" xfId="7905"/>
    <cellStyle name="40% - Accent6 13 3 2 2 2 2" xfId="16259"/>
    <cellStyle name="40% - Accent6 13 3 2 2 2 2 2" xfId="32970"/>
    <cellStyle name="40% - Accent6 13 3 2 2 2 3" xfId="24617"/>
    <cellStyle name="40% - Accent6 13 3 2 2 3" xfId="12097"/>
    <cellStyle name="40% - Accent6 13 3 2 2 3 2" xfId="28808"/>
    <cellStyle name="40% - Accent6 13 3 2 2 4" xfId="20455"/>
    <cellStyle name="40% - Accent6 13 3 2 3" xfId="5927"/>
    <cellStyle name="40% - Accent6 13 3 2 3 2" xfId="14281"/>
    <cellStyle name="40% - Accent6 13 3 2 3 2 2" xfId="30992"/>
    <cellStyle name="40% - Accent6 13 3 2 3 3" xfId="22639"/>
    <cellStyle name="40% - Accent6 13 3 2 4" xfId="10119"/>
    <cellStyle name="40% - Accent6 13 3 2 4 2" xfId="26830"/>
    <cellStyle name="40% - Accent6 13 3 2 5" xfId="18477"/>
    <cellStyle name="40% - Accent6 13 3 3" xfId="3743"/>
    <cellStyle name="40% - Accent6 13 3 3 2" xfId="7906"/>
    <cellStyle name="40% - Accent6 13 3 3 2 2" xfId="16260"/>
    <cellStyle name="40% - Accent6 13 3 3 2 2 2" xfId="32971"/>
    <cellStyle name="40% - Accent6 13 3 3 2 3" xfId="24618"/>
    <cellStyle name="40% - Accent6 13 3 3 3" xfId="12098"/>
    <cellStyle name="40% - Accent6 13 3 3 3 2" xfId="28809"/>
    <cellStyle name="40% - Accent6 13 3 3 4" xfId="20456"/>
    <cellStyle name="40% - Accent6 13 3 4" xfId="4891"/>
    <cellStyle name="40% - Accent6 13 3 4 2" xfId="13245"/>
    <cellStyle name="40% - Accent6 13 3 4 2 2" xfId="29956"/>
    <cellStyle name="40% - Accent6 13 3 4 3" xfId="21603"/>
    <cellStyle name="40% - Accent6 13 3 5" xfId="9083"/>
    <cellStyle name="40% - Accent6 13 3 5 2" xfId="25794"/>
    <cellStyle name="40% - Accent6 13 3 6" xfId="17441"/>
    <cellStyle name="40% - Accent6 13 4" xfId="1252"/>
    <cellStyle name="40% - Accent6 13 4 2" xfId="3744"/>
    <cellStyle name="40% - Accent6 13 4 2 2" xfId="7907"/>
    <cellStyle name="40% - Accent6 13 4 2 2 2" xfId="16261"/>
    <cellStyle name="40% - Accent6 13 4 2 2 2 2" xfId="32972"/>
    <cellStyle name="40% - Accent6 13 4 2 2 3" xfId="24619"/>
    <cellStyle name="40% - Accent6 13 4 2 3" xfId="12099"/>
    <cellStyle name="40% - Accent6 13 4 2 3 2" xfId="28810"/>
    <cellStyle name="40% - Accent6 13 4 2 4" xfId="20457"/>
    <cellStyle name="40% - Accent6 13 4 3" xfId="5415"/>
    <cellStyle name="40% - Accent6 13 4 3 2" xfId="13769"/>
    <cellStyle name="40% - Accent6 13 4 3 2 2" xfId="30480"/>
    <cellStyle name="40% - Accent6 13 4 3 3" xfId="22127"/>
    <cellStyle name="40% - Accent6 13 4 4" xfId="9607"/>
    <cellStyle name="40% - Accent6 13 4 4 2" xfId="26318"/>
    <cellStyle name="40% - Accent6 13 4 5" xfId="17965"/>
    <cellStyle name="40% - Accent6 13 5" xfId="3745"/>
    <cellStyle name="40% - Accent6 13 5 2" xfId="7908"/>
    <cellStyle name="40% - Accent6 13 5 2 2" xfId="16262"/>
    <cellStyle name="40% - Accent6 13 5 2 2 2" xfId="32973"/>
    <cellStyle name="40% - Accent6 13 5 2 3" xfId="24620"/>
    <cellStyle name="40% - Accent6 13 5 3" xfId="12100"/>
    <cellStyle name="40% - Accent6 13 5 3 2" xfId="28811"/>
    <cellStyle name="40% - Accent6 13 5 4" xfId="20458"/>
    <cellStyle name="40% - Accent6 13 6" xfId="4379"/>
    <cellStyle name="40% - Accent6 13 6 2" xfId="12733"/>
    <cellStyle name="40% - Accent6 13 6 2 2" xfId="29444"/>
    <cellStyle name="40% - Accent6 13 6 3" xfId="21091"/>
    <cellStyle name="40% - Accent6 13 7" xfId="8571"/>
    <cellStyle name="40% - Accent6 13 7 2" xfId="25282"/>
    <cellStyle name="40% - Accent6 13 8" xfId="16929"/>
    <cellStyle name="40% - Accent6 14" xfId="227"/>
    <cellStyle name="40% - Accent6 14 2" xfId="469"/>
    <cellStyle name="40% - Accent6 14 2 2" xfId="982"/>
    <cellStyle name="40% - Accent6 14 2 2 2" xfId="2018"/>
    <cellStyle name="40% - Accent6 14 2 2 2 2" xfId="3746"/>
    <cellStyle name="40% - Accent6 14 2 2 2 2 2" xfId="7909"/>
    <cellStyle name="40% - Accent6 14 2 2 2 2 2 2" xfId="16263"/>
    <cellStyle name="40% - Accent6 14 2 2 2 2 2 2 2" xfId="32974"/>
    <cellStyle name="40% - Accent6 14 2 2 2 2 2 3" xfId="24621"/>
    <cellStyle name="40% - Accent6 14 2 2 2 2 3" xfId="12101"/>
    <cellStyle name="40% - Accent6 14 2 2 2 2 3 2" xfId="28812"/>
    <cellStyle name="40% - Accent6 14 2 2 2 2 4" xfId="20459"/>
    <cellStyle name="40% - Accent6 14 2 2 2 3" xfId="6181"/>
    <cellStyle name="40% - Accent6 14 2 2 2 3 2" xfId="14535"/>
    <cellStyle name="40% - Accent6 14 2 2 2 3 2 2" xfId="31246"/>
    <cellStyle name="40% - Accent6 14 2 2 2 3 3" xfId="22893"/>
    <cellStyle name="40% - Accent6 14 2 2 2 4" xfId="10373"/>
    <cellStyle name="40% - Accent6 14 2 2 2 4 2" xfId="27084"/>
    <cellStyle name="40% - Accent6 14 2 2 2 5" xfId="18731"/>
    <cellStyle name="40% - Accent6 14 2 2 3" xfId="3747"/>
    <cellStyle name="40% - Accent6 14 2 2 3 2" xfId="7910"/>
    <cellStyle name="40% - Accent6 14 2 2 3 2 2" xfId="16264"/>
    <cellStyle name="40% - Accent6 14 2 2 3 2 2 2" xfId="32975"/>
    <cellStyle name="40% - Accent6 14 2 2 3 2 3" xfId="24622"/>
    <cellStyle name="40% - Accent6 14 2 2 3 3" xfId="12102"/>
    <cellStyle name="40% - Accent6 14 2 2 3 3 2" xfId="28813"/>
    <cellStyle name="40% - Accent6 14 2 2 3 4" xfId="20460"/>
    <cellStyle name="40% - Accent6 14 2 2 4" xfId="5145"/>
    <cellStyle name="40% - Accent6 14 2 2 4 2" xfId="13499"/>
    <cellStyle name="40% - Accent6 14 2 2 4 2 2" xfId="30210"/>
    <cellStyle name="40% - Accent6 14 2 2 4 3" xfId="21857"/>
    <cellStyle name="40% - Accent6 14 2 2 5" xfId="9337"/>
    <cellStyle name="40% - Accent6 14 2 2 5 2" xfId="26048"/>
    <cellStyle name="40% - Accent6 14 2 2 6" xfId="17695"/>
    <cellStyle name="40% - Accent6 14 2 3" xfId="1506"/>
    <cellStyle name="40% - Accent6 14 2 3 2" xfId="3748"/>
    <cellStyle name="40% - Accent6 14 2 3 2 2" xfId="7911"/>
    <cellStyle name="40% - Accent6 14 2 3 2 2 2" xfId="16265"/>
    <cellStyle name="40% - Accent6 14 2 3 2 2 2 2" xfId="32976"/>
    <cellStyle name="40% - Accent6 14 2 3 2 2 3" xfId="24623"/>
    <cellStyle name="40% - Accent6 14 2 3 2 3" xfId="12103"/>
    <cellStyle name="40% - Accent6 14 2 3 2 3 2" xfId="28814"/>
    <cellStyle name="40% - Accent6 14 2 3 2 4" xfId="20461"/>
    <cellStyle name="40% - Accent6 14 2 3 3" xfId="5669"/>
    <cellStyle name="40% - Accent6 14 2 3 3 2" xfId="14023"/>
    <cellStyle name="40% - Accent6 14 2 3 3 2 2" xfId="30734"/>
    <cellStyle name="40% - Accent6 14 2 3 3 3" xfId="22381"/>
    <cellStyle name="40% - Accent6 14 2 3 4" xfId="9861"/>
    <cellStyle name="40% - Accent6 14 2 3 4 2" xfId="26572"/>
    <cellStyle name="40% - Accent6 14 2 3 5" xfId="18219"/>
    <cellStyle name="40% - Accent6 14 2 4" xfId="3749"/>
    <cellStyle name="40% - Accent6 14 2 4 2" xfId="7912"/>
    <cellStyle name="40% - Accent6 14 2 4 2 2" xfId="16266"/>
    <cellStyle name="40% - Accent6 14 2 4 2 2 2" xfId="32977"/>
    <cellStyle name="40% - Accent6 14 2 4 2 3" xfId="24624"/>
    <cellStyle name="40% - Accent6 14 2 4 3" xfId="12104"/>
    <cellStyle name="40% - Accent6 14 2 4 3 2" xfId="28815"/>
    <cellStyle name="40% - Accent6 14 2 4 4" xfId="20462"/>
    <cellStyle name="40% - Accent6 14 2 5" xfId="4633"/>
    <cellStyle name="40% - Accent6 14 2 5 2" xfId="12987"/>
    <cellStyle name="40% - Accent6 14 2 5 2 2" xfId="29698"/>
    <cellStyle name="40% - Accent6 14 2 5 3" xfId="21345"/>
    <cellStyle name="40% - Accent6 14 2 6" xfId="8825"/>
    <cellStyle name="40% - Accent6 14 2 6 2" xfId="25536"/>
    <cellStyle name="40% - Accent6 14 2 7" xfId="17183"/>
    <cellStyle name="40% - Accent6 14 3" xfId="742"/>
    <cellStyle name="40% - Accent6 14 3 2" xfId="1778"/>
    <cellStyle name="40% - Accent6 14 3 2 2" xfId="3750"/>
    <cellStyle name="40% - Accent6 14 3 2 2 2" xfId="7913"/>
    <cellStyle name="40% - Accent6 14 3 2 2 2 2" xfId="16267"/>
    <cellStyle name="40% - Accent6 14 3 2 2 2 2 2" xfId="32978"/>
    <cellStyle name="40% - Accent6 14 3 2 2 2 3" xfId="24625"/>
    <cellStyle name="40% - Accent6 14 3 2 2 3" xfId="12105"/>
    <cellStyle name="40% - Accent6 14 3 2 2 3 2" xfId="28816"/>
    <cellStyle name="40% - Accent6 14 3 2 2 4" xfId="20463"/>
    <cellStyle name="40% - Accent6 14 3 2 3" xfId="5941"/>
    <cellStyle name="40% - Accent6 14 3 2 3 2" xfId="14295"/>
    <cellStyle name="40% - Accent6 14 3 2 3 2 2" xfId="31006"/>
    <cellStyle name="40% - Accent6 14 3 2 3 3" xfId="22653"/>
    <cellStyle name="40% - Accent6 14 3 2 4" xfId="10133"/>
    <cellStyle name="40% - Accent6 14 3 2 4 2" xfId="26844"/>
    <cellStyle name="40% - Accent6 14 3 2 5" xfId="18491"/>
    <cellStyle name="40% - Accent6 14 3 3" xfId="3751"/>
    <cellStyle name="40% - Accent6 14 3 3 2" xfId="7914"/>
    <cellStyle name="40% - Accent6 14 3 3 2 2" xfId="16268"/>
    <cellStyle name="40% - Accent6 14 3 3 2 2 2" xfId="32979"/>
    <cellStyle name="40% - Accent6 14 3 3 2 3" xfId="24626"/>
    <cellStyle name="40% - Accent6 14 3 3 3" xfId="12106"/>
    <cellStyle name="40% - Accent6 14 3 3 3 2" xfId="28817"/>
    <cellStyle name="40% - Accent6 14 3 3 4" xfId="20464"/>
    <cellStyle name="40% - Accent6 14 3 4" xfId="4905"/>
    <cellStyle name="40% - Accent6 14 3 4 2" xfId="13259"/>
    <cellStyle name="40% - Accent6 14 3 4 2 2" xfId="29970"/>
    <cellStyle name="40% - Accent6 14 3 4 3" xfId="21617"/>
    <cellStyle name="40% - Accent6 14 3 5" xfId="9097"/>
    <cellStyle name="40% - Accent6 14 3 5 2" xfId="25808"/>
    <cellStyle name="40% - Accent6 14 3 6" xfId="17455"/>
    <cellStyle name="40% - Accent6 14 4" xfId="1266"/>
    <cellStyle name="40% - Accent6 14 4 2" xfId="3752"/>
    <cellStyle name="40% - Accent6 14 4 2 2" xfId="7915"/>
    <cellStyle name="40% - Accent6 14 4 2 2 2" xfId="16269"/>
    <cellStyle name="40% - Accent6 14 4 2 2 2 2" xfId="32980"/>
    <cellStyle name="40% - Accent6 14 4 2 2 3" xfId="24627"/>
    <cellStyle name="40% - Accent6 14 4 2 3" xfId="12107"/>
    <cellStyle name="40% - Accent6 14 4 2 3 2" xfId="28818"/>
    <cellStyle name="40% - Accent6 14 4 2 4" xfId="20465"/>
    <cellStyle name="40% - Accent6 14 4 3" xfId="5429"/>
    <cellStyle name="40% - Accent6 14 4 3 2" xfId="13783"/>
    <cellStyle name="40% - Accent6 14 4 3 2 2" xfId="30494"/>
    <cellStyle name="40% - Accent6 14 4 3 3" xfId="22141"/>
    <cellStyle name="40% - Accent6 14 4 4" xfId="9621"/>
    <cellStyle name="40% - Accent6 14 4 4 2" xfId="26332"/>
    <cellStyle name="40% - Accent6 14 4 5" xfId="17979"/>
    <cellStyle name="40% - Accent6 14 5" xfId="3753"/>
    <cellStyle name="40% - Accent6 14 5 2" xfId="7916"/>
    <cellStyle name="40% - Accent6 14 5 2 2" xfId="16270"/>
    <cellStyle name="40% - Accent6 14 5 2 2 2" xfId="32981"/>
    <cellStyle name="40% - Accent6 14 5 2 3" xfId="24628"/>
    <cellStyle name="40% - Accent6 14 5 3" xfId="12108"/>
    <cellStyle name="40% - Accent6 14 5 3 2" xfId="28819"/>
    <cellStyle name="40% - Accent6 14 5 4" xfId="20466"/>
    <cellStyle name="40% - Accent6 14 6" xfId="4393"/>
    <cellStyle name="40% - Accent6 14 6 2" xfId="12747"/>
    <cellStyle name="40% - Accent6 14 6 2 2" xfId="29458"/>
    <cellStyle name="40% - Accent6 14 6 3" xfId="21105"/>
    <cellStyle name="40% - Accent6 14 7" xfId="8585"/>
    <cellStyle name="40% - Accent6 14 7 2" xfId="25296"/>
    <cellStyle name="40% - Accent6 14 8" xfId="16943"/>
    <cellStyle name="40% - Accent6 15" xfId="241"/>
    <cellStyle name="40% - Accent6 15 2" xfId="483"/>
    <cellStyle name="40% - Accent6 15 2 2" xfId="996"/>
    <cellStyle name="40% - Accent6 15 2 2 2" xfId="2032"/>
    <cellStyle name="40% - Accent6 15 2 2 2 2" xfId="3754"/>
    <cellStyle name="40% - Accent6 15 2 2 2 2 2" xfId="7917"/>
    <cellStyle name="40% - Accent6 15 2 2 2 2 2 2" xfId="16271"/>
    <cellStyle name="40% - Accent6 15 2 2 2 2 2 2 2" xfId="32982"/>
    <cellStyle name="40% - Accent6 15 2 2 2 2 2 3" xfId="24629"/>
    <cellStyle name="40% - Accent6 15 2 2 2 2 3" xfId="12109"/>
    <cellStyle name="40% - Accent6 15 2 2 2 2 3 2" xfId="28820"/>
    <cellStyle name="40% - Accent6 15 2 2 2 2 4" xfId="20467"/>
    <cellStyle name="40% - Accent6 15 2 2 2 3" xfId="6195"/>
    <cellStyle name="40% - Accent6 15 2 2 2 3 2" xfId="14549"/>
    <cellStyle name="40% - Accent6 15 2 2 2 3 2 2" xfId="31260"/>
    <cellStyle name="40% - Accent6 15 2 2 2 3 3" xfId="22907"/>
    <cellStyle name="40% - Accent6 15 2 2 2 4" xfId="10387"/>
    <cellStyle name="40% - Accent6 15 2 2 2 4 2" xfId="27098"/>
    <cellStyle name="40% - Accent6 15 2 2 2 5" xfId="18745"/>
    <cellStyle name="40% - Accent6 15 2 2 3" xfId="3755"/>
    <cellStyle name="40% - Accent6 15 2 2 3 2" xfId="7918"/>
    <cellStyle name="40% - Accent6 15 2 2 3 2 2" xfId="16272"/>
    <cellStyle name="40% - Accent6 15 2 2 3 2 2 2" xfId="32983"/>
    <cellStyle name="40% - Accent6 15 2 2 3 2 3" xfId="24630"/>
    <cellStyle name="40% - Accent6 15 2 2 3 3" xfId="12110"/>
    <cellStyle name="40% - Accent6 15 2 2 3 3 2" xfId="28821"/>
    <cellStyle name="40% - Accent6 15 2 2 3 4" xfId="20468"/>
    <cellStyle name="40% - Accent6 15 2 2 4" xfId="5159"/>
    <cellStyle name="40% - Accent6 15 2 2 4 2" xfId="13513"/>
    <cellStyle name="40% - Accent6 15 2 2 4 2 2" xfId="30224"/>
    <cellStyle name="40% - Accent6 15 2 2 4 3" xfId="21871"/>
    <cellStyle name="40% - Accent6 15 2 2 5" xfId="9351"/>
    <cellStyle name="40% - Accent6 15 2 2 5 2" xfId="26062"/>
    <cellStyle name="40% - Accent6 15 2 2 6" xfId="17709"/>
    <cellStyle name="40% - Accent6 15 2 3" xfId="1520"/>
    <cellStyle name="40% - Accent6 15 2 3 2" xfId="3756"/>
    <cellStyle name="40% - Accent6 15 2 3 2 2" xfId="7919"/>
    <cellStyle name="40% - Accent6 15 2 3 2 2 2" xfId="16273"/>
    <cellStyle name="40% - Accent6 15 2 3 2 2 2 2" xfId="32984"/>
    <cellStyle name="40% - Accent6 15 2 3 2 2 3" xfId="24631"/>
    <cellStyle name="40% - Accent6 15 2 3 2 3" xfId="12111"/>
    <cellStyle name="40% - Accent6 15 2 3 2 3 2" xfId="28822"/>
    <cellStyle name="40% - Accent6 15 2 3 2 4" xfId="20469"/>
    <cellStyle name="40% - Accent6 15 2 3 3" xfId="5683"/>
    <cellStyle name="40% - Accent6 15 2 3 3 2" xfId="14037"/>
    <cellStyle name="40% - Accent6 15 2 3 3 2 2" xfId="30748"/>
    <cellStyle name="40% - Accent6 15 2 3 3 3" xfId="22395"/>
    <cellStyle name="40% - Accent6 15 2 3 4" xfId="9875"/>
    <cellStyle name="40% - Accent6 15 2 3 4 2" xfId="26586"/>
    <cellStyle name="40% - Accent6 15 2 3 5" xfId="18233"/>
    <cellStyle name="40% - Accent6 15 2 4" xfId="3757"/>
    <cellStyle name="40% - Accent6 15 2 4 2" xfId="7920"/>
    <cellStyle name="40% - Accent6 15 2 4 2 2" xfId="16274"/>
    <cellStyle name="40% - Accent6 15 2 4 2 2 2" xfId="32985"/>
    <cellStyle name="40% - Accent6 15 2 4 2 3" xfId="24632"/>
    <cellStyle name="40% - Accent6 15 2 4 3" xfId="12112"/>
    <cellStyle name="40% - Accent6 15 2 4 3 2" xfId="28823"/>
    <cellStyle name="40% - Accent6 15 2 4 4" xfId="20470"/>
    <cellStyle name="40% - Accent6 15 2 5" xfId="4647"/>
    <cellStyle name="40% - Accent6 15 2 5 2" xfId="13001"/>
    <cellStyle name="40% - Accent6 15 2 5 2 2" xfId="29712"/>
    <cellStyle name="40% - Accent6 15 2 5 3" xfId="21359"/>
    <cellStyle name="40% - Accent6 15 2 6" xfId="8839"/>
    <cellStyle name="40% - Accent6 15 2 6 2" xfId="25550"/>
    <cellStyle name="40% - Accent6 15 2 7" xfId="17197"/>
    <cellStyle name="40% - Accent6 15 3" xfId="756"/>
    <cellStyle name="40% - Accent6 15 3 2" xfId="1792"/>
    <cellStyle name="40% - Accent6 15 3 2 2" xfId="3758"/>
    <cellStyle name="40% - Accent6 15 3 2 2 2" xfId="7921"/>
    <cellStyle name="40% - Accent6 15 3 2 2 2 2" xfId="16275"/>
    <cellStyle name="40% - Accent6 15 3 2 2 2 2 2" xfId="32986"/>
    <cellStyle name="40% - Accent6 15 3 2 2 2 3" xfId="24633"/>
    <cellStyle name="40% - Accent6 15 3 2 2 3" xfId="12113"/>
    <cellStyle name="40% - Accent6 15 3 2 2 3 2" xfId="28824"/>
    <cellStyle name="40% - Accent6 15 3 2 2 4" xfId="20471"/>
    <cellStyle name="40% - Accent6 15 3 2 3" xfId="5955"/>
    <cellStyle name="40% - Accent6 15 3 2 3 2" xfId="14309"/>
    <cellStyle name="40% - Accent6 15 3 2 3 2 2" xfId="31020"/>
    <cellStyle name="40% - Accent6 15 3 2 3 3" xfId="22667"/>
    <cellStyle name="40% - Accent6 15 3 2 4" xfId="10147"/>
    <cellStyle name="40% - Accent6 15 3 2 4 2" xfId="26858"/>
    <cellStyle name="40% - Accent6 15 3 2 5" xfId="18505"/>
    <cellStyle name="40% - Accent6 15 3 3" xfId="3759"/>
    <cellStyle name="40% - Accent6 15 3 3 2" xfId="7922"/>
    <cellStyle name="40% - Accent6 15 3 3 2 2" xfId="16276"/>
    <cellStyle name="40% - Accent6 15 3 3 2 2 2" xfId="32987"/>
    <cellStyle name="40% - Accent6 15 3 3 2 3" xfId="24634"/>
    <cellStyle name="40% - Accent6 15 3 3 3" xfId="12114"/>
    <cellStyle name="40% - Accent6 15 3 3 3 2" xfId="28825"/>
    <cellStyle name="40% - Accent6 15 3 3 4" xfId="20472"/>
    <cellStyle name="40% - Accent6 15 3 4" xfId="4919"/>
    <cellStyle name="40% - Accent6 15 3 4 2" xfId="13273"/>
    <cellStyle name="40% - Accent6 15 3 4 2 2" xfId="29984"/>
    <cellStyle name="40% - Accent6 15 3 4 3" xfId="21631"/>
    <cellStyle name="40% - Accent6 15 3 5" xfId="9111"/>
    <cellStyle name="40% - Accent6 15 3 5 2" xfId="25822"/>
    <cellStyle name="40% - Accent6 15 3 6" xfId="17469"/>
    <cellStyle name="40% - Accent6 15 4" xfId="1280"/>
    <cellStyle name="40% - Accent6 15 4 2" xfId="3760"/>
    <cellStyle name="40% - Accent6 15 4 2 2" xfId="7923"/>
    <cellStyle name="40% - Accent6 15 4 2 2 2" xfId="16277"/>
    <cellStyle name="40% - Accent6 15 4 2 2 2 2" xfId="32988"/>
    <cellStyle name="40% - Accent6 15 4 2 2 3" xfId="24635"/>
    <cellStyle name="40% - Accent6 15 4 2 3" xfId="12115"/>
    <cellStyle name="40% - Accent6 15 4 2 3 2" xfId="28826"/>
    <cellStyle name="40% - Accent6 15 4 2 4" xfId="20473"/>
    <cellStyle name="40% - Accent6 15 4 3" xfId="5443"/>
    <cellStyle name="40% - Accent6 15 4 3 2" xfId="13797"/>
    <cellStyle name="40% - Accent6 15 4 3 2 2" xfId="30508"/>
    <cellStyle name="40% - Accent6 15 4 3 3" xfId="22155"/>
    <cellStyle name="40% - Accent6 15 4 4" xfId="9635"/>
    <cellStyle name="40% - Accent6 15 4 4 2" xfId="26346"/>
    <cellStyle name="40% - Accent6 15 4 5" xfId="17993"/>
    <cellStyle name="40% - Accent6 15 5" xfId="3761"/>
    <cellStyle name="40% - Accent6 15 5 2" xfId="7924"/>
    <cellStyle name="40% - Accent6 15 5 2 2" xfId="16278"/>
    <cellStyle name="40% - Accent6 15 5 2 2 2" xfId="32989"/>
    <cellStyle name="40% - Accent6 15 5 2 3" xfId="24636"/>
    <cellStyle name="40% - Accent6 15 5 3" xfId="12116"/>
    <cellStyle name="40% - Accent6 15 5 3 2" xfId="28827"/>
    <cellStyle name="40% - Accent6 15 5 4" xfId="20474"/>
    <cellStyle name="40% - Accent6 15 6" xfId="4407"/>
    <cellStyle name="40% - Accent6 15 6 2" xfId="12761"/>
    <cellStyle name="40% - Accent6 15 6 2 2" xfId="29472"/>
    <cellStyle name="40% - Accent6 15 6 3" xfId="21119"/>
    <cellStyle name="40% - Accent6 15 7" xfId="8599"/>
    <cellStyle name="40% - Accent6 15 7 2" xfId="25310"/>
    <cellStyle name="40% - Accent6 15 8" xfId="16957"/>
    <cellStyle name="40% - Accent6 16" xfId="255"/>
    <cellStyle name="40% - Accent6 16 2" xfId="497"/>
    <cellStyle name="40% - Accent6 16 2 2" xfId="1010"/>
    <cellStyle name="40% - Accent6 16 2 2 2" xfId="2046"/>
    <cellStyle name="40% - Accent6 16 2 2 2 2" xfId="3762"/>
    <cellStyle name="40% - Accent6 16 2 2 2 2 2" xfId="7925"/>
    <cellStyle name="40% - Accent6 16 2 2 2 2 2 2" xfId="16279"/>
    <cellStyle name="40% - Accent6 16 2 2 2 2 2 2 2" xfId="32990"/>
    <cellStyle name="40% - Accent6 16 2 2 2 2 2 3" xfId="24637"/>
    <cellStyle name="40% - Accent6 16 2 2 2 2 3" xfId="12117"/>
    <cellStyle name="40% - Accent6 16 2 2 2 2 3 2" xfId="28828"/>
    <cellStyle name="40% - Accent6 16 2 2 2 2 4" xfId="20475"/>
    <cellStyle name="40% - Accent6 16 2 2 2 3" xfId="6209"/>
    <cellStyle name="40% - Accent6 16 2 2 2 3 2" xfId="14563"/>
    <cellStyle name="40% - Accent6 16 2 2 2 3 2 2" xfId="31274"/>
    <cellStyle name="40% - Accent6 16 2 2 2 3 3" xfId="22921"/>
    <cellStyle name="40% - Accent6 16 2 2 2 4" xfId="10401"/>
    <cellStyle name="40% - Accent6 16 2 2 2 4 2" xfId="27112"/>
    <cellStyle name="40% - Accent6 16 2 2 2 5" xfId="18759"/>
    <cellStyle name="40% - Accent6 16 2 2 3" xfId="3763"/>
    <cellStyle name="40% - Accent6 16 2 2 3 2" xfId="7926"/>
    <cellStyle name="40% - Accent6 16 2 2 3 2 2" xfId="16280"/>
    <cellStyle name="40% - Accent6 16 2 2 3 2 2 2" xfId="32991"/>
    <cellStyle name="40% - Accent6 16 2 2 3 2 3" xfId="24638"/>
    <cellStyle name="40% - Accent6 16 2 2 3 3" xfId="12118"/>
    <cellStyle name="40% - Accent6 16 2 2 3 3 2" xfId="28829"/>
    <cellStyle name="40% - Accent6 16 2 2 3 4" xfId="20476"/>
    <cellStyle name="40% - Accent6 16 2 2 4" xfId="5173"/>
    <cellStyle name="40% - Accent6 16 2 2 4 2" xfId="13527"/>
    <cellStyle name="40% - Accent6 16 2 2 4 2 2" xfId="30238"/>
    <cellStyle name="40% - Accent6 16 2 2 4 3" xfId="21885"/>
    <cellStyle name="40% - Accent6 16 2 2 5" xfId="9365"/>
    <cellStyle name="40% - Accent6 16 2 2 5 2" xfId="26076"/>
    <cellStyle name="40% - Accent6 16 2 2 6" xfId="17723"/>
    <cellStyle name="40% - Accent6 16 2 3" xfId="1534"/>
    <cellStyle name="40% - Accent6 16 2 3 2" xfId="3764"/>
    <cellStyle name="40% - Accent6 16 2 3 2 2" xfId="7927"/>
    <cellStyle name="40% - Accent6 16 2 3 2 2 2" xfId="16281"/>
    <cellStyle name="40% - Accent6 16 2 3 2 2 2 2" xfId="32992"/>
    <cellStyle name="40% - Accent6 16 2 3 2 2 3" xfId="24639"/>
    <cellStyle name="40% - Accent6 16 2 3 2 3" xfId="12119"/>
    <cellStyle name="40% - Accent6 16 2 3 2 3 2" xfId="28830"/>
    <cellStyle name="40% - Accent6 16 2 3 2 4" xfId="20477"/>
    <cellStyle name="40% - Accent6 16 2 3 3" xfId="5697"/>
    <cellStyle name="40% - Accent6 16 2 3 3 2" xfId="14051"/>
    <cellStyle name="40% - Accent6 16 2 3 3 2 2" xfId="30762"/>
    <cellStyle name="40% - Accent6 16 2 3 3 3" xfId="22409"/>
    <cellStyle name="40% - Accent6 16 2 3 4" xfId="9889"/>
    <cellStyle name="40% - Accent6 16 2 3 4 2" xfId="26600"/>
    <cellStyle name="40% - Accent6 16 2 3 5" xfId="18247"/>
    <cellStyle name="40% - Accent6 16 2 4" xfId="3765"/>
    <cellStyle name="40% - Accent6 16 2 4 2" xfId="7928"/>
    <cellStyle name="40% - Accent6 16 2 4 2 2" xfId="16282"/>
    <cellStyle name="40% - Accent6 16 2 4 2 2 2" xfId="32993"/>
    <cellStyle name="40% - Accent6 16 2 4 2 3" xfId="24640"/>
    <cellStyle name="40% - Accent6 16 2 4 3" xfId="12120"/>
    <cellStyle name="40% - Accent6 16 2 4 3 2" xfId="28831"/>
    <cellStyle name="40% - Accent6 16 2 4 4" xfId="20478"/>
    <cellStyle name="40% - Accent6 16 2 5" xfId="4661"/>
    <cellStyle name="40% - Accent6 16 2 5 2" xfId="13015"/>
    <cellStyle name="40% - Accent6 16 2 5 2 2" xfId="29726"/>
    <cellStyle name="40% - Accent6 16 2 5 3" xfId="21373"/>
    <cellStyle name="40% - Accent6 16 2 6" xfId="8853"/>
    <cellStyle name="40% - Accent6 16 2 6 2" xfId="25564"/>
    <cellStyle name="40% - Accent6 16 2 7" xfId="17211"/>
    <cellStyle name="40% - Accent6 16 3" xfId="770"/>
    <cellStyle name="40% - Accent6 16 3 2" xfId="1806"/>
    <cellStyle name="40% - Accent6 16 3 2 2" xfId="3766"/>
    <cellStyle name="40% - Accent6 16 3 2 2 2" xfId="7929"/>
    <cellStyle name="40% - Accent6 16 3 2 2 2 2" xfId="16283"/>
    <cellStyle name="40% - Accent6 16 3 2 2 2 2 2" xfId="32994"/>
    <cellStyle name="40% - Accent6 16 3 2 2 2 3" xfId="24641"/>
    <cellStyle name="40% - Accent6 16 3 2 2 3" xfId="12121"/>
    <cellStyle name="40% - Accent6 16 3 2 2 3 2" xfId="28832"/>
    <cellStyle name="40% - Accent6 16 3 2 2 4" xfId="20479"/>
    <cellStyle name="40% - Accent6 16 3 2 3" xfId="5969"/>
    <cellStyle name="40% - Accent6 16 3 2 3 2" xfId="14323"/>
    <cellStyle name="40% - Accent6 16 3 2 3 2 2" xfId="31034"/>
    <cellStyle name="40% - Accent6 16 3 2 3 3" xfId="22681"/>
    <cellStyle name="40% - Accent6 16 3 2 4" xfId="10161"/>
    <cellStyle name="40% - Accent6 16 3 2 4 2" xfId="26872"/>
    <cellStyle name="40% - Accent6 16 3 2 5" xfId="18519"/>
    <cellStyle name="40% - Accent6 16 3 3" xfId="3767"/>
    <cellStyle name="40% - Accent6 16 3 3 2" xfId="7930"/>
    <cellStyle name="40% - Accent6 16 3 3 2 2" xfId="16284"/>
    <cellStyle name="40% - Accent6 16 3 3 2 2 2" xfId="32995"/>
    <cellStyle name="40% - Accent6 16 3 3 2 3" xfId="24642"/>
    <cellStyle name="40% - Accent6 16 3 3 3" xfId="12122"/>
    <cellStyle name="40% - Accent6 16 3 3 3 2" xfId="28833"/>
    <cellStyle name="40% - Accent6 16 3 3 4" xfId="20480"/>
    <cellStyle name="40% - Accent6 16 3 4" xfId="4933"/>
    <cellStyle name="40% - Accent6 16 3 4 2" xfId="13287"/>
    <cellStyle name="40% - Accent6 16 3 4 2 2" xfId="29998"/>
    <cellStyle name="40% - Accent6 16 3 4 3" xfId="21645"/>
    <cellStyle name="40% - Accent6 16 3 5" xfId="9125"/>
    <cellStyle name="40% - Accent6 16 3 5 2" xfId="25836"/>
    <cellStyle name="40% - Accent6 16 3 6" xfId="17483"/>
    <cellStyle name="40% - Accent6 16 4" xfId="1294"/>
    <cellStyle name="40% - Accent6 16 4 2" xfId="3768"/>
    <cellStyle name="40% - Accent6 16 4 2 2" xfId="7931"/>
    <cellStyle name="40% - Accent6 16 4 2 2 2" xfId="16285"/>
    <cellStyle name="40% - Accent6 16 4 2 2 2 2" xfId="32996"/>
    <cellStyle name="40% - Accent6 16 4 2 2 3" xfId="24643"/>
    <cellStyle name="40% - Accent6 16 4 2 3" xfId="12123"/>
    <cellStyle name="40% - Accent6 16 4 2 3 2" xfId="28834"/>
    <cellStyle name="40% - Accent6 16 4 2 4" xfId="20481"/>
    <cellStyle name="40% - Accent6 16 4 3" xfId="5457"/>
    <cellStyle name="40% - Accent6 16 4 3 2" xfId="13811"/>
    <cellStyle name="40% - Accent6 16 4 3 2 2" xfId="30522"/>
    <cellStyle name="40% - Accent6 16 4 3 3" xfId="22169"/>
    <cellStyle name="40% - Accent6 16 4 4" xfId="9649"/>
    <cellStyle name="40% - Accent6 16 4 4 2" xfId="26360"/>
    <cellStyle name="40% - Accent6 16 4 5" xfId="18007"/>
    <cellStyle name="40% - Accent6 16 5" xfId="3769"/>
    <cellStyle name="40% - Accent6 16 5 2" xfId="7932"/>
    <cellStyle name="40% - Accent6 16 5 2 2" xfId="16286"/>
    <cellStyle name="40% - Accent6 16 5 2 2 2" xfId="32997"/>
    <cellStyle name="40% - Accent6 16 5 2 3" xfId="24644"/>
    <cellStyle name="40% - Accent6 16 5 3" xfId="12124"/>
    <cellStyle name="40% - Accent6 16 5 3 2" xfId="28835"/>
    <cellStyle name="40% - Accent6 16 5 4" xfId="20482"/>
    <cellStyle name="40% - Accent6 16 6" xfId="4421"/>
    <cellStyle name="40% - Accent6 16 6 2" xfId="12775"/>
    <cellStyle name="40% - Accent6 16 6 2 2" xfId="29486"/>
    <cellStyle name="40% - Accent6 16 6 3" xfId="21133"/>
    <cellStyle name="40% - Accent6 16 7" xfId="8613"/>
    <cellStyle name="40% - Accent6 16 7 2" xfId="25324"/>
    <cellStyle name="40% - Accent6 16 8" xfId="16971"/>
    <cellStyle name="40% - Accent6 17" xfId="271"/>
    <cellStyle name="40% - Accent6 17 2" xfId="511"/>
    <cellStyle name="40% - Accent6 17 2 2" xfId="1024"/>
    <cellStyle name="40% - Accent6 17 2 2 2" xfId="2060"/>
    <cellStyle name="40% - Accent6 17 2 2 2 2" xfId="3770"/>
    <cellStyle name="40% - Accent6 17 2 2 2 2 2" xfId="7933"/>
    <cellStyle name="40% - Accent6 17 2 2 2 2 2 2" xfId="16287"/>
    <cellStyle name="40% - Accent6 17 2 2 2 2 2 2 2" xfId="32998"/>
    <cellStyle name="40% - Accent6 17 2 2 2 2 2 3" xfId="24645"/>
    <cellStyle name="40% - Accent6 17 2 2 2 2 3" xfId="12125"/>
    <cellStyle name="40% - Accent6 17 2 2 2 2 3 2" xfId="28836"/>
    <cellStyle name="40% - Accent6 17 2 2 2 2 4" xfId="20483"/>
    <cellStyle name="40% - Accent6 17 2 2 2 3" xfId="6223"/>
    <cellStyle name="40% - Accent6 17 2 2 2 3 2" xfId="14577"/>
    <cellStyle name="40% - Accent6 17 2 2 2 3 2 2" xfId="31288"/>
    <cellStyle name="40% - Accent6 17 2 2 2 3 3" xfId="22935"/>
    <cellStyle name="40% - Accent6 17 2 2 2 4" xfId="10415"/>
    <cellStyle name="40% - Accent6 17 2 2 2 4 2" xfId="27126"/>
    <cellStyle name="40% - Accent6 17 2 2 2 5" xfId="18773"/>
    <cellStyle name="40% - Accent6 17 2 2 3" xfId="3771"/>
    <cellStyle name="40% - Accent6 17 2 2 3 2" xfId="7934"/>
    <cellStyle name="40% - Accent6 17 2 2 3 2 2" xfId="16288"/>
    <cellStyle name="40% - Accent6 17 2 2 3 2 2 2" xfId="32999"/>
    <cellStyle name="40% - Accent6 17 2 2 3 2 3" xfId="24646"/>
    <cellStyle name="40% - Accent6 17 2 2 3 3" xfId="12126"/>
    <cellStyle name="40% - Accent6 17 2 2 3 3 2" xfId="28837"/>
    <cellStyle name="40% - Accent6 17 2 2 3 4" xfId="20484"/>
    <cellStyle name="40% - Accent6 17 2 2 4" xfId="5187"/>
    <cellStyle name="40% - Accent6 17 2 2 4 2" xfId="13541"/>
    <cellStyle name="40% - Accent6 17 2 2 4 2 2" xfId="30252"/>
    <cellStyle name="40% - Accent6 17 2 2 4 3" xfId="21899"/>
    <cellStyle name="40% - Accent6 17 2 2 5" xfId="9379"/>
    <cellStyle name="40% - Accent6 17 2 2 5 2" xfId="26090"/>
    <cellStyle name="40% - Accent6 17 2 2 6" xfId="17737"/>
    <cellStyle name="40% - Accent6 17 2 3" xfId="1548"/>
    <cellStyle name="40% - Accent6 17 2 3 2" xfId="3772"/>
    <cellStyle name="40% - Accent6 17 2 3 2 2" xfId="7935"/>
    <cellStyle name="40% - Accent6 17 2 3 2 2 2" xfId="16289"/>
    <cellStyle name="40% - Accent6 17 2 3 2 2 2 2" xfId="33000"/>
    <cellStyle name="40% - Accent6 17 2 3 2 2 3" xfId="24647"/>
    <cellStyle name="40% - Accent6 17 2 3 2 3" xfId="12127"/>
    <cellStyle name="40% - Accent6 17 2 3 2 3 2" xfId="28838"/>
    <cellStyle name="40% - Accent6 17 2 3 2 4" xfId="20485"/>
    <cellStyle name="40% - Accent6 17 2 3 3" xfId="5711"/>
    <cellStyle name="40% - Accent6 17 2 3 3 2" xfId="14065"/>
    <cellStyle name="40% - Accent6 17 2 3 3 2 2" xfId="30776"/>
    <cellStyle name="40% - Accent6 17 2 3 3 3" xfId="22423"/>
    <cellStyle name="40% - Accent6 17 2 3 4" xfId="9903"/>
    <cellStyle name="40% - Accent6 17 2 3 4 2" xfId="26614"/>
    <cellStyle name="40% - Accent6 17 2 3 5" xfId="18261"/>
    <cellStyle name="40% - Accent6 17 2 4" xfId="3773"/>
    <cellStyle name="40% - Accent6 17 2 4 2" xfId="7936"/>
    <cellStyle name="40% - Accent6 17 2 4 2 2" xfId="16290"/>
    <cellStyle name="40% - Accent6 17 2 4 2 2 2" xfId="33001"/>
    <cellStyle name="40% - Accent6 17 2 4 2 3" xfId="24648"/>
    <cellStyle name="40% - Accent6 17 2 4 3" xfId="12128"/>
    <cellStyle name="40% - Accent6 17 2 4 3 2" xfId="28839"/>
    <cellStyle name="40% - Accent6 17 2 4 4" xfId="20486"/>
    <cellStyle name="40% - Accent6 17 2 5" xfId="4675"/>
    <cellStyle name="40% - Accent6 17 2 5 2" xfId="13029"/>
    <cellStyle name="40% - Accent6 17 2 5 2 2" xfId="29740"/>
    <cellStyle name="40% - Accent6 17 2 5 3" xfId="21387"/>
    <cellStyle name="40% - Accent6 17 2 6" xfId="8867"/>
    <cellStyle name="40% - Accent6 17 2 6 2" xfId="25578"/>
    <cellStyle name="40% - Accent6 17 2 7" xfId="17225"/>
    <cellStyle name="40% - Accent6 17 3" xfId="784"/>
    <cellStyle name="40% - Accent6 17 3 2" xfId="1820"/>
    <cellStyle name="40% - Accent6 17 3 2 2" xfId="3774"/>
    <cellStyle name="40% - Accent6 17 3 2 2 2" xfId="7937"/>
    <cellStyle name="40% - Accent6 17 3 2 2 2 2" xfId="16291"/>
    <cellStyle name="40% - Accent6 17 3 2 2 2 2 2" xfId="33002"/>
    <cellStyle name="40% - Accent6 17 3 2 2 2 3" xfId="24649"/>
    <cellStyle name="40% - Accent6 17 3 2 2 3" xfId="12129"/>
    <cellStyle name="40% - Accent6 17 3 2 2 3 2" xfId="28840"/>
    <cellStyle name="40% - Accent6 17 3 2 2 4" xfId="20487"/>
    <cellStyle name="40% - Accent6 17 3 2 3" xfId="5983"/>
    <cellStyle name="40% - Accent6 17 3 2 3 2" xfId="14337"/>
    <cellStyle name="40% - Accent6 17 3 2 3 2 2" xfId="31048"/>
    <cellStyle name="40% - Accent6 17 3 2 3 3" xfId="22695"/>
    <cellStyle name="40% - Accent6 17 3 2 4" xfId="10175"/>
    <cellStyle name="40% - Accent6 17 3 2 4 2" xfId="26886"/>
    <cellStyle name="40% - Accent6 17 3 2 5" xfId="18533"/>
    <cellStyle name="40% - Accent6 17 3 3" xfId="3775"/>
    <cellStyle name="40% - Accent6 17 3 3 2" xfId="7938"/>
    <cellStyle name="40% - Accent6 17 3 3 2 2" xfId="16292"/>
    <cellStyle name="40% - Accent6 17 3 3 2 2 2" xfId="33003"/>
    <cellStyle name="40% - Accent6 17 3 3 2 3" xfId="24650"/>
    <cellStyle name="40% - Accent6 17 3 3 3" xfId="12130"/>
    <cellStyle name="40% - Accent6 17 3 3 3 2" xfId="28841"/>
    <cellStyle name="40% - Accent6 17 3 3 4" xfId="20488"/>
    <cellStyle name="40% - Accent6 17 3 4" xfId="4947"/>
    <cellStyle name="40% - Accent6 17 3 4 2" xfId="13301"/>
    <cellStyle name="40% - Accent6 17 3 4 2 2" xfId="30012"/>
    <cellStyle name="40% - Accent6 17 3 4 3" xfId="21659"/>
    <cellStyle name="40% - Accent6 17 3 5" xfId="9139"/>
    <cellStyle name="40% - Accent6 17 3 5 2" xfId="25850"/>
    <cellStyle name="40% - Accent6 17 3 6" xfId="17497"/>
    <cellStyle name="40% - Accent6 17 4" xfId="1308"/>
    <cellStyle name="40% - Accent6 17 4 2" xfId="3776"/>
    <cellStyle name="40% - Accent6 17 4 2 2" xfId="7939"/>
    <cellStyle name="40% - Accent6 17 4 2 2 2" xfId="16293"/>
    <cellStyle name="40% - Accent6 17 4 2 2 2 2" xfId="33004"/>
    <cellStyle name="40% - Accent6 17 4 2 2 3" xfId="24651"/>
    <cellStyle name="40% - Accent6 17 4 2 3" xfId="12131"/>
    <cellStyle name="40% - Accent6 17 4 2 3 2" xfId="28842"/>
    <cellStyle name="40% - Accent6 17 4 2 4" xfId="20489"/>
    <cellStyle name="40% - Accent6 17 4 3" xfId="5471"/>
    <cellStyle name="40% - Accent6 17 4 3 2" xfId="13825"/>
    <cellStyle name="40% - Accent6 17 4 3 2 2" xfId="30536"/>
    <cellStyle name="40% - Accent6 17 4 3 3" xfId="22183"/>
    <cellStyle name="40% - Accent6 17 4 4" xfId="9663"/>
    <cellStyle name="40% - Accent6 17 4 4 2" xfId="26374"/>
    <cellStyle name="40% - Accent6 17 4 5" xfId="18021"/>
    <cellStyle name="40% - Accent6 17 5" xfId="3777"/>
    <cellStyle name="40% - Accent6 17 5 2" xfId="7940"/>
    <cellStyle name="40% - Accent6 17 5 2 2" xfId="16294"/>
    <cellStyle name="40% - Accent6 17 5 2 2 2" xfId="33005"/>
    <cellStyle name="40% - Accent6 17 5 2 3" xfId="24652"/>
    <cellStyle name="40% - Accent6 17 5 3" xfId="12132"/>
    <cellStyle name="40% - Accent6 17 5 3 2" xfId="28843"/>
    <cellStyle name="40% - Accent6 17 5 4" xfId="20490"/>
    <cellStyle name="40% - Accent6 17 6" xfId="4435"/>
    <cellStyle name="40% - Accent6 17 6 2" xfId="12789"/>
    <cellStyle name="40% - Accent6 17 6 2 2" xfId="29500"/>
    <cellStyle name="40% - Accent6 17 6 3" xfId="21147"/>
    <cellStyle name="40% - Accent6 17 7" xfId="8627"/>
    <cellStyle name="40% - Accent6 17 7 2" xfId="25338"/>
    <cellStyle name="40% - Accent6 17 8" xfId="16985"/>
    <cellStyle name="40% - Accent6 18" xfId="283"/>
    <cellStyle name="40% - Accent6 18 2" xfId="796"/>
    <cellStyle name="40% - Accent6 18 2 2" xfId="1832"/>
    <cellStyle name="40% - Accent6 18 2 2 2" xfId="3778"/>
    <cellStyle name="40% - Accent6 18 2 2 2 2" xfId="7941"/>
    <cellStyle name="40% - Accent6 18 2 2 2 2 2" xfId="16295"/>
    <cellStyle name="40% - Accent6 18 2 2 2 2 2 2" xfId="33006"/>
    <cellStyle name="40% - Accent6 18 2 2 2 2 3" xfId="24653"/>
    <cellStyle name="40% - Accent6 18 2 2 2 3" xfId="12133"/>
    <cellStyle name="40% - Accent6 18 2 2 2 3 2" xfId="28844"/>
    <cellStyle name="40% - Accent6 18 2 2 2 4" xfId="20491"/>
    <cellStyle name="40% - Accent6 18 2 2 3" xfId="5995"/>
    <cellStyle name="40% - Accent6 18 2 2 3 2" xfId="14349"/>
    <cellStyle name="40% - Accent6 18 2 2 3 2 2" xfId="31060"/>
    <cellStyle name="40% - Accent6 18 2 2 3 3" xfId="22707"/>
    <cellStyle name="40% - Accent6 18 2 2 4" xfId="10187"/>
    <cellStyle name="40% - Accent6 18 2 2 4 2" xfId="26898"/>
    <cellStyle name="40% - Accent6 18 2 2 5" xfId="18545"/>
    <cellStyle name="40% - Accent6 18 2 3" xfId="3779"/>
    <cellStyle name="40% - Accent6 18 2 3 2" xfId="7942"/>
    <cellStyle name="40% - Accent6 18 2 3 2 2" xfId="16296"/>
    <cellStyle name="40% - Accent6 18 2 3 2 2 2" xfId="33007"/>
    <cellStyle name="40% - Accent6 18 2 3 2 3" xfId="24654"/>
    <cellStyle name="40% - Accent6 18 2 3 3" xfId="12134"/>
    <cellStyle name="40% - Accent6 18 2 3 3 2" xfId="28845"/>
    <cellStyle name="40% - Accent6 18 2 3 4" xfId="20492"/>
    <cellStyle name="40% - Accent6 18 2 4" xfId="4959"/>
    <cellStyle name="40% - Accent6 18 2 4 2" xfId="13313"/>
    <cellStyle name="40% - Accent6 18 2 4 2 2" xfId="30024"/>
    <cellStyle name="40% - Accent6 18 2 4 3" xfId="21671"/>
    <cellStyle name="40% - Accent6 18 2 5" xfId="9151"/>
    <cellStyle name="40% - Accent6 18 2 5 2" xfId="25862"/>
    <cellStyle name="40% - Accent6 18 2 6" xfId="17509"/>
    <cellStyle name="40% - Accent6 18 3" xfId="1320"/>
    <cellStyle name="40% - Accent6 18 3 2" xfId="3780"/>
    <cellStyle name="40% - Accent6 18 3 2 2" xfId="7943"/>
    <cellStyle name="40% - Accent6 18 3 2 2 2" xfId="16297"/>
    <cellStyle name="40% - Accent6 18 3 2 2 2 2" xfId="33008"/>
    <cellStyle name="40% - Accent6 18 3 2 2 3" xfId="24655"/>
    <cellStyle name="40% - Accent6 18 3 2 3" xfId="12135"/>
    <cellStyle name="40% - Accent6 18 3 2 3 2" xfId="28846"/>
    <cellStyle name="40% - Accent6 18 3 2 4" xfId="20493"/>
    <cellStyle name="40% - Accent6 18 3 3" xfId="5483"/>
    <cellStyle name="40% - Accent6 18 3 3 2" xfId="13837"/>
    <cellStyle name="40% - Accent6 18 3 3 2 2" xfId="30548"/>
    <cellStyle name="40% - Accent6 18 3 3 3" xfId="22195"/>
    <cellStyle name="40% - Accent6 18 3 4" xfId="9675"/>
    <cellStyle name="40% - Accent6 18 3 4 2" xfId="26386"/>
    <cellStyle name="40% - Accent6 18 3 5" xfId="18033"/>
    <cellStyle name="40% - Accent6 18 4" xfId="3781"/>
    <cellStyle name="40% - Accent6 18 4 2" xfId="7944"/>
    <cellStyle name="40% - Accent6 18 4 2 2" xfId="16298"/>
    <cellStyle name="40% - Accent6 18 4 2 2 2" xfId="33009"/>
    <cellStyle name="40% - Accent6 18 4 2 3" xfId="24656"/>
    <cellStyle name="40% - Accent6 18 4 3" xfId="12136"/>
    <cellStyle name="40% - Accent6 18 4 3 2" xfId="28847"/>
    <cellStyle name="40% - Accent6 18 4 4" xfId="20494"/>
    <cellStyle name="40% - Accent6 18 5" xfId="4447"/>
    <cellStyle name="40% - Accent6 18 5 2" xfId="12801"/>
    <cellStyle name="40% - Accent6 18 5 2 2" xfId="29512"/>
    <cellStyle name="40% - Accent6 18 5 3" xfId="21159"/>
    <cellStyle name="40% - Accent6 18 6" xfId="8639"/>
    <cellStyle name="40% - Accent6 18 6 2" xfId="25350"/>
    <cellStyle name="40% - Accent6 18 7" xfId="16997"/>
    <cellStyle name="40% - Accent6 19" xfId="527"/>
    <cellStyle name="40% - Accent6 19 2" xfId="1040"/>
    <cellStyle name="40% - Accent6 19 2 2" xfId="2076"/>
    <cellStyle name="40% - Accent6 19 2 2 2" xfId="3782"/>
    <cellStyle name="40% - Accent6 19 2 2 2 2" xfId="7945"/>
    <cellStyle name="40% - Accent6 19 2 2 2 2 2" xfId="16299"/>
    <cellStyle name="40% - Accent6 19 2 2 2 2 2 2" xfId="33010"/>
    <cellStyle name="40% - Accent6 19 2 2 2 2 3" xfId="24657"/>
    <cellStyle name="40% - Accent6 19 2 2 2 3" xfId="12137"/>
    <cellStyle name="40% - Accent6 19 2 2 2 3 2" xfId="28848"/>
    <cellStyle name="40% - Accent6 19 2 2 2 4" xfId="20495"/>
    <cellStyle name="40% - Accent6 19 2 2 3" xfId="6239"/>
    <cellStyle name="40% - Accent6 19 2 2 3 2" xfId="14593"/>
    <cellStyle name="40% - Accent6 19 2 2 3 2 2" xfId="31304"/>
    <cellStyle name="40% - Accent6 19 2 2 3 3" xfId="22951"/>
    <cellStyle name="40% - Accent6 19 2 2 4" xfId="10431"/>
    <cellStyle name="40% - Accent6 19 2 2 4 2" xfId="27142"/>
    <cellStyle name="40% - Accent6 19 2 2 5" xfId="18789"/>
    <cellStyle name="40% - Accent6 19 2 3" xfId="3783"/>
    <cellStyle name="40% - Accent6 19 2 3 2" xfId="7946"/>
    <cellStyle name="40% - Accent6 19 2 3 2 2" xfId="16300"/>
    <cellStyle name="40% - Accent6 19 2 3 2 2 2" xfId="33011"/>
    <cellStyle name="40% - Accent6 19 2 3 2 3" xfId="24658"/>
    <cellStyle name="40% - Accent6 19 2 3 3" xfId="12138"/>
    <cellStyle name="40% - Accent6 19 2 3 3 2" xfId="28849"/>
    <cellStyle name="40% - Accent6 19 2 3 4" xfId="20496"/>
    <cellStyle name="40% - Accent6 19 2 4" xfId="5203"/>
    <cellStyle name="40% - Accent6 19 2 4 2" xfId="13557"/>
    <cellStyle name="40% - Accent6 19 2 4 2 2" xfId="30268"/>
    <cellStyle name="40% - Accent6 19 2 4 3" xfId="21915"/>
    <cellStyle name="40% - Accent6 19 2 5" xfId="9395"/>
    <cellStyle name="40% - Accent6 19 2 5 2" xfId="26106"/>
    <cellStyle name="40% - Accent6 19 2 6" xfId="17753"/>
    <cellStyle name="40% - Accent6 19 3" xfId="1564"/>
    <cellStyle name="40% - Accent6 19 3 2" xfId="3784"/>
    <cellStyle name="40% - Accent6 19 3 2 2" xfId="7947"/>
    <cellStyle name="40% - Accent6 19 3 2 2 2" xfId="16301"/>
    <cellStyle name="40% - Accent6 19 3 2 2 2 2" xfId="33012"/>
    <cellStyle name="40% - Accent6 19 3 2 2 3" xfId="24659"/>
    <cellStyle name="40% - Accent6 19 3 2 3" xfId="12139"/>
    <cellStyle name="40% - Accent6 19 3 2 3 2" xfId="28850"/>
    <cellStyle name="40% - Accent6 19 3 2 4" xfId="20497"/>
    <cellStyle name="40% - Accent6 19 3 3" xfId="5727"/>
    <cellStyle name="40% - Accent6 19 3 3 2" xfId="14081"/>
    <cellStyle name="40% - Accent6 19 3 3 2 2" xfId="30792"/>
    <cellStyle name="40% - Accent6 19 3 3 3" xfId="22439"/>
    <cellStyle name="40% - Accent6 19 3 4" xfId="9919"/>
    <cellStyle name="40% - Accent6 19 3 4 2" xfId="26630"/>
    <cellStyle name="40% - Accent6 19 3 5" xfId="18277"/>
    <cellStyle name="40% - Accent6 19 4" xfId="3785"/>
    <cellStyle name="40% - Accent6 19 4 2" xfId="7948"/>
    <cellStyle name="40% - Accent6 19 4 2 2" xfId="16302"/>
    <cellStyle name="40% - Accent6 19 4 2 2 2" xfId="33013"/>
    <cellStyle name="40% - Accent6 19 4 2 3" xfId="24660"/>
    <cellStyle name="40% - Accent6 19 4 3" xfId="12140"/>
    <cellStyle name="40% - Accent6 19 4 3 2" xfId="28851"/>
    <cellStyle name="40% - Accent6 19 4 4" xfId="20498"/>
    <cellStyle name="40% - Accent6 19 5" xfId="4691"/>
    <cellStyle name="40% - Accent6 19 5 2" xfId="13045"/>
    <cellStyle name="40% - Accent6 19 5 2 2" xfId="29756"/>
    <cellStyle name="40% - Accent6 19 5 3" xfId="21403"/>
    <cellStyle name="40% - Accent6 19 6" xfId="8883"/>
    <cellStyle name="40% - Accent6 19 6 2" xfId="25594"/>
    <cellStyle name="40% - Accent6 19 7" xfId="17241"/>
    <cellStyle name="40% - Accent6 2" xfId="56"/>
    <cellStyle name="40% - Accent6 2 2" xfId="299"/>
    <cellStyle name="40% - Accent6 2 2 2" xfId="812"/>
    <cellStyle name="40% - Accent6 2 2 2 2" xfId="1848"/>
    <cellStyle name="40% - Accent6 2 2 2 2 2" xfId="3786"/>
    <cellStyle name="40% - Accent6 2 2 2 2 2 2" xfId="7949"/>
    <cellStyle name="40% - Accent6 2 2 2 2 2 2 2" xfId="16303"/>
    <cellStyle name="40% - Accent6 2 2 2 2 2 2 2 2" xfId="33014"/>
    <cellStyle name="40% - Accent6 2 2 2 2 2 2 3" xfId="24661"/>
    <cellStyle name="40% - Accent6 2 2 2 2 2 3" xfId="12141"/>
    <cellStyle name="40% - Accent6 2 2 2 2 2 3 2" xfId="28852"/>
    <cellStyle name="40% - Accent6 2 2 2 2 2 4" xfId="20499"/>
    <cellStyle name="40% - Accent6 2 2 2 2 3" xfId="6011"/>
    <cellStyle name="40% - Accent6 2 2 2 2 3 2" xfId="14365"/>
    <cellStyle name="40% - Accent6 2 2 2 2 3 2 2" xfId="31076"/>
    <cellStyle name="40% - Accent6 2 2 2 2 3 3" xfId="22723"/>
    <cellStyle name="40% - Accent6 2 2 2 2 4" xfId="10203"/>
    <cellStyle name="40% - Accent6 2 2 2 2 4 2" xfId="26914"/>
    <cellStyle name="40% - Accent6 2 2 2 2 5" xfId="18561"/>
    <cellStyle name="40% - Accent6 2 2 2 3" xfId="3787"/>
    <cellStyle name="40% - Accent6 2 2 2 3 2" xfId="7950"/>
    <cellStyle name="40% - Accent6 2 2 2 3 2 2" xfId="16304"/>
    <cellStyle name="40% - Accent6 2 2 2 3 2 2 2" xfId="33015"/>
    <cellStyle name="40% - Accent6 2 2 2 3 2 3" xfId="24662"/>
    <cellStyle name="40% - Accent6 2 2 2 3 3" xfId="12142"/>
    <cellStyle name="40% - Accent6 2 2 2 3 3 2" xfId="28853"/>
    <cellStyle name="40% - Accent6 2 2 2 3 4" xfId="20500"/>
    <cellStyle name="40% - Accent6 2 2 2 4" xfId="4975"/>
    <cellStyle name="40% - Accent6 2 2 2 4 2" xfId="13329"/>
    <cellStyle name="40% - Accent6 2 2 2 4 2 2" xfId="30040"/>
    <cellStyle name="40% - Accent6 2 2 2 4 3" xfId="21687"/>
    <cellStyle name="40% - Accent6 2 2 2 5" xfId="9167"/>
    <cellStyle name="40% - Accent6 2 2 2 5 2" xfId="25878"/>
    <cellStyle name="40% - Accent6 2 2 2 6" xfId="17525"/>
    <cellStyle name="40% - Accent6 2 2 3" xfId="1336"/>
    <cellStyle name="40% - Accent6 2 2 3 2" xfId="3788"/>
    <cellStyle name="40% - Accent6 2 2 3 2 2" xfId="7951"/>
    <cellStyle name="40% - Accent6 2 2 3 2 2 2" xfId="16305"/>
    <cellStyle name="40% - Accent6 2 2 3 2 2 2 2" xfId="33016"/>
    <cellStyle name="40% - Accent6 2 2 3 2 2 3" xfId="24663"/>
    <cellStyle name="40% - Accent6 2 2 3 2 3" xfId="12143"/>
    <cellStyle name="40% - Accent6 2 2 3 2 3 2" xfId="28854"/>
    <cellStyle name="40% - Accent6 2 2 3 2 4" xfId="20501"/>
    <cellStyle name="40% - Accent6 2 2 3 3" xfId="5499"/>
    <cellStyle name="40% - Accent6 2 2 3 3 2" xfId="13853"/>
    <cellStyle name="40% - Accent6 2 2 3 3 2 2" xfId="30564"/>
    <cellStyle name="40% - Accent6 2 2 3 3 3" xfId="22211"/>
    <cellStyle name="40% - Accent6 2 2 3 4" xfId="9691"/>
    <cellStyle name="40% - Accent6 2 2 3 4 2" xfId="26402"/>
    <cellStyle name="40% - Accent6 2 2 3 5" xfId="18049"/>
    <cellStyle name="40% - Accent6 2 2 4" xfId="3789"/>
    <cellStyle name="40% - Accent6 2 2 4 2" xfId="7952"/>
    <cellStyle name="40% - Accent6 2 2 4 2 2" xfId="16306"/>
    <cellStyle name="40% - Accent6 2 2 4 2 2 2" xfId="33017"/>
    <cellStyle name="40% - Accent6 2 2 4 2 3" xfId="24664"/>
    <cellStyle name="40% - Accent6 2 2 4 3" xfId="12144"/>
    <cellStyle name="40% - Accent6 2 2 4 3 2" xfId="28855"/>
    <cellStyle name="40% - Accent6 2 2 4 4" xfId="20502"/>
    <cellStyle name="40% - Accent6 2 2 5" xfId="4463"/>
    <cellStyle name="40% - Accent6 2 2 5 2" xfId="12817"/>
    <cellStyle name="40% - Accent6 2 2 5 2 2" xfId="29528"/>
    <cellStyle name="40% - Accent6 2 2 5 3" xfId="21175"/>
    <cellStyle name="40% - Accent6 2 2 6" xfId="8655"/>
    <cellStyle name="40% - Accent6 2 2 6 2" xfId="25366"/>
    <cellStyle name="40% - Accent6 2 2 7" xfId="17013"/>
    <cellStyle name="40% - Accent6 2 3" xfId="572"/>
    <cellStyle name="40% - Accent6 2 3 2" xfId="1608"/>
    <cellStyle name="40% - Accent6 2 3 2 2" xfId="3790"/>
    <cellStyle name="40% - Accent6 2 3 2 2 2" xfId="7953"/>
    <cellStyle name="40% - Accent6 2 3 2 2 2 2" xfId="16307"/>
    <cellStyle name="40% - Accent6 2 3 2 2 2 2 2" xfId="33018"/>
    <cellStyle name="40% - Accent6 2 3 2 2 2 3" xfId="24665"/>
    <cellStyle name="40% - Accent6 2 3 2 2 3" xfId="12145"/>
    <cellStyle name="40% - Accent6 2 3 2 2 3 2" xfId="28856"/>
    <cellStyle name="40% - Accent6 2 3 2 2 4" xfId="20503"/>
    <cellStyle name="40% - Accent6 2 3 2 3" xfId="5771"/>
    <cellStyle name="40% - Accent6 2 3 2 3 2" xfId="14125"/>
    <cellStyle name="40% - Accent6 2 3 2 3 2 2" xfId="30836"/>
    <cellStyle name="40% - Accent6 2 3 2 3 3" xfId="22483"/>
    <cellStyle name="40% - Accent6 2 3 2 4" xfId="9963"/>
    <cellStyle name="40% - Accent6 2 3 2 4 2" xfId="26674"/>
    <cellStyle name="40% - Accent6 2 3 2 5" xfId="18321"/>
    <cellStyle name="40% - Accent6 2 3 3" xfId="3791"/>
    <cellStyle name="40% - Accent6 2 3 3 2" xfId="7954"/>
    <cellStyle name="40% - Accent6 2 3 3 2 2" xfId="16308"/>
    <cellStyle name="40% - Accent6 2 3 3 2 2 2" xfId="33019"/>
    <cellStyle name="40% - Accent6 2 3 3 2 3" xfId="24666"/>
    <cellStyle name="40% - Accent6 2 3 3 3" xfId="12146"/>
    <cellStyle name="40% - Accent6 2 3 3 3 2" xfId="28857"/>
    <cellStyle name="40% - Accent6 2 3 3 4" xfId="20504"/>
    <cellStyle name="40% - Accent6 2 3 4" xfId="4735"/>
    <cellStyle name="40% - Accent6 2 3 4 2" xfId="13089"/>
    <cellStyle name="40% - Accent6 2 3 4 2 2" xfId="29800"/>
    <cellStyle name="40% - Accent6 2 3 4 3" xfId="21447"/>
    <cellStyle name="40% - Accent6 2 3 5" xfId="8927"/>
    <cellStyle name="40% - Accent6 2 3 5 2" xfId="25638"/>
    <cellStyle name="40% - Accent6 2 3 6" xfId="17285"/>
    <cellStyle name="40% - Accent6 2 4" xfId="1096"/>
    <cellStyle name="40% - Accent6 2 4 2" xfId="3792"/>
    <cellStyle name="40% - Accent6 2 4 2 2" xfId="7955"/>
    <cellStyle name="40% - Accent6 2 4 2 2 2" xfId="16309"/>
    <cellStyle name="40% - Accent6 2 4 2 2 2 2" xfId="33020"/>
    <cellStyle name="40% - Accent6 2 4 2 2 3" xfId="24667"/>
    <cellStyle name="40% - Accent6 2 4 2 3" xfId="12147"/>
    <cellStyle name="40% - Accent6 2 4 2 3 2" xfId="28858"/>
    <cellStyle name="40% - Accent6 2 4 2 4" xfId="20505"/>
    <cellStyle name="40% - Accent6 2 4 3" xfId="5259"/>
    <cellStyle name="40% - Accent6 2 4 3 2" xfId="13613"/>
    <cellStyle name="40% - Accent6 2 4 3 2 2" xfId="30324"/>
    <cellStyle name="40% - Accent6 2 4 3 3" xfId="21971"/>
    <cellStyle name="40% - Accent6 2 4 4" xfId="9451"/>
    <cellStyle name="40% - Accent6 2 4 4 2" xfId="26162"/>
    <cellStyle name="40% - Accent6 2 4 5" xfId="17809"/>
    <cellStyle name="40% - Accent6 2 5" xfId="3793"/>
    <cellStyle name="40% - Accent6 2 5 2" xfId="7956"/>
    <cellStyle name="40% - Accent6 2 5 2 2" xfId="16310"/>
    <cellStyle name="40% - Accent6 2 5 2 2 2" xfId="33021"/>
    <cellStyle name="40% - Accent6 2 5 2 3" xfId="24668"/>
    <cellStyle name="40% - Accent6 2 5 3" xfId="12148"/>
    <cellStyle name="40% - Accent6 2 5 3 2" xfId="28859"/>
    <cellStyle name="40% - Accent6 2 5 4" xfId="20506"/>
    <cellStyle name="40% - Accent6 2 6" xfId="4223"/>
    <cellStyle name="40% - Accent6 2 6 2" xfId="12577"/>
    <cellStyle name="40% - Accent6 2 6 2 2" xfId="29288"/>
    <cellStyle name="40% - Accent6 2 6 3" xfId="20935"/>
    <cellStyle name="40% - Accent6 2 7" xfId="8415"/>
    <cellStyle name="40% - Accent6 2 7 2" xfId="25126"/>
    <cellStyle name="40% - Accent6 2 8" xfId="16773"/>
    <cellStyle name="40% - Accent6 20" xfId="541"/>
    <cellStyle name="40% - Accent6 20 2" xfId="1054"/>
    <cellStyle name="40% - Accent6 20 2 2" xfId="2090"/>
    <cellStyle name="40% - Accent6 20 2 2 2" xfId="3794"/>
    <cellStyle name="40% - Accent6 20 2 2 2 2" xfId="7957"/>
    <cellStyle name="40% - Accent6 20 2 2 2 2 2" xfId="16311"/>
    <cellStyle name="40% - Accent6 20 2 2 2 2 2 2" xfId="33022"/>
    <cellStyle name="40% - Accent6 20 2 2 2 2 3" xfId="24669"/>
    <cellStyle name="40% - Accent6 20 2 2 2 3" xfId="12149"/>
    <cellStyle name="40% - Accent6 20 2 2 2 3 2" xfId="28860"/>
    <cellStyle name="40% - Accent6 20 2 2 2 4" xfId="20507"/>
    <cellStyle name="40% - Accent6 20 2 2 3" xfId="6253"/>
    <cellStyle name="40% - Accent6 20 2 2 3 2" xfId="14607"/>
    <cellStyle name="40% - Accent6 20 2 2 3 2 2" xfId="31318"/>
    <cellStyle name="40% - Accent6 20 2 2 3 3" xfId="22965"/>
    <cellStyle name="40% - Accent6 20 2 2 4" xfId="10445"/>
    <cellStyle name="40% - Accent6 20 2 2 4 2" xfId="27156"/>
    <cellStyle name="40% - Accent6 20 2 2 5" xfId="18803"/>
    <cellStyle name="40% - Accent6 20 2 3" xfId="3795"/>
    <cellStyle name="40% - Accent6 20 2 3 2" xfId="7958"/>
    <cellStyle name="40% - Accent6 20 2 3 2 2" xfId="16312"/>
    <cellStyle name="40% - Accent6 20 2 3 2 2 2" xfId="33023"/>
    <cellStyle name="40% - Accent6 20 2 3 2 3" xfId="24670"/>
    <cellStyle name="40% - Accent6 20 2 3 3" xfId="12150"/>
    <cellStyle name="40% - Accent6 20 2 3 3 2" xfId="28861"/>
    <cellStyle name="40% - Accent6 20 2 3 4" xfId="20508"/>
    <cellStyle name="40% - Accent6 20 2 4" xfId="5217"/>
    <cellStyle name="40% - Accent6 20 2 4 2" xfId="13571"/>
    <cellStyle name="40% - Accent6 20 2 4 2 2" xfId="30282"/>
    <cellStyle name="40% - Accent6 20 2 4 3" xfId="21929"/>
    <cellStyle name="40% - Accent6 20 2 5" xfId="9409"/>
    <cellStyle name="40% - Accent6 20 2 5 2" xfId="26120"/>
    <cellStyle name="40% - Accent6 20 2 6" xfId="17767"/>
    <cellStyle name="40% - Accent6 20 3" xfId="1578"/>
    <cellStyle name="40% - Accent6 20 3 2" xfId="3796"/>
    <cellStyle name="40% - Accent6 20 3 2 2" xfId="7959"/>
    <cellStyle name="40% - Accent6 20 3 2 2 2" xfId="16313"/>
    <cellStyle name="40% - Accent6 20 3 2 2 2 2" xfId="33024"/>
    <cellStyle name="40% - Accent6 20 3 2 2 3" xfId="24671"/>
    <cellStyle name="40% - Accent6 20 3 2 3" xfId="12151"/>
    <cellStyle name="40% - Accent6 20 3 2 3 2" xfId="28862"/>
    <cellStyle name="40% - Accent6 20 3 2 4" xfId="20509"/>
    <cellStyle name="40% - Accent6 20 3 3" xfId="5741"/>
    <cellStyle name="40% - Accent6 20 3 3 2" xfId="14095"/>
    <cellStyle name="40% - Accent6 20 3 3 2 2" xfId="30806"/>
    <cellStyle name="40% - Accent6 20 3 3 3" xfId="22453"/>
    <cellStyle name="40% - Accent6 20 3 4" xfId="9933"/>
    <cellStyle name="40% - Accent6 20 3 4 2" xfId="26644"/>
    <cellStyle name="40% - Accent6 20 3 5" xfId="18291"/>
    <cellStyle name="40% - Accent6 20 4" xfId="3797"/>
    <cellStyle name="40% - Accent6 20 4 2" xfId="7960"/>
    <cellStyle name="40% - Accent6 20 4 2 2" xfId="16314"/>
    <cellStyle name="40% - Accent6 20 4 2 2 2" xfId="33025"/>
    <cellStyle name="40% - Accent6 20 4 2 3" xfId="24672"/>
    <cellStyle name="40% - Accent6 20 4 3" xfId="12152"/>
    <cellStyle name="40% - Accent6 20 4 3 2" xfId="28863"/>
    <cellStyle name="40% - Accent6 20 4 4" xfId="20510"/>
    <cellStyle name="40% - Accent6 20 5" xfId="4705"/>
    <cellStyle name="40% - Accent6 20 5 2" xfId="13059"/>
    <cellStyle name="40% - Accent6 20 5 2 2" xfId="29770"/>
    <cellStyle name="40% - Accent6 20 5 3" xfId="21417"/>
    <cellStyle name="40% - Accent6 20 6" xfId="8897"/>
    <cellStyle name="40% - Accent6 20 6 2" xfId="25608"/>
    <cellStyle name="40% - Accent6 20 7" xfId="17255"/>
    <cellStyle name="40% - Accent6 21" xfId="1068"/>
    <cellStyle name="40% - Accent6 21 2" xfId="2104"/>
    <cellStyle name="40% - Accent6 21 2 2" xfId="3798"/>
    <cellStyle name="40% - Accent6 21 2 2 2" xfId="7961"/>
    <cellStyle name="40% - Accent6 21 2 2 2 2" xfId="16315"/>
    <cellStyle name="40% - Accent6 21 2 2 2 2 2" xfId="33026"/>
    <cellStyle name="40% - Accent6 21 2 2 2 3" xfId="24673"/>
    <cellStyle name="40% - Accent6 21 2 2 3" xfId="12153"/>
    <cellStyle name="40% - Accent6 21 2 2 3 2" xfId="28864"/>
    <cellStyle name="40% - Accent6 21 2 2 4" xfId="20511"/>
    <cellStyle name="40% - Accent6 21 2 3" xfId="6267"/>
    <cellStyle name="40% - Accent6 21 2 3 2" xfId="14621"/>
    <cellStyle name="40% - Accent6 21 2 3 2 2" xfId="31332"/>
    <cellStyle name="40% - Accent6 21 2 3 3" xfId="22979"/>
    <cellStyle name="40% - Accent6 21 2 4" xfId="10459"/>
    <cellStyle name="40% - Accent6 21 2 4 2" xfId="27170"/>
    <cellStyle name="40% - Accent6 21 2 5" xfId="18817"/>
    <cellStyle name="40% - Accent6 21 3" xfId="3799"/>
    <cellStyle name="40% - Accent6 21 3 2" xfId="7962"/>
    <cellStyle name="40% - Accent6 21 3 2 2" xfId="16316"/>
    <cellStyle name="40% - Accent6 21 3 2 2 2" xfId="33027"/>
    <cellStyle name="40% - Accent6 21 3 2 3" xfId="24674"/>
    <cellStyle name="40% - Accent6 21 3 3" xfId="12154"/>
    <cellStyle name="40% - Accent6 21 3 3 2" xfId="28865"/>
    <cellStyle name="40% - Accent6 21 3 4" xfId="20512"/>
    <cellStyle name="40% - Accent6 21 4" xfId="5231"/>
    <cellStyle name="40% - Accent6 21 4 2" xfId="13585"/>
    <cellStyle name="40% - Accent6 21 4 2 2" xfId="30296"/>
    <cellStyle name="40% - Accent6 21 4 3" xfId="21943"/>
    <cellStyle name="40% - Accent6 21 5" xfId="9423"/>
    <cellStyle name="40% - Accent6 21 5 2" xfId="26134"/>
    <cellStyle name="40% - Accent6 21 6" xfId="17781"/>
    <cellStyle name="40% - Accent6 22" xfId="555"/>
    <cellStyle name="40% - Accent6 22 2" xfId="1592"/>
    <cellStyle name="40% - Accent6 22 2 2" xfId="3800"/>
    <cellStyle name="40% - Accent6 22 2 2 2" xfId="7963"/>
    <cellStyle name="40% - Accent6 22 2 2 2 2" xfId="16317"/>
    <cellStyle name="40% - Accent6 22 2 2 2 2 2" xfId="33028"/>
    <cellStyle name="40% - Accent6 22 2 2 2 3" xfId="24675"/>
    <cellStyle name="40% - Accent6 22 2 2 3" xfId="12155"/>
    <cellStyle name="40% - Accent6 22 2 2 3 2" xfId="28866"/>
    <cellStyle name="40% - Accent6 22 2 2 4" xfId="20513"/>
    <cellStyle name="40% - Accent6 22 2 3" xfId="5755"/>
    <cellStyle name="40% - Accent6 22 2 3 2" xfId="14109"/>
    <cellStyle name="40% - Accent6 22 2 3 2 2" xfId="30820"/>
    <cellStyle name="40% - Accent6 22 2 3 3" xfId="22467"/>
    <cellStyle name="40% - Accent6 22 2 4" xfId="9947"/>
    <cellStyle name="40% - Accent6 22 2 4 2" xfId="26658"/>
    <cellStyle name="40% - Accent6 22 2 5" xfId="18305"/>
    <cellStyle name="40% - Accent6 22 3" xfId="3801"/>
    <cellStyle name="40% - Accent6 22 3 2" xfId="7964"/>
    <cellStyle name="40% - Accent6 22 3 2 2" xfId="16318"/>
    <cellStyle name="40% - Accent6 22 3 2 2 2" xfId="33029"/>
    <cellStyle name="40% - Accent6 22 3 2 3" xfId="24676"/>
    <cellStyle name="40% - Accent6 22 3 3" xfId="12156"/>
    <cellStyle name="40% - Accent6 22 3 3 2" xfId="28867"/>
    <cellStyle name="40% - Accent6 22 3 4" xfId="20514"/>
    <cellStyle name="40% - Accent6 22 4" xfId="4719"/>
    <cellStyle name="40% - Accent6 22 4 2" xfId="13073"/>
    <cellStyle name="40% - Accent6 22 4 2 2" xfId="29784"/>
    <cellStyle name="40% - Accent6 22 4 3" xfId="21431"/>
    <cellStyle name="40% - Accent6 22 5" xfId="8911"/>
    <cellStyle name="40% - Accent6 22 5 2" xfId="25622"/>
    <cellStyle name="40% - Accent6 22 6" xfId="17269"/>
    <cellStyle name="40% - Accent6 23" xfId="1080"/>
    <cellStyle name="40% - Accent6 23 2" xfId="3802"/>
    <cellStyle name="40% - Accent6 23 2 2" xfId="7965"/>
    <cellStyle name="40% - Accent6 23 2 2 2" xfId="16319"/>
    <cellStyle name="40% - Accent6 23 2 2 2 2" xfId="33030"/>
    <cellStyle name="40% - Accent6 23 2 2 3" xfId="24677"/>
    <cellStyle name="40% - Accent6 23 2 3" xfId="12157"/>
    <cellStyle name="40% - Accent6 23 2 3 2" xfId="28868"/>
    <cellStyle name="40% - Accent6 23 2 4" xfId="20515"/>
    <cellStyle name="40% - Accent6 23 3" xfId="5243"/>
    <cellStyle name="40% - Accent6 23 3 2" xfId="13597"/>
    <cellStyle name="40% - Accent6 23 3 2 2" xfId="30308"/>
    <cellStyle name="40% - Accent6 23 3 3" xfId="21955"/>
    <cellStyle name="40% - Accent6 23 4" xfId="9435"/>
    <cellStyle name="40% - Accent6 23 4 2" xfId="26146"/>
    <cellStyle name="40% - Accent6 23 5" xfId="17793"/>
    <cellStyle name="40% - Accent6 24" xfId="2118"/>
    <cellStyle name="40% - Accent6 24 2" xfId="6281"/>
    <cellStyle name="40% - Accent6 24 2 2" xfId="14635"/>
    <cellStyle name="40% - Accent6 24 2 2 2" xfId="31346"/>
    <cellStyle name="40% - Accent6 24 2 3" xfId="22993"/>
    <cellStyle name="40% - Accent6 24 3" xfId="10473"/>
    <cellStyle name="40% - Accent6 24 3 2" xfId="27184"/>
    <cellStyle name="40% - Accent6 24 4" xfId="18831"/>
    <cellStyle name="40% - Accent6 25" xfId="4193"/>
    <cellStyle name="40% - Accent6 25 2" xfId="8356"/>
    <cellStyle name="40% - Accent6 25 2 2" xfId="16710"/>
    <cellStyle name="40% - Accent6 25 2 2 2" xfId="33421"/>
    <cellStyle name="40% - Accent6 25 2 3" xfId="25068"/>
    <cellStyle name="40% - Accent6 25 3" xfId="12548"/>
    <cellStyle name="40% - Accent6 25 3 2" xfId="29259"/>
    <cellStyle name="40% - Accent6 25 4" xfId="20906"/>
    <cellStyle name="40% - Accent6 26" xfId="4206"/>
    <cellStyle name="40% - Accent6 26 2" xfId="12561"/>
    <cellStyle name="40% - Accent6 26 2 2" xfId="29272"/>
    <cellStyle name="40% - Accent6 26 3" xfId="20919"/>
    <cellStyle name="40% - Accent6 27" xfId="8370"/>
    <cellStyle name="40% - Accent6 27 2" xfId="16724"/>
    <cellStyle name="40% - Accent6 27 2 2" xfId="33435"/>
    <cellStyle name="40% - Accent6 27 3" xfId="25082"/>
    <cellStyle name="40% - Accent6 28" xfId="8384"/>
    <cellStyle name="40% - Accent6 28 2" xfId="16738"/>
    <cellStyle name="40% - Accent6 28 2 2" xfId="33449"/>
    <cellStyle name="40% - Accent6 28 3" xfId="25096"/>
    <cellStyle name="40% - Accent6 29" xfId="8398"/>
    <cellStyle name="40% - Accent6 29 2" xfId="25110"/>
    <cellStyle name="40% - Accent6 3" xfId="70"/>
    <cellStyle name="40% - Accent6 3 2" xfId="313"/>
    <cellStyle name="40% - Accent6 3 2 2" xfId="826"/>
    <cellStyle name="40% - Accent6 3 2 2 2" xfId="1862"/>
    <cellStyle name="40% - Accent6 3 2 2 2 2" xfId="3803"/>
    <cellStyle name="40% - Accent6 3 2 2 2 2 2" xfId="7966"/>
    <cellStyle name="40% - Accent6 3 2 2 2 2 2 2" xfId="16320"/>
    <cellStyle name="40% - Accent6 3 2 2 2 2 2 2 2" xfId="33031"/>
    <cellStyle name="40% - Accent6 3 2 2 2 2 2 3" xfId="24678"/>
    <cellStyle name="40% - Accent6 3 2 2 2 2 3" xfId="12158"/>
    <cellStyle name="40% - Accent6 3 2 2 2 2 3 2" xfId="28869"/>
    <cellStyle name="40% - Accent6 3 2 2 2 2 4" xfId="20516"/>
    <cellStyle name="40% - Accent6 3 2 2 2 3" xfId="6025"/>
    <cellStyle name="40% - Accent6 3 2 2 2 3 2" xfId="14379"/>
    <cellStyle name="40% - Accent6 3 2 2 2 3 2 2" xfId="31090"/>
    <cellStyle name="40% - Accent6 3 2 2 2 3 3" xfId="22737"/>
    <cellStyle name="40% - Accent6 3 2 2 2 4" xfId="10217"/>
    <cellStyle name="40% - Accent6 3 2 2 2 4 2" xfId="26928"/>
    <cellStyle name="40% - Accent6 3 2 2 2 5" xfId="18575"/>
    <cellStyle name="40% - Accent6 3 2 2 3" xfId="3804"/>
    <cellStyle name="40% - Accent6 3 2 2 3 2" xfId="7967"/>
    <cellStyle name="40% - Accent6 3 2 2 3 2 2" xfId="16321"/>
    <cellStyle name="40% - Accent6 3 2 2 3 2 2 2" xfId="33032"/>
    <cellStyle name="40% - Accent6 3 2 2 3 2 3" xfId="24679"/>
    <cellStyle name="40% - Accent6 3 2 2 3 3" xfId="12159"/>
    <cellStyle name="40% - Accent6 3 2 2 3 3 2" xfId="28870"/>
    <cellStyle name="40% - Accent6 3 2 2 3 4" xfId="20517"/>
    <cellStyle name="40% - Accent6 3 2 2 4" xfId="4989"/>
    <cellStyle name="40% - Accent6 3 2 2 4 2" xfId="13343"/>
    <cellStyle name="40% - Accent6 3 2 2 4 2 2" xfId="30054"/>
    <cellStyle name="40% - Accent6 3 2 2 4 3" xfId="21701"/>
    <cellStyle name="40% - Accent6 3 2 2 5" xfId="9181"/>
    <cellStyle name="40% - Accent6 3 2 2 5 2" xfId="25892"/>
    <cellStyle name="40% - Accent6 3 2 2 6" xfId="17539"/>
    <cellStyle name="40% - Accent6 3 2 3" xfId="1350"/>
    <cellStyle name="40% - Accent6 3 2 3 2" xfId="3805"/>
    <cellStyle name="40% - Accent6 3 2 3 2 2" xfId="7968"/>
    <cellStyle name="40% - Accent6 3 2 3 2 2 2" xfId="16322"/>
    <cellStyle name="40% - Accent6 3 2 3 2 2 2 2" xfId="33033"/>
    <cellStyle name="40% - Accent6 3 2 3 2 2 3" xfId="24680"/>
    <cellStyle name="40% - Accent6 3 2 3 2 3" xfId="12160"/>
    <cellStyle name="40% - Accent6 3 2 3 2 3 2" xfId="28871"/>
    <cellStyle name="40% - Accent6 3 2 3 2 4" xfId="20518"/>
    <cellStyle name="40% - Accent6 3 2 3 3" xfId="5513"/>
    <cellStyle name="40% - Accent6 3 2 3 3 2" xfId="13867"/>
    <cellStyle name="40% - Accent6 3 2 3 3 2 2" xfId="30578"/>
    <cellStyle name="40% - Accent6 3 2 3 3 3" xfId="22225"/>
    <cellStyle name="40% - Accent6 3 2 3 4" xfId="9705"/>
    <cellStyle name="40% - Accent6 3 2 3 4 2" xfId="26416"/>
    <cellStyle name="40% - Accent6 3 2 3 5" xfId="18063"/>
    <cellStyle name="40% - Accent6 3 2 4" xfId="3806"/>
    <cellStyle name="40% - Accent6 3 2 4 2" xfId="7969"/>
    <cellStyle name="40% - Accent6 3 2 4 2 2" xfId="16323"/>
    <cellStyle name="40% - Accent6 3 2 4 2 2 2" xfId="33034"/>
    <cellStyle name="40% - Accent6 3 2 4 2 3" xfId="24681"/>
    <cellStyle name="40% - Accent6 3 2 4 3" xfId="12161"/>
    <cellStyle name="40% - Accent6 3 2 4 3 2" xfId="28872"/>
    <cellStyle name="40% - Accent6 3 2 4 4" xfId="20519"/>
    <cellStyle name="40% - Accent6 3 2 5" xfId="4477"/>
    <cellStyle name="40% - Accent6 3 2 5 2" xfId="12831"/>
    <cellStyle name="40% - Accent6 3 2 5 2 2" xfId="29542"/>
    <cellStyle name="40% - Accent6 3 2 5 3" xfId="21189"/>
    <cellStyle name="40% - Accent6 3 2 6" xfId="8669"/>
    <cellStyle name="40% - Accent6 3 2 6 2" xfId="25380"/>
    <cellStyle name="40% - Accent6 3 2 7" xfId="17027"/>
    <cellStyle name="40% - Accent6 3 3" xfId="586"/>
    <cellStyle name="40% - Accent6 3 3 2" xfId="1622"/>
    <cellStyle name="40% - Accent6 3 3 2 2" xfId="3807"/>
    <cellStyle name="40% - Accent6 3 3 2 2 2" xfId="7970"/>
    <cellStyle name="40% - Accent6 3 3 2 2 2 2" xfId="16324"/>
    <cellStyle name="40% - Accent6 3 3 2 2 2 2 2" xfId="33035"/>
    <cellStyle name="40% - Accent6 3 3 2 2 2 3" xfId="24682"/>
    <cellStyle name="40% - Accent6 3 3 2 2 3" xfId="12162"/>
    <cellStyle name="40% - Accent6 3 3 2 2 3 2" xfId="28873"/>
    <cellStyle name="40% - Accent6 3 3 2 2 4" xfId="20520"/>
    <cellStyle name="40% - Accent6 3 3 2 3" xfId="5785"/>
    <cellStyle name="40% - Accent6 3 3 2 3 2" xfId="14139"/>
    <cellStyle name="40% - Accent6 3 3 2 3 2 2" xfId="30850"/>
    <cellStyle name="40% - Accent6 3 3 2 3 3" xfId="22497"/>
    <cellStyle name="40% - Accent6 3 3 2 4" xfId="9977"/>
    <cellStyle name="40% - Accent6 3 3 2 4 2" xfId="26688"/>
    <cellStyle name="40% - Accent6 3 3 2 5" xfId="18335"/>
    <cellStyle name="40% - Accent6 3 3 3" xfId="3808"/>
    <cellStyle name="40% - Accent6 3 3 3 2" xfId="7971"/>
    <cellStyle name="40% - Accent6 3 3 3 2 2" xfId="16325"/>
    <cellStyle name="40% - Accent6 3 3 3 2 2 2" xfId="33036"/>
    <cellStyle name="40% - Accent6 3 3 3 2 3" xfId="24683"/>
    <cellStyle name="40% - Accent6 3 3 3 3" xfId="12163"/>
    <cellStyle name="40% - Accent6 3 3 3 3 2" xfId="28874"/>
    <cellStyle name="40% - Accent6 3 3 3 4" xfId="20521"/>
    <cellStyle name="40% - Accent6 3 3 4" xfId="4749"/>
    <cellStyle name="40% - Accent6 3 3 4 2" xfId="13103"/>
    <cellStyle name="40% - Accent6 3 3 4 2 2" xfId="29814"/>
    <cellStyle name="40% - Accent6 3 3 4 3" xfId="21461"/>
    <cellStyle name="40% - Accent6 3 3 5" xfId="8941"/>
    <cellStyle name="40% - Accent6 3 3 5 2" xfId="25652"/>
    <cellStyle name="40% - Accent6 3 3 6" xfId="17299"/>
    <cellStyle name="40% - Accent6 3 4" xfId="1110"/>
    <cellStyle name="40% - Accent6 3 4 2" xfId="3809"/>
    <cellStyle name="40% - Accent6 3 4 2 2" xfId="7972"/>
    <cellStyle name="40% - Accent6 3 4 2 2 2" xfId="16326"/>
    <cellStyle name="40% - Accent6 3 4 2 2 2 2" xfId="33037"/>
    <cellStyle name="40% - Accent6 3 4 2 2 3" xfId="24684"/>
    <cellStyle name="40% - Accent6 3 4 2 3" xfId="12164"/>
    <cellStyle name="40% - Accent6 3 4 2 3 2" xfId="28875"/>
    <cellStyle name="40% - Accent6 3 4 2 4" xfId="20522"/>
    <cellStyle name="40% - Accent6 3 4 3" xfId="5273"/>
    <cellStyle name="40% - Accent6 3 4 3 2" xfId="13627"/>
    <cellStyle name="40% - Accent6 3 4 3 2 2" xfId="30338"/>
    <cellStyle name="40% - Accent6 3 4 3 3" xfId="21985"/>
    <cellStyle name="40% - Accent6 3 4 4" xfId="9465"/>
    <cellStyle name="40% - Accent6 3 4 4 2" xfId="26176"/>
    <cellStyle name="40% - Accent6 3 4 5" xfId="17823"/>
    <cellStyle name="40% - Accent6 3 5" xfId="3810"/>
    <cellStyle name="40% - Accent6 3 5 2" xfId="7973"/>
    <cellStyle name="40% - Accent6 3 5 2 2" xfId="16327"/>
    <cellStyle name="40% - Accent6 3 5 2 2 2" xfId="33038"/>
    <cellStyle name="40% - Accent6 3 5 2 3" xfId="24685"/>
    <cellStyle name="40% - Accent6 3 5 3" xfId="12165"/>
    <cellStyle name="40% - Accent6 3 5 3 2" xfId="28876"/>
    <cellStyle name="40% - Accent6 3 5 4" xfId="20523"/>
    <cellStyle name="40% - Accent6 3 6" xfId="4237"/>
    <cellStyle name="40% - Accent6 3 6 2" xfId="12591"/>
    <cellStyle name="40% - Accent6 3 6 2 2" xfId="29302"/>
    <cellStyle name="40% - Accent6 3 6 3" xfId="20949"/>
    <cellStyle name="40% - Accent6 3 7" xfId="8429"/>
    <cellStyle name="40% - Accent6 3 7 2" xfId="25140"/>
    <cellStyle name="40% - Accent6 3 8" xfId="16787"/>
    <cellStyle name="40% - Accent6 30" xfId="33468"/>
    <cellStyle name="40% - Accent6 31" xfId="16757"/>
    <cellStyle name="40% - Accent6 32" xfId="33486"/>
    <cellStyle name="40% - Accent6 33" xfId="33500"/>
    <cellStyle name="40% - Accent6 4" xfId="84"/>
    <cellStyle name="40% - Accent6 4 2" xfId="327"/>
    <cellStyle name="40% - Accent6 4 2 2" xfId="840"/>
    <cellStyle name="40% - Accent6 4 2 2 2" xfId="1876"/>
    <cellStyle name="40% - Accent6 4 2 2 2 2" xfId="3811"/>
    <cellStyle name="40% - Accent6 4 2 2 2 2 2" xfId="7974"/>
    <cellStyle name="40% - Accent6 4 2 2 2 2 2 2" xfId="16328"/>
    <cellStyle name="40% - Accent6 4 2 2 2 2 2 2 2" xfId="33039"/>
    <cellStyle name="40% - Accent6 4 2 2 2 2 2 3" xfId="24686"/>
    <cellStyle name="40% - Accent6 4 2 2 2 2 3" xfId="12166"/>
    <cellStyle name="40% - Accent6 4 2 2 2 2 3 2" xfId="28877"/>
    <cellStyle name="40% - Accent6 4 2 2 2 2 4" xfId="20524"/>
    <cellStyle name="40% - Accent6 4 2 2 2 3" xfId="6039"/>
    <cellStyle name="40% - Accent6 4 2 2 2 3 2" xfId="14393"/>
    <cellStyle name="40% - Accent6 4 2 2 2 3 2 2" xfId="31104"/>
    <cellStyle name="40% - Accent6 4 2 2 2 3 3" xfId="22751"/>
    <cellStyle name="40% - Accent6 4 2 2 2 4" xfId="10231"/>
    <cellStyle name="40% - Accent6 4 2 2 2 4 2" xfId="26942"/>
    <cellStyle name="40% - Accent6 4 2 2 2 5" xfId="18589"/>
    <cellStyle name="40% - Accent6 4 2 2 3" xfId="3812"/>
    <cellStyle name="40% - Accent6 4 2 2 3 2" xfId="7975"/>
    <cellStyle name="40% - Accent6 4 2 2 3 2 2" xfId="16329"/>
    <cellStyle name="40% - Accent6 4 2 2 3 2 2 2" xfId="33040"/>
    <cellStyle name="40% - Accent6 4 2 2 3 2 3" xfId="24687"/>
    <cellStyle name="40% - Accent6 4 2 2 3 3" xfId="12167"/>
    <cellStyle name="40% - Accent6 4 2 2 3 3 2" xfId="28878"/>
    <cellStyle name="40% - Accent6 4 2 2 3 4" xfId="20525"/>
    <cellStyle name="40% - Accent6 4 2 2 4" xfId="5003"/>
    <cellStyle name="40% - Accent6 4 2 2 4 2" xfId="13357"/>
    <cellStyle name="40% - Accent6 4 2 2 4 2 2" xfId="30068"/>
    <cellStyle name="40% - Accent6 4 2 2 4 3" xfId="21715"/>
    <cellStyle name="40% - Accent6 4 2 2 5" xfId="9195"/>
    <cellStyle name="40% - Accent6 4 2 2 5 2" xfId="25906"/>
    <cellStyle name="40% - Accent6 4 2 2 6" xfId="17553"/>
    <cellStyle name="40% - Accent6 4 2 3" xfId="1364"/>
    <cellStyle name="40% - Accent6 4 2 3 2" xfId="3813"/>
    <cellStyle name="40% - Accent6 4 2 3 2 2" xfId="7976"/>
    <cellStyle name="40% - Accent6 4 2 3 2 2 2" xfId="16330"/>
    <cellStyle name="40% - Accent6 4 2 3 2 2 2 2" xfId="33041"/>
    <cellStyle name="40% - Accent6 4 2 3 2 2 3" xfId="24688"/>
    <cellStyle name="40% - Accent6 4 2 3 2 3" xfId="12168"/>
    <cellStyle name="40% - Accent6 4 2 3 2 3 2" xfId="28879"/>
    <cellStyle name="40% - Accent6 4 2 3 2 4" xfId="20526"/>
    <cellStyle name="40% - Accent6 4 2 3 3" xfId="5527"/>
    <cellStyle name="40% - Accent6 4 2 3 3 2" xfId="13881"/>
    <cellStyle name="40% - Accent6 4 2 3 3 2 2" xfId="30592"/>
    <cellStyle name="40% - Accent6 4 2 3 3 3" xfId="22239"/>
    <cellStyle name="40% - Accent6 4 2 3 4" xfId="9719"/>
    <cellStyle name="40% - Accent6 4 2 3 4 2" xfId="26430"/>
    <cellStyle name="40% - Accent6 4 2 3 5" xfId="18077"/>
    <cellStyle name="40% - Accent6 4 2 4" xfId="3814"/>
    <cellStyle name="40% - Accent6 4 2 4 2" xfId="7977"/>
    <cellStyle name="40% - Accent6 4 2 4 2 2" xfId="16331"/>
    <cellStyle name="40% - Accent6 4 2 4 2 2 2" xfId="33042"/>
    <cellStyle name="40% - Accent6 4 2 4 2 3" xfId="24689"/>
    <cellStyle name="40% - Accent6 4 2 4 3" xfId="12169"/>
    <cellStyle name="40% - Accent6 4 2 4 3 2" xfId="28880"/>
    <cellStyle name="40% - Accent6 4 2 4 4" xfId="20527"/>
    <cellStyle name="40% - Accent6 4 2 5" xfId="4491"/>
    <cellStyle name="40% - Accent6 4 2 5 2" xfId="12845"/>
    <cellStyle name="40% - Accent6 4 2 5 2 2" xfId="29556"/>
    <cellStyle name="40% - Accent6 4 2 5 3" xfId="21203"/>
    <cellStyle name="40% - Accent6 4 2 6" xfId="8683"/>
    <cellStyle name="40% - Accent6 4 2 6 2" xfId="25394"/>
    <cellStyle name="40% - Accent6 4 2 7" xfId="17041"/>
    <cellStyle name="40% - Accent6 4 3" xfId="600"/>
    <cellStyle name="40% - Accent6 4 3 2" xfId="1636"/>
    <cellStyle name="40% - Accent6 4 3 2 2" xfId="3815"/>
    <cellStyle name="40% - Accent6 4 3 2 2 2" xfId="7978"/>
    <cellStyle name="40% - Accent6 4 3 2 2 2 2" xfId="16332"/>
    <cellStyle name="40% - Accent6 4 3 2 2 2 2 2" xfId="33043"/>
    <cellStyle name="40% - Accent6 4 3 2 2 2 3" xfId="24690"/>
    <cellStyle name="40% - Accent6 4 3 2 2 3" xfId="12170"/>
    <cellStyle name="40% - Accent6 4 3 2 2 3 2" xfId="28881"/>
    <cellStyle name="40% - Accent6 4 3 2 2 4" xfId="20528"/>
    <cellStyle name="40% - Accent6 4 3 2 3" xfId="5799"/>
    <cellStyle name="40% - Accent6 4 3 2 3 2" xfId="14153"/>
    <cellStyle name="40% - Accent6 4 3 2 3 2 2" xfId="30864"/>
    <cellStyle name="40% - Accent6 4 3 2 3 3" xfId="22511"/>
    <cellStyle name="40% - Accent6 4 3 2 4" xfId="9991"/>
    <cellStyle name="40% - Accent6 4 3 2 4 2" xfId="26702"/>
    <cellStyle name="40% - Accent6 4 3 2 5" xfId="18349"/>
    <cellStyle name="40% - Accent6 4 3 3" xfId="3816"/>
    <cellStyle name="40% - Accent6 4 3 3 2" xfId="7979"/>
    <cellStyle name="40% - Accent6 4 3 3 2 2" xfId="16333"/>
    <cellStyle name="40% - Accent6 4 3 3 2 2 2" xfId="33044"/>
    <cellStyle name="40% - Accent6 4 3 3 2 3" xfId="24691"/>
    <cellStyle name="40% - Accent6 4 3 3 3" xfId="12171"/>
    <cellStyle name="40% - Accent6 4 3 3 3 2" xfId="28882"/>
    <cellStyle name="40% - Accent6 4 3 3 4" xfId="20529"/>
    <cellStyle name="40% - Accent6 4 3 4" xfId="4763"/>
    <cellStyle name="40% - Accent6 4 3 4 2" xfId="13117"/>
    <cellStyle name="40% - Accent6 4 3 4 2 2" xfId="29828"/>
    <cellStyle name="40% - Accent6 4 3 4 3" xfId="21475"/>
    <cellStyle name="40% - Accent6 4 3 5" xfId="8955"/>
    <cellStyle name="40% - Accent6 4 3 5 2" xfId="25666"/>
    <cellStyle name="40% - Accent6 4 3 6" xfId="17313"/>
    <cellStyle name="40% - Accent6 4 4" xfId="1124"/>
    <cellStyle name="40% - Accent6 4 4 2" xfId="3817"/>
    <cellStyle name="40% - Accent6 4 4 2 2" xfId="7980"/>
    <cellStyle name="40% - Accent6 4 4 2 2 2" xfId="16334"/>
    <cellStyle name="40% - Accent6 4 4 2 2 2 2" xfId="33045"/>
    <cellStyle name="40% - Accent6 4 4 2 2 3" xfId="24692"/>
    <cellStyle name="40% - Accent6 4 4 2 3" xfId="12172"/>
    <cellStyle name="40% - Accent6 4 4 2 3 2" xfId="28883"/>
    <cellStyle name="40% - Accent6 4 4 2 4" xfId="20530"/>
    <cellStyle name="40% - Accent6 4 4 3" xfId="5287"/>
    <cellStyle name="40% - Accent6 4 4 3 2" xfId="13641"/>
    <cellStyle name="40% - Accent6 4 4 3 2 2" xfId="30352"/>
    <cellStyle name="40% - Accent6 4 4 3 3" xfId="21999"/>
    <cellStyle name="40% - Accent6 4 4 4" xfId="9479"/>
    <cellStyle name="40% - Accent6 4 4 4 2" xfId="26190"/>
    <cellStyle name="40% - Accent6 4 4 5" xfId="17837"/>
    <cellStyle name="40% - Accent6 4 5" xfId="3818"/>
    <cellStyle name="40% - Accent6 4 5 2" xfId="7981"/>
    <cellStyle name="40% - Accent6 4 5 2 2" xfId="16335"/>
    <cellStyle name="40% - Accent6 4 5 2 2 2" xfId="33046"/>
    <cellStyle name="40% - Accent6 4 5 2 3" xfId="24693"/>
    <cellStyle name="40% - Accent6 4 5 3" xfId="12173"/>
    <cellStyle name="40% - Accent6 4 5 3 2" xfId="28884"/>
    <cellStyle name="40% - Accent6 4 5 4" xfId="20531"/>
    <cellStyle name="40% - Accent6 4 6" xfId="4251"/>
    <cellStyle name="40% - Accent6 4 6 2" xfId="12605"/>
    <cellStyle name="40% - Accent6 4 6 2 2" xfId="29316"/>
    <cellStyle name="40% - Accent6 4 6 3" xfId="20963"/>
    <cellStyle name="40% - Accent6 4 7" xfId="8443"/>
    <cellStyle name="40% - Accent6 4 7 2" xfId="25154"/>
    <cellStyle name="40% - Accent6 4 8" xfId="16801"/>
    <cellStyle name="40% - Accent6 5" xfId="98"/>
    <cellStyle name="40% - Accent6 5 2" xfId="341"/>
    <cellStyle name="40% - Accent6 5 2 2" xfId="854"/>
    <cellStyle name="40% - Accent6 5 2 2 2" xfId="1890"/>
    <cellStyle name="40% - Accent6 5 2 2 2 2" xfId="3819"/>
    <cellStyle name="40% - Accent6 5 2 2 2 2 2" xfId="7982"/>
    <cellStyle name="40% - Accent6 5 2 2 2 2 2 2" xfId="16336"/>
    <cellStyle name="40% - Accent6 5 2 2 2 2 2 2 2" xfId="33047"/>
    <cellStyle name="40% - Accent6 5 2 2 2 2 2 3" xfId="24694"/>
    <cellStyle name="40% - Accent6 5 2 2 2 2 3" xfId="12174"/>
    <cellStyle name="40% - Accent6 5 2 2 2 2 3 2" xfId="28885"/>
    <cellStyle name="40% - Accent6 5 2 2 2 2 4" xfId="20532"/>
    <cellStyle name="40% - Accent6 5 2 2 2 3" xfId="6053"/>
    <cellStyle name="40% - Accent6 5 2 2 2 3 2" xfId="14407"/>
    <cellStyle name="40% - Accent6 5 2 2 2 3 2 2" xfId="31118"/>
    <cellStyle name="40% - Accent6 5 2 2 2 3 3" xfId="22765"/>
    <cellStyle name="40% - Accent6 5 2 2 2 4" xfId="10245"/>
    <cellStyle name="40% - Accent6 5 2 2 2 4 2" xfId="26956"/>
    <cellStyle name="40% - Accent6 5 2 2 2 5" xfId="18603"/>
    <cellStyle name="40% - Accent6 5 2 2 3" xfId="3820"/>
    <cellStyle name="40% - Accent6 5 2 2 3 2" xfId="7983"/>
    <cellStyle name="40% - Accent6 5 2 2 3 2 2" xfId="16337"/>
    <cellStyle name="40% - Accent6 5 2 2 3 2 2 2" xfId="33048"/>
    <cellStyle name="40% - Accent6 5 2 2 3 2 3" xfId="24695"/>
    <cellStyle name="40% - Accent6 5 2 2 3 3" xfId="12175"/>
    <cellStyle name="40% - Accent6 5 2 2 3 3 2" xfId="28886"/>
    <cellStyle name="40% - Accent6 5 2 2 3 4" xfId="20533"/>
    <cellStyle name="40% - Accent6 5 2 2 4" xfId="5017"/>
    <cellStyle name="40% - Accent6 5 2 2 4 2" xfId="13371"/>
    <cellStyle name="40% - Accent6 5 2 2 4 2 2" xfId="30082"/>
    <cellStyle name="40% - Accent6 5 2 2 4 3" xfId="21729"/>
    <cellStyle name="40% - Accent6 5 2 2 5" xfId="9209"/>
    <cellStyle name="40% - Accent6 5 2 2 5 2" xfId="25920"/>
    <cellStyle name="40% - Accent6 5 2 2 6" xfId="17567"/>
    <cellStyle name="40% - Accent6 5 2 3" xfId="1378"/>
    <cellStyle name="40% - Accent6 5 2 3 2" xfId="3821"/>
    <cellStyle name="40% - Accent6 5 2 3 2 2" xfId="7984"/>
    <cellStyle name="40% - Accent6 5 2 3 2 2 2" xfId="16338"/>
    <cellStyle name="40% - Accent6 5 2 3 2 2 2 2" xfId="33049"/>
    <cellStyle name="40% - Accent6 5 2 3 2 2 3" xfId="24696"/>
    <cellStyle name="40% - Accent6 5 2 3 2 3" xfId="12176"/>
    <cellStyle name="40% - Accent6 5 2 3 2 3 2" xfId="28887"/>
    <cellStyle name="40% - Accent6 5 2 3 2 4" xfId="20534"/>
    <cellStyle name="40% - Accent6 5 2 3 3" xfId="5541"/>
    <cellStyle name="40% - Accent6 5 2 3 3 2" xfId="13895"/>
    <cellStyle name="40% - Accent6 5 2 3 3 2 2" xfId="30606"/>
    <cellStyle name="40% - Accent6 5 2 3 3 3" xfId="22253"/>
    <cellStyle name="40% - Accent6 5 2 3 4" xfId="9733"/>
    <cellStyle name="40% - Accent6 5 2 3 4 2" xfId="26444"/>
    <cellStyle name="40% - Accent6 5 2 3 5" xfId="18091"/>
    <cellStyle name="40% - Accent6 5 2 4" xfId="3822"/>
    <cellStyle name="40% - Accent6 5 2 4 2" xfId="7985"/>
    <cellStyle name="40% - Accent6 5 2 4 2 2" xfId="16339"/>
    <cellStyle name="40% - Accent6 5 2 4 2 2 2" xfId="33050"/>
    <cellStyle name="40% - Accent6 5 2 4 2 3" xfId="24697"/>
    <cellStyle name="40% - Accent6 5 2 4 3" xfId="12177"/>
    <cellStyle name="40% - Accent6 5 2 4 3 2" xfId="28888"/>
    <cellStyle name="40% - Accent6 5 2 4 4" xfId="20535"/>
    <cellStyle name="40% - Accent6 5 2 5" xfId="4505"/>
    <cellStyle name="40% - Accent6 5 2 5 2" xfId="12859"/>
    <cellStyle name="40% - Accent6 5 2 5 2 2" xfId="29570"/>
    <cellStyle name="40% - Accent6 5 2 5 3" xfId="21217"/>
    <cellStyle name="40% - Accent6 5 2 6" xfId="8697"/>
    <cellStyle name="40% - Accent6 5 2 6 2" xfId="25408"/>
    <cellStyle name="40% - Accent6 5 2 7" xfId="17055"/>
    <cellStyle name="40% - Accent6 5 3" xfId="614"/>
    <cellStyle name="40% - Accent6 5 3 2" xfId="1650"/>
    <cellStyle name="40% - Accent6 5 3 2 2" xfId="3823"/>
    <cellStyle name="40% - Accent6 5 3 2 2 2" xfId="7986"/>
    <cellStyle name="40% - Accent6 5 3 2 2 2 2" xfId="16340"/>
    <cellStyle name="40% - Accent6 5 3 2 2 2 2 2" xfId="33051"/>
    <cellStyle name="40% - Accent6 5 3 2 2 2 3" xfId="24698"/>
    <cellStyle name="40% - Accent6 5 3 2 2 3" xfId="12178"/>
    <cellStyle name="40% - Accent6 5 3 2 2 3 2" xfId="28889"/>
    <cellStyle name="40% - Accent6 5 3 2 2 4" xfId="20536"/>
    <cellStyle name="40% - Accent6 5 3 2 3" xfId="5813"/>
    <cellStyle name="40% - Accent6 5 3 2 3 2" xfId="14167"/>
    <cellStyle name="40% - Accent6 5 3 2 3 2 2" xfId="30878"/>
    <cellStyle name="40% - Accent6 5 3 2 3 3" xfId="22525"/>
    <cellStyle name="40% - Accent6 5 3 2 4" xfId="10005"/>
    <cellStyle name="40% - Accent6 5 3 2 4 2" xfId="26716"/>
    <cellStyle name="40% - Accent6 5 3 2 5" xfId="18363"/>
    <cellStyle name="40% - Accent6 5 3 3" xfId="3824"/>
    <cellStyle name="40% - Accent6 5 3 3 2" xfId="7987"/>
    <cellStyle name="40% - Accent6 5 3 3 2 2" xfId="16341"/>
    <cellStyle name="40% - Accent6 5 3 3 2 2 2" xfId="33052"/>
    <cellStyle name="40% - Accent6 5 3 3 2 3" xfId="24699"/>
    <cellStyle name="40% - Accent6 5 3 3 3" xfId="12179"/>
    <cellStyle name="40% - Accent6 5 3 3 3 2" xfId="28890"/>
    <cellStyle name="40% - Accent6 5 3 3 4" xfId="20537"/>
    <cellStyle name="40% - Accent6 5 3 4" xfId="4777"/>
    <cellStyle name="40% - Accent6 5 3 4 2" xfId="13131"/>
    <cellStyle name="40% - Accent6 5 3 4 2 2" xfId="29842"/>
    <cellStyle name="40% - Accent6 5 3 4 3" xfId="21489"/>
    <cellStyle name="40% - Accent6 5 3 5" xfId="8969"/>
    <cellStyle name="40% - Accent6 5 3 5 2" xfId="25680"/>
    <cellStyle name="40% - Accent6 5 3 6" xfId="17327"/>
    <cellStyle name="40% - Accent6 5 4" xfId="1138"/>
    <cellStyle name="40% - Accent6 5 4 2" xfId="3825"/>
    <cellStyle name="40% - Accent6 5 4 2 2" xfId="7988"/>
    <cellStyle name="40% - Accent6 5 4 2 2 2" xfId="16342"/>
    <cellStyle name="40% - Accent6 5 4 2 2 2 2" xfId="33053"/>
    <cellStyle name="40% - Accent6 5 4 2 2 3" xfId="24700"/>
    <cellStyle name="40% - Accent6 5 4 2 3" xfId="12180"/>
    <cellStyle name="40% - Accent6 5 4 2 3 2" xfId="28891"/>
    <cellStyle name="40% - Accent6 5 4 2 4" xfId="20538"/>
    <cellStyle name="40% - Accent6 5 4 3" xfId="5301"/>
    <cellStyle name="40% - Accent6 5 4 3 2" xfId="13655"/>
    <cellStyle name="40% - Accent6 5 4 3 2 2" xfId="30366"/>
    <cellStyle name="40% - Accent6 5 4 3 3" xfId="22013"/>
    <cellStyle name="40% - Accent6 5 4 4" xfId="9493"/>
    <cellStyle name="40% - Accent6 5 4 4 2" xfId="26204"/>
    <cellStyle name="40% - Accent6 5 4 5" xfId="17851"/>
    <cellStyle name="40% - Accent6 5 5" xfId="3826"/>
    <cellStyle name="40% - Accent6 5 5 2" xfId="7989"/>
    <cellStyle name="40% - Accent6 5 5 2 2" xfId="16343"/>
    <cellStyle name="40% - Accent6 5 5 2 2 2" xfId="33054"/>
    <cellStyle name="40% - Accent6 5 5 2 3" xfId="24701"/>
    <cellStyle name="40% - Accent6 5 5 3" xfId="12181"/>
    <cellStyle name="40% - Accent6 5 5 3 2" xfId="28892"/>
    <cellStyle name="40% - Accent6 5 5 4" xfId="20539"/>
    <cellStyle name="40% - Accent6 5 6" xfId="4265"/>
    <cellStyle name="40% - Accent6 5 6 2" xfId="12619"/>
    <cellStyle name="40% - Accent6 5 6 2 2" xfId="29330"/>
    <cellStyle name="40% - Accent6 5 6 3" xfId="20977"/>
    <cellStyle name="40% - Accent6 5 7" xfId="8457"/>
    <cellStyle name="40% - Accent6 5 7 2" xfId="25168"/>
    <cellStyle name="40% - Accent6 5 8" xfId="16815"/>
    <cellStyle name="40% - Accent6 6" xfId="112"/>
    <cellStyle name="40% - Accent6 6 2" xfId="355"/>
    <cellStyle name="40% - Accent6 6 2 2" xfId="868"/>
    <cellStyle name="40% - Accent6 6 2 2 2" xfId="1904"/>
    <cellStyle name="40% - Accent6 6 2 2 2 2" xfId="3827"/>
    <cellStyle name="40% - Accent6 6 2 2 2 2 2" xfId="7990"/>
    <cellStyle name="40% - Accent6 6 2 2 2 2 2 2" xfId="16344"/>
    <cellStyle name="40% - Accent6 6 2 2 2 2 2 2 2" xfId="33055"/>
    <cellStyle name="40% - Accent6 6 2 2 2 2 2 3" xfId="24702"/>
    <cellStyle name="40% - Accent6 6 2 2 2 2 3" xfId="12182"/>
    <cellStyle name="40% - Accent6 6 2 2 2 2 3 2" xfId="28893"/>
    <cellStyle name="40% - Accent6 6 2 2 2 2 4" xfId="20540"/>
    <cellStyle name="40% - Accent6 6 2 2 2 3" xfId="6067"/>
    <cellStyle name="40% - Accent6 6 2 2 2 3 2" xfId="14421"/>
    <cellStyle name="40% - Accent6 6 2 2 2 3 2 2" xfId="31132"/>
    <cellStyle name="40% - Accent6 6 2 2 2 3 3" xfId="22779"/>
    <cellStyle name="40% - Accent6 6 2 2 2 4" xfId="10259"/>
    <cellStyle name="40% - Accent6 6 2 2 2 4 2" xfId="26970"/>
    <cellStyle name="40% - Accent6 6 2 2 2 5" xfId="18617"/>
    <cellStyle name="40% - Accent6 6 2 2 3" xfId="3828"/>
    <cellStyle name="40% - Accent6 6 2 2 3 2" xfId="7991"/>
    <cellStyle name="40% - Accent6 6 2 2 3 2 2" xfId="16345"/>
    <cellStyle name="40% - Accent6 6 2 2 3 2 2 2" xfId="33056"/>
    <cellStyle name="40% - Accent6 6 2 2 3 2 3" xfId="24703"/>
    <cellStyle name="40% - Accent6 6 2 2 3 3" xfId="12183"/>
    <cellStyle name="40% - Accent6 6 2 2 3 3 2" xfId="28894"/>
    <cellStyle name="40% - Accent6 6 2 2 3 4" xfId="20541"/>
    <cellStyle name="40% - Accent6 6 2 2 4" xfId="5031"/>
    <cellStyle name="40% - Accent6 6 2 2 4 2" xfId="13385"/>
    <cellStyle name="40% - Accent6 6 2 2 4 2 2" xfId="30096"/>
    <cellStyle name="40% - Accent6 6 2 2 4 3" xfId="21743"/>
    <cellStyle name="40% - Accent6 6 2 2 5" xfId="9223"/>
    <cellStyle name="40% - Accent6 6 2 2 5 2" xfId="25934"/>
    <cellStyle name="40% - Accent6 6 2 2 6" xfId="17581"/>
    <cellStyle name="40% - Accent6 6 2 3" xfId="1392"/>
    <cellStyle name="40% - Accent6 6 2 3 2" xfId="3829"/>
    <cellStyle name="40% - Accent6 6 2 3 2 2" xfId="7992"/>
    <cellStyle name="40% - Accent6 6 2 3 2 2 2" xfId="16346"/>
    <cellStyle name="40% - Accent6 6 2 3 2 2 2 2" xfId="33057"/>
    <cellStyle name="40% - Accent6 6 2 3 2 2 3" xfId="24704"/>
    <cellStyle name="40% - Accent6 6 2 3 2 3" xfId="12184"/>
    <cellStyle name="40% - Accent6 6 2 3 2 3 2" xfId="28895"/>
    <cellStyle name="40% - Accent6 6 2 3 2 4" xfId="20542"/>
    <cellStyle name="40% - Accent6 6 2 3 3" xfId="5555"/>
    <cellStyle name="40% - Accent6 6 2 3 3 2" xfId="13909"/>
    <cellStyle name="40% - Accent6 6 2 3 3 2 2" xfId="30620"/>
    <cellStyle name="40% - Accent6 6 2 3 3 3" xfId="22267"/>
    <cellStyle name="40% - Accent6 6 2 3 4" xfId="9747"/>
    <cellStyle name="40% - Accent6 6 2 3 4 2" xfId="26458"/>
    <cellStyle name="40% - Accent6 6 2 3 5" xfId="18105"/>
    <cellStyle name="40% - Accent6 6 2 4" xfId="3830"/>
    <cellStyle name="40% - Accent6 6 2 4 2" xfId="7993"/>
    <cellStyle name="40% - Accent6 6 2 4 2 2" xfId="16347"/>
    <cellStyle name="40% - Accent6 6 2 4 2 2 2" xfId="33058"/>
    <cellStyle name="40% - Accent6 6 2 4 2 3" xfId="24705"/>
    <cellStyle name="40% - Accent6 6 2 4 3" xfId="12185"/>
    <cellStyle name="40% - Accent6 6 2 4 3 2" xfId="28896"/>
    <cellStyle name="40% - Accent6 6 2 4 4" xfId="20543"/>
    <cellStyle name="40% - Accent6 6 2 5" xfId="4519"/>
    <cellStyle name="40% - Accent6 6 2 5 2" xfId="12873"/>
    <cellStyle name="40% - Accent6 6 2 5 2 2" xfId="29584"/>
    <cellStyle name="40% - Accent6 6 2 5 3" xfId="21231"/>
    <cellStyle name="40% - Accent6 6 2 6" xfId="8711"/>
    <cellStyle name="40% - Accent6 6 2 6 2" xfId="25422"/>
    <cellStyle name="40% - Accent6 6 2 7" xfId="17069"/>
    <cellStyle name="40% - Accent6 6 3" xfId="628"/>
    <cellStyle name="40% - Accent6 6 3 2" xfId="1664"/>
    <cellStyle name="40% - Accent6 6 3 2 2" xfId="3831"/>
    <cellStyle name="40% - Accent6 6 3 2 2 2" xfId="7994"/>
    <cellStyle name="40% - Accent6 6 3 2 2 2 2" xfId="16348"/>
    <cellStyle name="40% - Accent6 6 3 2 2 2 2 2" xfId="33059"/>
    <cellStyle name="40% - Accent6 6 3 2 2 2 3" xfId="24706"/>
    <cellStyle name="40% - Accent6 6 3 2 2 3" xfId="12186"/>
    <cellStyle name="40% - Accent6 6 3 2 2 3 2" xfId="28897"/>
    <cellStyle name="40% - Accent6 6 3 2 2 4" xfId="20544"/>
    <cellStyle name="40% - Accent6 6 3 2 3" xfId="5827"/>
    <cellStyle name="40% - Accent6 6 3 2 3 2" xfId="14181"/>
    <cellStyle name="40% - Accent6 6 3 2 3 2 2" xfId="30892"/>
    <cellStyle name="40% - Accent6 6 3 2 3 3" xfId="22539"/>
    <cellStyle name="40% - Accent6 6 3 2 4" xfId="10019"/>
    <cellStyle name="40% - Accent6 6 3 2 4 2" xfId="26730"/>
    <cellStyle name="40% - Accent6 6 3 2 5" xfId="18377"/>
    <cellStyle name="40% - Accent6 6 3 3" xfId="3832"/>
    <cellStyle name="40% - Accent6 6 3 3 2" xfId="7995"/>
    <cellStyle name="40% - Accent6 6 3 3 2 2" xfId="16349"/>
    <cellStyle name="40% - Accent6 6 3 3 2 2 2" xfId="33060"/>
    <cellStyle name="40% - Accent6 6 3 3 2 3" xfId="24707"/>
    <cellStyle name="40% - Accent6 6 3 3 3" xfId="12187"/>
    <cellStyle name="40% - Accent6 6 3 3 3 2" xfId="28898"/>
    <cellStyle name="40% - Accent6 6 3 3 4" xfId="20545"/>
    <cellStyle name="40% - Accent6 6 3 4" xfId="4791"/>
    <cellStyle name="40% - Accent6 6 3 4 2" xfId="13145"/>
    <cellStyle name="40% - Accent6 6 3 4 2 2" xfId="29856"/>
    <cellStyle name="40% - Accent6 6 3 4 3" xfId="21503"/>
    <cellStyle name="40% - Accent6 6 3 5" xfId="8983"/>
    <cellStyle name="40% - Accent6 6 3 5 2" xfId="25694"/>
    <cellStyle name="40% - Accent6 6 3 6" xfId="17341"/>
    <cellStyle name="40% - Accent6 6 4" xfId="1152"/>
    <cellStyle name="40% - Accent6 6 4 2" xfId="3833"/>
    <cellStyle name="40% - Accent6 6 4 2 2" xfId="7996"/>
    <cellStyle name="40% - Accent6 6 4 2 2 2" xfId="16350"/>
    <cellStyle name="40% - Accent6 6 4 2 2 2 2" xfId="33061"/>
    <cellStyle name="40% - Accent6 6 4 2 2 3" xfId="24708"/>
    <cellStyle name="40% - Accent6 6 4 2 3" xfId="12188"/>
    <cellStyle name="40% - Accent6 6 4 2 3 2" xfId="28899"/>
    <cellStyle name="40% - Accent6 6 4 2 4" xfId="20546"/>
    <cellStyle name="40% - Accent6 6 4 3" xfId="5315"/>
    <cellStyle name="40% - Accent6 6 4 3 2" xfId="13669"/>
    <cellStyle name="40% - Accent6 6 4 3 2 2" xfId="30380"/>
    <cellStyle name="40% - Accent6 6 4 3 3" xfId="22027"/>
    <cellStyle name="40% - Accent6 6 4 4" xfId="9507"/>
    <cellStyle name="40% - Accent6 6 4 4 2" xfId="26218"/>
    <cellStyle name="40% - Accent6 6 4 5" xfId="17865"/>
    <cellStyle name="40% - Accent6 6 5" xfId="3834"/>
    <cellStyle name="40% - Accent6 6 5 2" xfId="7997"/>
    <cellStyle name="40% - Accent6 6 5 2 2" xfId="16351"/>
    <cellStyle name="40% - Accent6 6 5 2 2 2" xfId="33062"/>
    <cellStyle name="40% - Accent6 6 5 2 3" xfId="24709"/>
    <cellStyle name="40% - Accent6 6 5 3" xfId="12189"/>
    <cellStyle name="40% - Accent6 6 5 3 2" xfId="28900"/>
    <cellStyle name="40% - Accent6 6 5 4" xfId="20547"/>
    <cellStyle name="40% - Accent6 6 6" xfId="4279"/>
    <cellStyle name="40% - Accent6 6 6 2" xfId="12633"/>
    <cellStyle name="40% - Accent6 6 6 2 2" xfId="29344"/>
    <cellStyle name="40% - Accent6 6 6 3" xfId="20991"/>
    <cellStyle name="40% - Accent6 6 7" xfId="8471"/>
    <cellStyle name="40% - Accent6 6 7 2" xfId="25182"/>
    <cellStyle name="40% - Accent6 6 8" xfId="16829"/>
    <cellStyle name="40% - Accent6 7" xfId="126"/>
    <cellStyle name="40% - Accent6 7 2" xfId="369"/>
    <cellStyle name="40% - Accent6 7 2 2" xfId="882"/>
    <cellStyle name="40% - Accent6 7 2 2 2" xfId="1918"/>
    <cellStyle name="40% - Accent6 7 2 2 2 2" xfId="3835"/>
    <cellStyle name="40% - Accent6 7 2 2 2 2 2" xfId="7998"/>
    <cellStyle name="40% - Accent6 7 2 2 2 2 2 2" xfId="16352"/>
    <cellStyle name="40% - Accent6 7 2 2 2 2 2 2 2" xfId="33063"/>
    <cellStyle name="40% - Accent6 7 2 2 2 2 2 3" xfId="24710"/>
    <cellStyle name="40% - Accent6 7 2 2 2 2 3" xfId="12190"/>
    <cellStyle name="40% - Accent6 7 2 2 2 2 3 2" xfId="28901"/>
    <cellStyle name="40% - Accent6 7 2 2 2 2 4" xfId="20548"/>
    <cellStyle name="40% - Accent6 7 2 2 2 3" xfId="6081"/>
    <cellStyle name="40% - Accent6 7 2 2 2 3 2" xfId="14435"/>
    <cellStyle name="40% - Accent6 7 2 2 2 3 2 2" xfId="31146"/>
    <cellStyle name="40% - Accent6 7 2 2 2 3 3" xfId="22793"/>
    <cellStyle name="40% - Accent6 7 2 2 2 4" xfId="10273"/>
    <cellStyle name="40% - Accent6 7 2 2 2 4 2" xfId="26984"/>
    <cellStyle name="40% - Accent6 7 2 2 2 5" xfId="18631"/>
    <cellStyle name="40% - Accent6 7 2 2 3" xfId="3836"/>
    <cellStyle name="40% - Accent6 7 2 2 3 2" xfId="7999"/>
    <cellStyle name="40% - Accent6 7 2 2 3 2 2" xfId="16353"/>
    <cellStyle name="40% - Accent6 7 2 2 3 2 2 2" xfId="33064"/>
    <cellStyle name="40% - Accent6 7 2 2 3 2 3" xfId="24711"/>
    <cellStyle name="40% - Accent6 7 2 2 3 3" xfId="12191"/>
    <cellStyle name="40% - Accent6 7 2 2 3 3 2" xfId="28902"/>
    <cellStyle name="40% - Accent6 7 2 2 3 4" xfId="20549"/>
    <cellStyle name="40% - Accent6 7 2 2 4" xfId="5045"/>
    <cellStyle name="40% - Accent6 7 2 2 4 2" xfId="13399"/>
    <cellStyle name="40% - Accent6 7 2 2 4 2 2" xfId="30110"/>
    <cellStyle name="40% - Accent6 7 2 2 4 3" xfId="21757"/>
    <cellStyle name="40% - Accent6 7 2 2 5" xfId="9237"/>
    <cellStyle name="40% - Accent6 7 2 2 5 2" xfId="25948"/>
    <cellStyle name="40% - Accent6 7 2 2 6" xfId="17595"/>
    <cellStyle name="40% - Accent6 7 2 3" xfId="1406"/>
    <cellStyle name="40% - Accent6 7 2 3 2" xfId="3837"/>
    <cellStyle name="40% - Accent6 7 2 3 2 2" xfId="8000"/>
    <cellStyle name="40% - Accent6 7 2 3 2 2 2" xfId="16354"/>
    <cellStyle name="40% - Accent6 7 2 3 2 2 2 2" xfId="33065"/>
    <cellStyle name="40% - Accent6 7 2 3 2 2 3" xfId="24712"/>
    <cellStyle name="40% - Accent6 7 2 3 2 3" xfId="12192"/>
    <cellStyle name="40% - Accent6 7 2 3 2 3 2" xfId="28903"/>
    <cellStyle name="40% - Accent6 7 2 3 2 4" xfId="20550"/>
    <cellStyle name="40% - Accent6 7 2 3 3" xfId="5569"/>
    <cellStyle name="40% - Accent6 7 2 3 3 2" xfId="13923"/>
    <cellStyle name="40% - Accent6 7 2 3 3 2 2" xfId="30634"/>
    <cellStyle name="40% - Accent6 7 2 3 3 3" xfId="22281"/>
    <cellStyle name="40% - Accent6 7 2 3 4" xfId="9761"/>
    <cellStyle name="40% - Accent6 7 2 3 4 2" xfId="26472"/>
    <cellStyle name="40% - Accent6 7 2 3 5" xfId="18119"/>
    <cellStyle name="40% - Accent6 7 2 4" xfId="3838"/>
    <cellStyle name="40% - Accent6 7 2 4 2" xfId="8001"/>
    <cellStyle name="40% - Accent6 7 2 4 2 2" xfId="16355"/>
    <cellStyle name="40% - Accent6 7 2 4 2 2 2" xfId="33066"/>
    <cellStyle name="40% - Accent6 7 2 4 2 3" xfId="24713"/>
    <cellStyle name="40% - Accent6 7 2 4 3" xfId="12193"/>
    <cellStyle name="40% - Accent6 7 2 4 3 2" xfId="28904"/>
    <cellStyle name="40% - Accent6 7 2 4 4" xfId="20551"/>
    <cellStyle name="40% - Accent6 7 2 5" xfId="4533"/>
    <cellStyle name="40% - Accent6 7 2 5 2" xfId="12887"/>
    <cellStyle name="40% - Accent6 7 2 5 2 2" xfId="29598"/>
    <cellStyle name="40% - Accent6 7 2 5 3" xfId="21245"/>
    <cellStyle name="40% - Accent6 7 2 6" xfId="8725"/>
    <cellStyle name="40% - Accent6 7 2 6 2" xfId="25436"/>
    <cellStyle name="40% - Accent6 7 2 7" xfId="17083"/>
    <cellStyle name="40% - Accent6 7 3" xfId="642"/>
    <cellStyle name="40% - Accent6 7 3 2" xfId="1678"/>
    <cellStyle name="40% - Accent6 7 3 2 2" xfId="3839"/>
    <cellStyle name="40% - Accent6 7 3 2 2 2" xfId="8002"/>
    <cellStyle name="40% - Accent6 7 3 2 2 2 2" xfId="16356"/>
    <cellStyle name="40% - Accent6 7 3 2 2 2 2 2" xfId="33067"/>
    <cellStyle name="40% - Accent6 7 3 2 2 2 3" xfId="24714"/>
    <cellStyle name="40% - Accent6 7 3 2 2 3" xfId="12194"/>
    <cellStyle name="40% - Accent6 7 3 2 2 3 2" xfId="28905"/>
    <cellStyle name="40% - Accent6 7 3 2 2 4" xfId="20552"/>
    <cellStyle name="40% - Accent6 7 3 2 3" xfId="5841"/>
    <cellStyle name="40% - Accent6 7 3 2 3 2" xfId="14195"/>
    <cellStyle name="40% - Accent6 7 3 2 3 2 2" xfId="30906"/>
    <cellStyle name="40% - Accent6 7 3 2 3 3" xfId="22553"/>
    <cellStyle name="40% - Accent6 7 3 2 4" xfId="10033"/>
    <cellStyle name="40% - Accent6 7 3 2 4 2" xfId="26744"/>
    <cellStyle name="40% - Accent6 7 3 2 5" xfId="18391"/>
    <cellStyle name="40% - Accent6 7 3 3" xfId="3840"/>
    <cellStyle name="40% - Accent6 7 3 3 2" xfId="8003"/>
    <cellStyle name="40% - Accent6 7 3 3 2 2" xfId="16357"/>
    <cellStyle name="40% - Accent6 7 3 3 2 2 2" xfId="33068"/>
    <cellStyle name="40% - Accent6 7 3 3 2 3" xfId="24715"/>
    <cellStyle name="40% - Accent6 7 3 3 3" xfId="12195"/>
    <cellStyle name="40% - Accent6 7 3 3 3 2" xfId="28906"/>
    <cellStyle name="40% - Accent6 7 3 3 4" xfId="20553"/>
    <cellStyle name="40% - Accent6 7 3 4" xfId="4805"/>
    <cellStyle name="40% - Accent6 7 3 4 2" xfId="13159"/>
    <cellStyle name="40% - Accent6 7 3 4 2 2" xfId="29870"/>
    <cellStyle name="40% - Accent6 7 3 4 3" xfId="21517"/>
    <cellStyle name="40% - Accent6 7 3 5" xfId="8997"/>
    <cellStyle name="40% - Accent6 7 3 5 2" xfId="25708"/>
    <cellStyle name="40% - Accent6 7 3 6" xfId="17355"/>
    <cellStyle name="40% - Accent6 7 4" xfId="1166"/>
    <cellStyle name="40% - Accent6 7 4 2" xfId="3841"/>
    <cellStyle name="40% - Accent6 7 4 2 2" xfId="8004"/>
    <cellStyle name="40% - Accent6 7 4 2 2 2" xfId="16358"/>
    <cellStyle name="40% - Accent6 7 4 2 2 2 2" xfId="33069"/>
    <cellStyle name="40% - Accent6 7 4 2 2 3" xfId="24716"/>
    <cellStyle name="40% - Accent6 7 4 2 3" xfId="12196"/>
    <cellStyle name="40% - Accent6 7 4 2 3 2" xfId="28907"/>
    <cellStyle name="40% - Accent6 7 4 2 4" xfId="20554"/>
    <cellStyle name="40% - Accent6 7 4 3" xfId="5329"/>
    <cellStyle name="40% - Accent6 7 4 3 2" xfId="13683"/>
    <cellStyle name="40% - Accent6 7 4 3 2 2" xfId="30394"/>
    <cellStyle name="40% - Accent6 7 4 3 3" xfId="22041"/>
    <cellStyle name="40% - Accent6 7 4 4" xfId="9521"/>
    <cellStyle name="40% - Accent6 7 4 4 2" xfId="26232"/>
    <cellStyle name="40% - Accent6 7 4 5" xfId="17879"/>
    <cellStyle name="40% - Accent6 7 5" xfId="3842"/>
    <cellStyle name="40% - Accent6 7 5 2" xfId="8005"/>
    <cellStyle name="40% - Accent6 7 5 2 2" xfId="16359"/>
    <cellStyle name="40% - Accent6 7 5 2 2 2" xfId="33070"/>
    <cellStyle name="40% - Accent6 7 5 2 3" xfId="24717"/>
    <cellStyle name="40% - Accent6 7 5 3" xfId="12197"/>
    <cellStyle name="40% - Accent6 7 5 3 2" xfId="28908"/>
    <cellStyle name="40% - Accent6 7 5 4" xfId="20555"/>
    <cellStyle name="40% - Accent6 7 6" xfId="4293"/>
    <cellStyle name="40% - Accent6 7 6 2" xfId="12647"/>
    <cellStyle name="40% - Accent6 7 6 2 2" xfId="29358"/>
    <cellStyle name="40% - Accent6 7 6 3" xfId="21005"/>
    <cellStyle name="40% - Accent6 7 7" xfId="8485"/>
    <cellStyle name="40% - Accent6 7 7 2" xfId="25196"/>
    <cellStyle name="40% - Accent6 7 8" xfId="16843"/>
    <cellStyle name="40% - Accent6 8" xfId="140"/>
    <cellStyle name="40% - Accent6 8 2" xfId="383"/>
    <cellStyle name="40% - Accent6 8 2 2" xfId="896"/>
    <cellStyle name="40% - Accent6 8 2 2 2" xfId="1932"/>
    <cellStyle name="40% - Accent6 8 2 2 2 2" xfId="3843"/>
    <cellStyle name="40% - Accent6 8 2 2 2 2 2" xfId="8006"/>
    <cellStyle name="40% - Accent6 8 2 2 2 2 2 2" xfId="16360"/>
    <cellStyle name="40% - Accent6 8 2 2 2 2 2 2 2" xfId="33071"/>
    <cellStyle name="40% - Accent6 8 2 2 2 2 2 3" xfId="24718"/>
    <cellStyle name="40% - Accent6 8 2 2 2 2 3" xfId="12198"/>
    <cellStyle name="40% - Accent6 8 2 2 2 2 3 2" xfId="28909"/>
    <cellStyle name="40% - Accent6 8 2 2 2 2 4" xfId="20556"/>
    <cellStyle name="40% - Accent6 8 2 2 2 3" xfId="6095"/>
    <cellStyle name="40% - Accent6 8 2 2 2 3 2" xfId="14449"/>
    <cellStyle name="40% - Accent6 8 2 2 2 3 2 2" xfId="31160"/>
    <cellStyle name="40% - Accent6 8 2 2 2 3 3" xfId="22807"/>
    <cellStyle name="40% - Accent6 8 2 2 2 4" xfId="10287"/>
    <cellStyle name="40% - Accent6 8 2 2 2 4 2" xfId="26998"/>
    <cellStyle name="40% - Accent6 8 2 2 2 5" xfId="18645"/>
    <cellStyle name="40% - Accent6 8 2 2 3" xfId="3844"/>
    <cellStyle name="40% - Accent6 8 2 2 3 2" xfId="8007"/>
    <cellStyle name="40% - Accent6 8 2 2 3 2 2" xfId="16361"/>
    <cellStyle name="40% - Accent6 8 2 2 3 2 2 2" xfId="33072"/>
    <cellStyle name="40% - Accent6 8 2 2 3 2 3" xfId="24719"/>
    <cellStyle name="40% - Accent6 8 2 2 3 3" xfId="12199"/>
    <cellStyle name="40% - Accent6 8 2 2 3 3 2" xfId="28910"/>
    <cellStyle name="40% - Accent6 8 2 2 3 4" xfId="20557"/>
    <cellStyle name="40% - Accent6 8 2 2 4" xfId="5059"/>
    <cellStyle name="40% - Accent6 8 2 2 4 2" xfId="13413"/>
    <cellStyle name="40% - Accent6 8 2 2 4 2 2" xfId="30124"/>
    <cellStyle name="40% - Accent6 8 2 2 4 3" xfId="21771"/>
    <cellStyle name="40% - Accent6 8 2 2 5" xfId="9251"/>
    <cellStyle name="40% - Accent6 8 2 2 5 2" xfId="25962"/>
    <cellStyle name="40% - Accent6 8 2 2 6" xfId="17609"/>
    <cellStyle name="40% - Accent6 8 2 3" xfId="1420"/>
    <cellStyle name="40% - Accent6 8 2 3 2" xfId="3845"/>
    <cellStyle name="40% - Accent6 8 2 3 2 2" xfId="8008"/>
    <cellStyle name="40% - Accent6 8 2 3 2 2 2" xfId="16362"/>
    <cellStyle name="40% - Accent6 8 2 3 2 2 2 2" xfId="33073"/>
    <cellStyle name="40% - Accent6 8 2 3 2 2 3" xfId="24720"/>
    <cellStyle name="40% - Accent6 8 2 3 2 3" xfId="12200"/>
    <cellStyle name="40% - Accent6 8 2 3 2 3 2" xfId="28911"/>
    <cellStyle name="40% - Accent6 8 2 3 2 4" xfId="20558"/>
    <cellStyle name="40% - Accent6 8 2 3 3" xfId="5583"/>
    <cellStyle name="40% - Accent6 8 2 3 3 2" xfId="13937"/>
    <cellStyle name="40% - Accent6 8 2 3 3 2 2" xfId="30648"/>
    <cellStyle name="40% - Accent6 8 2 3 3 3" xfId="22295"/>
    <cellStyle name="40% - Accent6 8 2 3 4" xfId="9775"/>
    <cellStyle name="40% - Accent6 8 2 3 4 2" xfId="26486"/>
    <cellStyle name="40% - Accent6 8 2 3 5" xfId="18133"/>
    <cellStyle name="40% - Accent6 8 2 4" xfId="3846"/>
    <cellStyle name="40% - Accent6 8 2 4 2" xfId="8009"/>
    <cellStyle name="40% - Accent6 8 2 4 2 2" xfId="16363"/>
    <cellStyle name="40% - Accent6 8 2 4 2 2 2" xfId="33074"/>
    <cellStyle name="40% - Accent6 8 2 4 2 3" xfId="24721"/>
    <cellStyle name="40% - Accent6 8 2 4 3" xfId="12201"/>
    <cellStyle name="40% - Accent6 8 2 4 3 2" xfId="28912"/>
    <cellStyle name="40% - Accent6 8 2 4 4" xfId="20559"/>
    <cellStyle name="40% - Accent6 8 2 5" xfId="4547"/>
    <cellStyle name="40% - Accent6 8 2 5 2" xfId="12901"/>
    <cellStyle name="40% - Accent6 8 2 5 2 2" xfId="29612"/>
    <cellStyle name="40% - Accent6 8 2 5 3" xfId="21259"/>
    <cellStyle name="40% - Accent6 8 2 6" xfId="8739"/>
    <cellStyle name="40% - Accent6 8 2 6 2" xfId="25450"/>
    <cellStyle name="40% - Accent6 8 2 7" xfId="17097"/>
    <cellStyle name="40% - Accent6 8 3" xfId="656"/>
    <cellStyle name="40% - Accent6 8 3 2" xfId="1692"/>
    <cellStyle name="40% - Accent6 8 3 2 2" xfId="3847"/>
    <cellStyle name="40% - Accent6 8 3 2 2 2" xfId="8010"/>
    <cellStyle name="40% - Accent6 8 3 2 2 2 2" xfId="16364"/>
    <cellStyle name="40% - Accent6 8 3 2 2 2 2 2" xfId="33075"/>
    <cellStyle name="40% - Accent6 8 3 2 2 2 3" xfId="24722"/>
    <cellStyle name="40% - Accent6 8 3 2 2 3" xfId="12202"/>
    <cellStyle name="40% - Accent6 8 3 2 2 3 2" xfId="28913"/>
    <cellStyle name="40% - Accent6 8 3 2 2 4" xfId="20560"/>
    <cellStyle name="40% - Accent6 8 3 2 3" xfId="5855"/>
    <cellStyle name="40% - Accent6 8 3 2 3 2" xfId="14209"/>
    <cellStyle name="40% - Accent6 8 3 2 3 2 2" xfId="30920"/>
    <cellStyle name="40% - Accent6 8 3 2 3 3" xfId="22567"/>
    <cellStyle name="40% - Accent6 8 3 2 4" xfId="10047"/>
    <cellStyle name="40% - Accent6 8 3 2 4 2" xfId="26758"/>
    <cellStyle name="40% - Accent6 8 3 2 5" xfId="18405"/>
    <cellStyle name="40% - Accent6 8 3 3" xfId="3848"/>
    <cellStyle name="40% - Accent6 8 3 3 2" xfId="8011"/>
    <cellStyle name="40% - Accent6 8 3 3 2 2" xfId="16365"/>
    <cellStyle name="40% - Accent6 8 3 3 2 2 2" xfId="33076"/>
    <cellStyle name="40% - Accent6 8 3 3 2 3" xfId="24723"/>
    <cellStyle name="40% - Accent6 8 3 3 3" xfId="12203"/>
    <cellStyle name="40% - Accent6 8 3 3 3 2" xfId="28914"/>
    <cellStyle name="40% - Accent6 8 3 3 4" xfId="20561"/>
    <cellStyle name="40% - Accent6 8 3 4" xfId="4819"/>
    <cellStyle name="40% - Accent6 8 3 4 2" xfId="13173"/>
    <cellStyle name="40% - Accent6 8 3 4 2 2" xfId="29884"/>
    <cellStyle name="40% - Accent6 8 3 4 3" xfId="21531"/>
    <cellStyle name="40% - Accent6 8 3 5" xfId="9011"/>
    <cellStyle name="40% - Accent6 8 3 5 2" xfId="25722"/>
    <cellStyle name="40% - Accent6 8 3 6" xfId="17369"/>
    <cellStyle name="40% - Accent6 8 4" xfId="1180"/>
    <cellStyle name="40% - Accent6 8 4 2" xfId="3849"/>
    <cellStyle name="40% - Accent6 8 4 2 2" xfId="8012"/>
    <cellStyle name="40% - Accent6 8 4 2 2 2" xfId="16366"/>
    <cellStyle name="40% - Accent6 8 4 2 2 2 2" xfId="33077"/>
    <cellStyle name="40% - Accent6 8 4 2 2 3" xfId="24724"/>
    <cellStyle name="40% - Accent6 8 4 2 3" xfId="12204"/>
    <cellStyle name="40% - Accent6 8 4 2 3 2" xfId="28915"/>
    <cellStyle name="40% - Accent6 8 4 2 4" xfId="20562"/>
    <cellStyle name="40% - Accent6 8 4 3" xfId="5343"/>
    <cellStyle name="40% - Accent6 8 4 3 2" xfId="13697"/>
    <cellStyle name="40% - Accent6 8 4 3 2 2" xfId="30408"/>
    <cellStyle name="40% - Accent6 8 4 3 3" xfId="22055"/>
    <cellStyle name="40% - Accent6 8 4 4" xfId="9535"/>
    <cellStyle name="40% - Accent6 8 4 4 2" xfId="26246"/>
    <cellStyle name="40% - Accent6 8 4 5" xfId="17893"/>
    <cellStyle name="40% - Accent6 8 5" xfId="3850"/>
    <cellStyle name="40% - Accent6 8 5 2" xfId="8013"/>
    <cellStyle name="40% - Accent6 8 5 2 2" xfId="16367"/>
    <cellStyle name="40% - Accent6 8 5 2 2 2" xfId="33078"/>
    <cellStyle name="40% - Accent6 8 5 2 3" xfId="24725"/>
    <cellStyle name="40% - Accent6 8 5 3" xfId="12205"/>
    <cellStyle name="40% - Accent6 8 5 3 2" xfId="28916"/>
    <cellStyle name="40% - Accent6 8 5 4" xfId="20563"/>
    <cellStyle name="40% - Accent6 8 6" xfId="4307"/>
    <cellStyle name="40% - Accent6 8 6 2" xfId="12661"/>
    <cellStyle name="40% - Accent6 8 6 2 2" xfId="29372"/>
    <cellStyle name="40% - Accent6 8 6 3" xfId="21019"/>
    <cellStyle name="40% - Accent6 8 7" xfId="8499"/>
    <cellStyle name="40% - Accent6 8 7 2" xfId="25210"/>
    <cellStyle name="40% - Accent6 8 8" xfId="16857"/>
    <cellStyle name="40% - Accent6 9" xfId="154"/>
    <cellStyle name="40% - Accent6 9 2" xfId="397"/>
    <cellStyle name="40% - Accent6 9 2 2" xfId="910"/>
    <cellStyle name="40% - Accent6 9 2 2 2" xfId="1946"/>
    <cellStyle name="40% - Accent6 9 2 2 2 2" xfId="3851"/>
    <cellStyle name="40% - Accent6 9 2 2 2 2 2" xfId="8014"/>
    <cellStyle name="40% - Accent6 9 2 2 2 2 2 2" xfId="16368"/>
    <cellStyle name="40% - Accent6 9 2 2 2 2 2 2 2" xfId="33079"/>
    <cellStyle name="40% - Accent6 9 2 2 2 2 2 3" xfId="24726"/>
    <cellStyle name="40% - Accent6 9 2 2 2 2 3" xfId="12206"/>
    <cellStyle name="40% - Accent6 9 2 2 2 2 3 2" xfId="28917"/>
    <cellStyle name="40% - Accent6 9 2 2 2 2 4" xfId="20564"/>
    <cellStyle name="40% - Accent6 9 2 2 2 3" xfId="6109"/>
    <cellStyle name="40% - Accent6 9 2 2 2 3 2" xfId="14463"/>
    <cellStyle name="40% - Accent6 9 2 2 2 3 2 2" xfId="31174"/>
    <cellStyle name="40% - Accent6 9 2 2 2 3 3" xfId="22821"/>
    <cellStyle name="40% - Accent6 9 2 2 2 4" xfId="10301"/>
    <cellStyle name="40% - Accent6 9 2 2 2 4 2" xfId="27012"/>
    <cellStyle name="40% - Accent6 9 2 2 2 5" xfId="18659"/>
    <cellStyle name="40% - Accent6 9 2 2 3" xfId="3852"/>
    <cellStyle name="40% - Accent6 9 2 2 3 2" xfId="8015"/>
    <cellStyle name="40% - Accent6 9 2 2 3 2 2" xfId="16369"/>
    <cellStyle name="40% - Accent6 9 2 2 3 2 2 2" xfId="33080"/>
    <cellStyle name="40% - Accent6 9 2 2 3 2 3" xfId="24727"/>
    <cellStyle name="40% - Accent6 9 2 2 3 3" xfId="12207"/>
    <cellStyle name="40% - Accent6 9 2 2 3 3 2" xfId="28918"/>
    <cellStyle name="40% - Accent6 9 2 2 3 4" xfId="20565"/>
    <cellStyle name="40% - Accent6 9 2 2 4" xfId="5073"/>
    <cellStyle name="40% - Accent6 9 2 2 4 2" xfId="13427"/>
    <cellStyle name="40% - Accent6 9 2 2 4 2 2" xfId="30138"/>
    <cellStyle name="40% - Accent6 9 2 2 4 3" xfId="21785"/>
    <cellStyle name="40% - Accent6 9 2 2 5" xfId="9265"/>
    <cellStyle name="40% - Accent6 9 2 2 5 2" xfId="25976"/>
    <cellStyle name="40% - Accent6 9 2 2 6" xfId="17623"/>
    <cellStyle name="40% - Accent6 9 2 3" xfId="1434"/>
    <cellStyle name="40% - Accent6 9 2 3 2" xfId="3853"/>
    <cellStyle name="40% - Accent6 9 2 3 2 2" xfId="8016"/>
    <cellStyle name="40% - Accent6 9 2 3 2 2 2" xfId="16370"/>
    <cellStyle name="40% - Accent6 9 2 3 2 2 2 2" xfId="33081"/>
    <cellStyle name="40% - Accent6 9 2 3 2 2 3" xfId="24728"/>
    <cellStyle name="40% - Accent6 9 2 3 2 3" xfId="12208"/>
    <cellStyle name="40% - Accent6 9 2 3 2 3 2" xfId="28919"/>
    <cellStyle name="40% - Accent6 9 2 3 2 4" xfId="20566"/>
    <cellStyle name="40% - Accent6 9 2 3 3" xfId="5597"/>
    <cellStyle name="40% - Accent6 9 2 3 3 2" xfId="13951"/>
    <cellStyle name="40% - Accent6 9 2 3 3 2 2" xfId="30662"/>
    <cellStyle name="40% - Accent6 9 2 3 3 3" xfId="22309"/>
    <cellStyle name="40% - Accent6 9 2 3 4" xfId="9789"/>
    <cellStyle name="40% - Accent6 9 2 3 4 2" xfId="26500"/>
    <cellStyle name="40% - Accent6 9 2 3 5" xfId="18147"/>
    <cellStyle name="40% - Accent6 9 2 4" xfId="3854"/>
    <cellStyle name="40% - Accent6 9 2 4 2" xfId="8017"/>
    <cellStyle name="40% - Accent6 9 2 4 2 2" xfId="16371"/>
    <cellStyle name="40% - Accent6 9 2 4 2 2 2" xfId="33082"/>
    <cellStyle name="40% - Accent6 9 2 4 2 3" xfId="24729"/>
    <cellStyle name="40% - Accent6 9 2 4 3" xfId="12209"/>
    <cellStyle name="40% - Accent6 9 2 4 3 2" xfId="28920"/>
    <cellStyle name="40% - Accent6 9 2 4 4" xfId="20567"/>
    <cellStyle name="40% - Accent6 9 2 5" xfId="4561"/>
    <cellStyle name="40% - Accent6 9 2 5 2" xfId="12915"/>
    <cellStyle name="40% - Accent6 9 2 5 2 2" xfId="29626"/>
    <cellStyle name="40% - Accent6 9 2 5 3" xfId="21273"/>
    <cellStyle name="40% - Accent6 9 2 6" xfId="8753"/>
    <cellStyle name="40% - Accent6 9 2 6 2" xfId="25464"/>
    <cellStyle name="40% - Accent6 9 2 7" xfId="17111"/>
    <cellStyle name="40% - Accent6 9 3" xfId="670"/>
    <cellStyle name="40% - Accent6 9 3 2" xfId="1706"/>
    <cellStyle name="40% - Accent6 9 3 2 2" xfId="3855"/>
    <cellStyle name="40% - Accent6 9 3 2 2 2" xfId="8018"/>
    <cellStyle name="40% - Accent6 9 3 2 2 2 2" xfId="16372"/>
    <cellStyle name="40% - Accent6 9 3 2 2 2 2 2" xfId="33083"/>
    <cellStyle name="40% - Accent6 9 3 2 2 2 3" xfId="24730"/>
    <cellStyle name="40% - Accent6 9 3 2 2 3" xfId="12210"/>
    <cellStyle name="40% - Accent6 9 3 2 2 3 2" xfId="28921"/>
    <cellStyle name="40% - Accent6 9 3 2 2 4" xfId="20568"/>
    <cellStyle name="40% - Accent6 9 3 2 3" xfId="5869"/>
    <cellStyle name="40% - Accent6 9 3 2 3 2" xfId="14223"/>
    <cellStyle name="40% - Accent6 9 3 2 3 2 2" xfId="30934"/>
    <cellStyle name="40% - Accent6 9 3 2 3 3" xfId="22581"/>
    <cellStyle name="40% - Accent6 9 3 2 4" xfId="10061"/>
    <cellStyle name="40% - Accent6 9 3 2 4 2" xfId="26772"/>
    <cellStyle name="40% - Accent6 9 3 2 5" xfId="18419"/>
    <cellStyle name="40% - Accent6 9 3 3" xfId="3856"/>
    <cellStyle name="40% - Accent6 9 3 3 2" xfId="8019"/>
    <cellStyle name="40% - Accent6 9 3 3 2 2" xfId="16373"/>
    <cellStyle name="40% - Accent6 9 3 3 2 2 2" xfId="33084"/>
    <cellStyle name="40% - Accent6 9 3 3 2 3" xfId="24731"/>
    <cellStyle name="40% - Accent6 9 3 3 3" xfId="12211"/>
    <cellStyle name="40% - Accent6 9 3 3 3 2" xfId="28922"/>
    <cellStyle name="40% - Accent6 9 3 3 4" xfId="20569"/>
    <cellStyle name="40% - Accent6 9 3 4" xfId="4833"/>
    <cellStyle name="40% - Accent6 9 3 4 2" xfId="13187"/>
    <cellStyle name="40% - Accent6 9 3 4 2 2" xfId="29898"/>
    <cellStyle name="40% - Accent6 9 3 4 3" xfId="21545"/>
    <cellStyle name="40% - Accent6 9 3 5" xfId="9025"/>
    <cellStyle name="40% - Accent6 9 3 5 2" xfId="25736"/>
    <cellStyle name="40% - Accent6 9 3 6" xfId="17383"/>
    <cellStyle name="40% - Accent6 9 4" xfId="1194"/>
    <cellStyle name="40% - Accent6 9 4 2" xfId="3857"/>
    <cellStyle name="40% - Accent6 9 4 2 2" xfId="8020"/>
    <cellStyle name="40% - Accent6 9 4 2 2 2" xfId="16374"/>
    <cellStyle name="40% - Accent6 9 4 2 2 2 2" xfId="33085"/>
    <cellStyle name="40% - Accent6 9 4 2 2 3" xfId="24732"/>
    <cellStyle name="40% - Accent6 9 4 2 3" xfId="12212"/>
    <cellStyle name="40% - Accent6 9 4 2 3 2" xfId="28923"/>
    <cellStyle name="40% - Accent6 9 4 2 4" xfId="20570"/>
    <cellStyle name="40% - Accent6 9 4 3" xfId="5357"/>
    <cellStyle name="40% - Accent6 9 4 3 2" xfId="13711"/>
    <cellStyle name="40% - Accent6 9 4 3 2 2" xfId="30422"/>
    <cellStyle name="40% - Accent6 9 4 3 3" xfId="22069"/>
    <cellStyle name="40% - Accent6 9 4 4" xfId="9549"/>
    <cellStyle name="40% - Accent6 9 4 4 2" xfId="26260"/>
    <cellStyle name="40% - Accent6 9 4 5" xfId="17907"/>
    <cellStyle name="40% - Accent6 9 5" xfId="3858"/>
    <cellStyle name="40% - Accent6 9 5 2" xfId="8021"/>
    <cellStyle name="40% - Accent6 9 5 2 2" xfId="16375"/>
    <cellStyle name="40% - Accent6 9 5 2 2 2" xfId="33086"/>
    <cellStyle name="40% - Accent6 9 5 2 3" xfId="24733"/>
    <cellStyle name="40% - Accent6 9 5 3" xfId="12213"/>
    <cellStyle name="40% - Accent6 9 5 3 2" xfId="28924"/>
    <cellStyle name="40% - Accent6 9 5 4" xfId="20571"/>
    <cellStyle name="40% - Accent6 9 6" xfId="4321"/>
    <cellStyle name="40% - Accent6 9 6 2" xfId="12675"/>
    <cellStyle name="40% - Accent6 9 6 2 2" xfId="29386"/>
    <cellStyle name="40% - Accent6 9 6 3" xfId="21033"/>
    <cellStyle name="40% - Accent6 9 7" xfId="8513"/>
    <cellStyle name="40% - Accent6 9 7 2" xfId="25224"/>
    <cellStyle name="40% - Accent6 9 8" xfId="1687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184"/>
    <cellStyle name="Comma 2 2" xfId="427"/>
    <cellStyle name="Comma 2 2 2" xfId="940"/>
    <cellStyle name="Comma 2 2 2 2" xfId="1976"/>
    <cellStyle name="Comma 2 2 2 2 2" xfId="3859"/>
    <cellStyle name="Comma 2 2 2 2 2 2" xfId="8022"/>
    <cellStyle name="Comma 2 2 2 2 2 2 2" xfId="16376"/>
    <cellStyle name="Comma 2 2 2 2 2 2 2 2" xfId="33087"/>
    <cellStyle name="Comma 2 2 2 2 2 2 3" xfId="24734"/>
    <cellStyle name="Comma 2 2 2 2 2 3" xfId="12214"/>
    <cellStyle name="Comma 2 2 2 2 2 3 2" xfId="28925"/>
    <cellStyle name="Comma 2 2 2 2 2 4" xfId="20572"/>
    <cellStyle name="Comma 2 2 2 2 3" xfId="6139"/>
    <cellStyle name="Comma 2 2 2 2 3 2" xfId="14493"/>
    <cellStyle name="Comma 2 2 2 2 3 2 2" xfId="31204"/>
    <cellStyle name="Comma 2 2 2 2 3 3" xfId="22851"/>
    <cellStyle name="Comma 2 2 2 2 4" xfId="10331"/>
    <cellStyle name="Comma 2 2 2 2 4 2" xfId="27042"/>
    <cellStyle name="Comma 2 2 2 2 5" xfId="18689"/>
    <cellStyle name="Comma 2 2 2 3" xfId="3860"/>
    <cellStyle name="Comma 2 2 2 3 2" xfId="8023"/>
    <cellStyle name="Comma 2 2 2 3 2 2" xfId="16377"/>
    <cellStyle name="Comma 2 2 2 3 2 2 2" xfId="33088"/>
    <cellStyle name="Comma 2 2 2 3 2 3" xfId="24735"/>
    <cellStyle name="Comma 2 2 2 3 3" xfId="12215"/>
    <cellStyle name="Comma 2 2 2 3 3 2" xfId="28926"/>
    <cellStyle name="Comma 2 2 2 3 4" xfId="20573"/>
    <cellStyle name="Comma 2 2 2 4" xfId="5103"/>
    <cellStyle name="Comma 2 2 2 4 2" xfId="13457"/>
    <cellStyle name="Comma 2 2 2 4 2 2" xfId="30168"/>
    <cellStyle name="Comma 2 2 2 4 3" xfId="21815"/>
    <cellStyle name="Comma 2 2 2 5" xfId="9295"/>
    <cellStyle name="Comma 2 2 2 5 2" xfId="26006"/>
    <cellStyle name="Comma 2 2 2 6" xfId="17653"/>
    <cellStyle name="Comma 2 2 3" xfId="1464"/>
    <cellStyle name="Comma 2 2 3 2" xfId="3861"/>
    <cellStyle name="Comma 2 2 3 2 2" xfId="8024"/>
    <cellStyle name="Comma 2 2 3 2 2 2" xfId="16378"/>
    <cellStyle name="Comma 2 2 3 2 2 2 2" xfId="33089"/>
    <cellStyle name="Comma 2 2 3 2 2 3" xfId="24736"/>
    <cellStyle name="Comma 2 2 3 2 3" xfId="12216"/>
    <cellStyle name="Comma 2 2 3 2 3 2" xfId="28927"/>
    <cellStyle name="Comma 2 2 3 2 4" xfId="20574"/>
    <cellStyle name="Comma 2 2 3 3" xfId="5627"/>
    <cellStyle name="Comma 2 2 3 3 2" xfId="13981"/>
    <cellStyle name="Comma 2 2 3 3 2 2" xfId="30692"/>
    <cellStyle name="Comma 2 2 3 3 3" xfId="22339"/>
    <cellStyle name="Comma 2 2 3 4" xfId="9819"/>
    <cellStyle name="Comma 2 2 3 4 2" xfId="26530"/>
    <cellStyle name="Comma 2 2 3 5" xfId="18177"/>
    <cellStyle name="Comma 2 2 4" xfId="3862"/>
    <cellStyle name="Comma 2 2 4 2" xfId="8025"/>
    <cellStyle name="Comma 2 2 4 2 2" xfId="16379"/>
    <cellStyle name="Comma 2 2 4 2 2 2" xfId="33090"/>
    <cellStyle name="Comma 2 2 4 2 3" xfId="24737"/>
    <cellStyle name="Comma 2 2 4 3" xfId="12217"/>
    <cellStyle name="Comma 2 2 4 3 2" xfId="28928"/>
    <cellStyle name="Comma 2 2 4 4" xfId="20575"/>
    <cellStyle name="Comma 2 2 5" xfId="4591"/>
    <cellStyle name="Comma 2 2 5 2" xfId="12945"/>
    <cellStyle name="Comma 2 2 5 2 2" xfId="29656"/>
    <cellStyle name="Comma 2 2 5 3" xfId="21303"/>
    <cellStyle name="Comma 2 2 6" xfId="8783"/>
    <cellStyle name="Comma 2 2 6 2" xfId="25494"/>
    <cellStyle name="Comma 2 2 7" xfId="17141"/>
    <cellStyle name="Comma 2 3" xfId="700"/>
    <cellStyle name="Comma 2 3 2" xfId="1736"/>
    <cellStyle name="Comma 2 3 2 2" xfId="3863"/>
    <cellStyle name="Comma 2 3 2 2 2" xfId="8026"/>
    <cellStyle name="Comma 2 3 2 2 2 2" xfId="16380"/>
    <cellStyle name="Comma 2 3 2 2 2 2 2" xfId="33091"/>
    <cellStyle name="Comma 2 3 2 2 2 3" xfId="24738"/>
    <cellStyle name="Comma 2 3 2 2 3" xfId="12218"/>
    <cellStyle name="Comma 2 3 2 2 3 2" xfId="28929"/>
    <cellStyle name="Comma 2 3 2 2 4" xfId="20576"/>
    <cellStyle name="Comma 2 3 2 3" xfId="5899"/>
    <cellStyle name="Comma 2 3 2 3 2" xfId="14253"/>
    <cellStyle name="Comma 2 3 2 3 2 2" xfId="30964"/>
    <cellStyle name="Comma 2 3 2 3 3" xfId="22611"/>
    <cellStyle name="Comma 2 3 2 4" xfId="10091"/>
    <cellStyle name="Comma 2 3 2 4 2" xfId="26802"/>
    <cellStyle name="Comma 2 3 2 5" xfId="18449"/>
    <cellStyle name="Comma 2 3 3" xfId="3864"/>
    <cellStyle name="Comma 2 3 3 2" xfId="8027"/>
    <cellStyle name="Comma 2 3 3 2 2" xfId="16381"/>
    <cellStyle name="Comma 2 3 3 2 2 2" xfId="33092"/>
    <cellStyle name="Comma 2 3 3 2 3" xfId="24739"/>
    <cellStyle name="Comma 2 3 3 3" xfId="12219"/>
    <cellStyle name="Comma 2 3 3 3 2" xfId="28930"/>
    <cellStyle name="Comma 2 3 3 4" xfId="20577"/>
    <cellStyle name="Comma 2 3 4" xfId="4863"/>
    <cellStyle name="Comma 2 3 4 2" xfId="13217"/>
    <cellStyle name="Comma 2 3 4 2 2" xfId="29928"/>
    <cellStyle name="Comma 2 3 4 3" xfId="21575"/>
    <cellStyle name="Comma 2 3 5" xfId="9055"/>
    <cellStyle name="Comma 2 3 5 2" xfId="25766"/>
    <cellStyle name="Comma 2 3 6" xfId="17413"/>
    <cellStyle name="Comma 2 4" xfId="1224"/>
    <cellStyle name="Comma 2 4 2" xfId="3865"/>
    <cellStyle name="Comma 2 4 2 2" xfId="8028"/>
    <cellStyle name="Comma 2 4 2 2 2" xfId="16382"/>
    <cellStyle name="Comma 2 4 2 2 2 2" xfId="33093"/>
    <cellStyle name="Comma 2 4 2 2 3" xfId="24740"/>
    <cellStyle name="Comma 2 4 2 3" xfId="12220"/>
    <cellStyle name="Comma 2 4 2 3 2" xfId="28931"/>
    <cellStyle name="Comma 2 4 2 4" xfId="20578"/>
    <cellStyle name="Comma 2 4 3" xfId="5387"/>
    <cellStyle name="Comma 2 4 3 2" xfId="13741"/>
    <cellStyle name="Comma 2 4 3 2 2" xfId="30452"/>
    <cellStyle name="Comma 2 4 3 3" xfId="22099"/>
    <cellStyle name="Comma 2 4 4" xfId="9579"/>
    <cellStyle name="Comma 2 4 4 2" xfId="26290"/>
    <cellStyle name="Comma 2 4 5" xfId="17937"/>
    <cellStyle name="Comma 2 5" xfId="3866"/>
    <cellStyle name="Comma 2 5 2" xfId="8029"/>
    <cellStyle name="Comma 2 5 2 2" xfId="16383"/>
    <cellStyle name="Comma 2 5 2 2 2" xfId="33094"/>
    <cellStyle name="Comma 2 5 2 3" xfId="24741"/>
    <cellStyle name="Comma 2 5 3" xfId="12221"/>
    <cellStyle name="Comma 2 5 3 2" xfId="28932"/>
    <cellStyle name="Comma 2 5 4" xfId="20579"/>
    <cellStyle name="Comma 2 6" xfId="4351"/>
    <cellStyle name="Comma 2 6 2" xfId="12705"/>
    <cellStyle name="Comma 2 6 2 2" xfId="29416"/>
    <cellStyle name="Comma 2 6 3" xfId="21063"/>
    <cellStyle name="Comma 2 7" xfId="8543"/>
    <cellStyle name="Comma 2 7 2" xfId="25254"/>
    <cellStyle name="Comma 2 8" xfId="16901"/>
    <cellStyle name="Comma 3" xfId="200"/>
    <cellStyle name="Comma 3 2" xfId="442"/>
    <cellStyle name="Comma 3 2 2" xfId="955"/>
    <cellStyle name="Comma 3 2 2 2" xfId="1991"/>
    <cellStyle name="Comma 3 2 2 2 2" xfId="3867"/>
    <cellStyle name="Comma 3 2 2 2 2 2" xfId="8030"/>
    <cellStyle name="Comma 3 2 2 2 2 2 2" xfId="16384"/>
    <cellStyle name="Comma 3 2 2 2 2 2 2 2" xfId="33095"/>
    <cellStyle name="Comma 3 2 2 2 2 2 3" xfId="24742"/>
    <cellStyle name="Comma 3 2 2 2 2 3" xfId="12222"/>
    <cellStyle name="Comma 3 2 2 2 2 3 2" xfId="28933"/>
    <cellStyle name="Comma 3 2 2 2 2 4" xfId="20580"/>
    <cellStyle name="Comma 3 2 2 2 3" xfId="6154"/>
    <cellStyle name="Comma 3 2 2 2 3 2" xfId="14508"/>
    <cellStyle name="Comma 3 2 2 2 3 2 2" xfId="31219"/>
    <cellStyle name="Comma 3 2 2 2 3 3" xfId="22866"/>
    <cellStyle name="Comma 3 2 2 2 4" xfId="10346"/>
    <cellStyle name="Comma 3 2 2 2 4 2" xfId="27057"/>
    <cellStyle name="Comma 3 2 2 2 5" xfId="18704"/>
    <cellStyle name="Comma 3 2 2 3" xfId="3868"/>
    <cellStyle name="Comma 3 2 2 3 2" xfId="8031"/>
    <cellStyle name="Comma 3 2 2 3 2 2" xfId="16385"/>
    <cellStyle name="Comma 3 2 2 3 2 2 2" xfId="33096"/>
    <cellStyle name="Comma 3 2 2 3 2 3" xfId="24743"/>
    <cellStyle name="Comma 3 2 2 3 3" xfId="12223"/>
    <cellStyle name="Comma 3 2 2 3 3 2" xfId="28934"/>
    <cellStyle name="Comma 3 2 2 3 4" xfId="20581"/>
    <cellStyle name="Comma 3 2 2 4" xfId="5118"/>
    <cellStyle name="Comma 3 2 2 4 2" xfId="13472"/>
    <cellStyle name="Comma 3 2 2 4 2 2" xfId="30183"/>
    <cellStyle name="Comma 3 2 2 4 3" xfId="21830"/>
    <cellStyle name="Comma 3 2 2 5" xfId="9310"/>
    <cellStyle name="Comma 3 2 2 5 2" xfId="26021"/>
    <cellStyle name="Comma 3 2 2 6" xfId="17668"/>
    <cellStyle name="Comma 3 2 3" xfId="1479"/>
    <cellStyle name="Comma 3 2 3 2" xfId="3869"/>
    <cellStyle name="Comma 3 2 3 2 2" xfId="8032"/>
    <cellStyle name="Comma 3 2 3 2 2 2" xfId="16386"/>
    <cellStyle name="Comma 3 2 3 2 2 2 2" xfId="33097"/>
    <cellStyle name="Comma 3 2 3 2 2 3" xfId="24744"/>
    <cellStyle name="Comma 3 2 3 2 3" xfId="12224"/>
    <cellStyle name="Comma 3 2 3 2 3 2" xfId="28935"/>
    <cellStyle name="Comma 3 2 3 2 4" xfId="20582"/>
    <cellStyle name="Comma 3 2 3 3" xfId="5642"/>
    <cellStyle name="Comma 3 2 3 3 2" xfId="13996"/>
    <cellStyle name="Comma 3 2 3 3 2 2" xfId="30707"/>
    <cellStyle name="Comma 3 2 3 3 3" xfId="22354"/>
    <cellStyle name="Comma 3 2 3 4" xfId="9834"/>
    <cellStyle name="Comma 3 2 3 4 2" xfId="26545"/>
    <cellStyle name="Comma 3 2 3 5" xfId="18192"/>
    <cellStyle name="Comma 3 2 4" xfId="3870"/>
    <cellStyle name="Comma 3 2 4 2" xfId="8033"/>
    <cellStyle name="Comma 3 2 4 2 2" xfId="16387"/>
    <cellStyle name="Comma 3 2 4 2 2 2" xfId="33098"/>
    <cellStyle name="Comma 3 2 4 2 3" xfId="24745"/>
    <cellStyle name="Comma 3 2 4 3" xfId="12225"/>
    <cellStyle name="Comma 3 2 4 3 2" xfId="28936"/>
    <cellStyle name="Comma 3 2 4 4" xfId="20583"/>
    <cellStyle name="Comma 3 2 5" xfId="4606"/>
    <cellStyle name="Comma 3 2 5 2" xfId="12960"/>
    <cellStyle name="Comma 3 2 5 2 2" xfId="29671"/>
    <cellStyle name="Comma 3 2 5 3" xfId="21318"/>
    <cellStyle name="Comma 3 2 6" xfId="8798"/>
    <cellStyle name="Comma 3 2 6 2" xfId="25509"/>
    <cellStyle name="Comma 3 2 7" xfId="17156"/>
    <cellStyle name="Comma 3 3" xfId="715"/>
    <cellStyle name="Comma 3 3 2" xfId="1751"/>
    <cellStyle name="Comma 3 3 2 2" xfId="3871"/>
    <cellStyle name="Comma 3 3 2 2 2" xfId="8034"/>
    <cellStyle name="Comma 3 3 2 2 2 2" xfId="16388"/>
    <cellStyle name="Comma 3 3 2 2 2 2 2" xfId="33099"/>
    <cellStyle name="Comma 3 3 2 2 2 3" xfId="24746"/>
    <cellStyle name="Comma 3 3 2 2 3" xfId="12226"/>
    <cellStyle name="Comma 3 3 2 2 3 2" xfId="28937"/>
    <cellStyle name="Comma 3 3 2 2 4" xfId="20584"/>
    <cellStyle name="Comma 3 3 2 3" xfId="5914"/>
    <cellStyle name="Comma 3 3 2 3 2" xfId="14268"/>
    <cellStyle name="Comma 3 3 2 3 2 2" xfId="30979"/>
    <cellStyle name="Comma 3 3 2 3 3" xfId="22626"/>
    <cellStyle name="Comma 3 3 2 4" xfId="10106"/>
    <cellStyle name="Comma 3 3 2 4 2" xfId="26817"/>
    <cellStyle name="Comma 3 3 2 5" xfId="18464"/>
    <cellStyle name="Comma 3 3 3" xfId="3872"/>
    <cellStyle name="Comma 3 3 3 2" xfId="8035"/>
    <cellStyle name="Comma 3 3 3 2 2" xfId="16389"/>
    <cellStyle name="Comma 3 3 3 2 2 2" xfId="33100"/>
    <cellStyle name="Comma 3 3 3 2 3" xfId="24747"/>
    <cellStyle name="Comma 3 3 3 3" xfId="12227"/>
    <cellStyle name="Comma 3 3 3 3 2" xfId="28938"/>
    <cellStyle name="Comma 3 3 3 4" xfId="20585"/>
    <cellStyle name="Comma 3 3 4" xfId="4878"/>
    <cellStyle name="Comma 3 3 4 2" xfId="13232"/>
    <cellStyle name="Comma 3 3 4 2 2" xfId="29943"/>
    <cellStyle name="Comma 3 3 4 3" xfId="21590"/>
    <cellStyle name="Comma 3 3 5" xfId="9070"/>
    <cellStyle name="Comma 3 3 5 2" xfId="25781"/>
    <cellStyle name="Comma 3 3 6" xfId="17428"/>
    <cellStyle name="Comma 3 4" xfId="1239"/>
    <cellStyle name="Comma 3 4 2" xfId="3873"/>
    <cellStyle name="Comma 3 4 2 2" xfId="8036"/>
    <cellStyle name="Comma 3 4 2 2 2" xfId="16390"/>
    <cellStyle name="Comma 3 4 2 2 2 2" xfId="33101"/>
    <cellStyle name="Comma 3 4 2 2 3" xfId="24748"/>
    <cellStyle name="Comma 3 4 2 3" xfId="12228"/>
    <cellStyle name="Comma 3 4 2 3 2" xfId="28939"/>
    <cellStyle name="Comma 3 4 2 4" xfId="20586"/>
    <cellStyle name="Comma 3 4 3" xfId="5402"/>
    <cellStyle name="Comma 3 4 3 2" xfId="13756"/>
    <cellStyle name="Comma 3 4 3 2 2" xfId="30467"/>
    <cellStyle name="Comma 3 4 3 3" xfId="22114"/>
    <cellStyle name="Comma 3 4 4" xfId="9594"/>
    <cellStyle name="Comma 3 4 4 2" xfId="26305"/>
    <cellStyle name="Comma 3 4 5" xfId="17952"/>
    <cellStyle name="Comma 3 5" xfId="3874"/>
    <cellStyle name="Comma 3 5 2" xfId="8037"/>
    <cellStyle name="Comma 3 5 2 2" xfId="16391"/>
    <cellStyle name="Comma 3 5 2 2 2" xfId="33102"/>
    <cellStyle name="Comma 3 5 2 3" xfId="24749"/>
    <cellStyle name="Comma 3 5 3" xfId="12229"/>
    <cellStyle name="Comma 3 5 3 2" xfId="28940"/>
    <cellStyle name="Comma 3 5 4" xfId="20587"/>
    <cellStyle name="Comma 3 6" xfId="4366"/>
    <cellStyle name="Comma 3 6 2" xfId="12720"/>
    <cellStyle name="Comma 3 6 2 2" xfId="29431"/>
    <cellStyle name="Comma 3 6 3" xfId="21078"/>
    <cellStyle name="Comma 3 7" xfId="8558"/>
    <cellStyle name="Comma 3 7 2" xfId="25269"/>
    <cellStyle name="Comma 3 8" xfId="16916"/>
    <cellStyle name="Comma 4" xfId="33455"/>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257" builtinId="8"/>
    <cellStyle name="Input" xfId="34" builtinId="20" customBuiltin="1"/>
    <cellStyle name="Linked Cell" xfId="35" builtinId="24" customBuiltin="1"/>
    <cellStyle name="Neutral" xfId="36" builtinId="28" customBuiltin="1"/>
    <cellStyle name="Normal" xfId="0" builtinId="0"/>
    <cellStyle name="Normal 10" xfId="141"/>
    <cellStyle name="Normal 10 2" xfId="384"/>
    <cellStyle name="Normal 10 2 2" xfId="897"/>
    <cellStyle name="Normal 10 2 2 2" xfId="1933"/>
    <cellStyle name="Normal 10 2 2 2 2" xfId="3875"/>
    <cellStyle name="Normal 10 2 2 2 2 2" xfId="8038"/>
    <cellStyle name="Normal 10 2 2 2 2 2 2" xfId="16392"/>
    <cellStyle name="Normal 10 2 2 2 2 2 2 2" xfId="33103"/>
    <cellStyle name="Normal 10 2 2 2 2 2 3" xfId="24750"/>
    <cellStyle name="Normal 10 2 2 2 2 3" xfId="12230"/>
    <cellStyle name="Normal 10 2 2 2 2 3 2" xfId="28941"/>
    <cellStyle name="Normal 10 2 2 2 2 4" xfId="20588"/>
    <cellStyle name="Normal 10 2 2 2 3" xfId="6096"/>
    <cellStyle name="Normal 10 2 2 2 3 2" xfId="14450"/>
    <cellStyle name="Normal 10 2 2 2 3 2 2" xfId="31161"/>
    <cellStyle name="Normal 10 2 2 2 3 3" xfId="22808"/>
    <cellStyle name="Normal 10 2 2 2 4" xfId="10288"/>
    <cellStyle name="Normal 10 2 2 2 4 2" xfId="26999"/>
    <cellStyle name="Normal 10 2 2 2 5" xfId="18646"/>
    <cellStyle name="Normal 10 2 2 3" xfId="3876"/>
    <cellStyle name="Normal 10 2 2 3 2" xfId="8039"/>
    <cellStyle name="Normal 10 2 2 3 2 2" xfId="16393"/>
    <cellStyle name="Normal 10 2 2 3 2 2 2" xfId="33104"/>
    <cellStyle name="Normal 10 2 2 3 2 3" xfId="24751"/>
    <cellStyle name="Normal 10 2 2 3 3" xfId="12231"/>
    <cellStyle name="Normal 10 2 2 3 3 2" xfId="28942"/>
    <cellStyle name="Normal 10 2 2 3 4" xfId="20589"/>
    <cellStyle name="Normal 10 2 2 4" xfId="5060"/>
    <cellStyle name="Normal 10 2 2 4 2" xfId="13414"/>
    <cellStyle name="Normal 10 2 2 4 2 2" xfId="30125"/>
    <cellStyle name="Normal 10 2 2 4 3" xfId="21772"/>
    <cellStyle name="Normal 10 2 2 5" xfId="9252"/>
    <cellStyle name="Normal 10 2 2 5 2" xfId="25963"/>
    <cellStyle name="Normal 10 2 2 6" xfId="17610"/>
    <cellStyle name="Normal 10 2 3" xfId="1421"/>
    <cellStyle name="Normal 10 2 3 2" xfId="3877"/>
    <cellStyle name="Normal 10 2 3 2 2" xfId="8040"/>
    <cellStyle name="Normal 10 2 3 2 2 2" xfId="16394"/>
    <cellStyle name="Normal 10 2 3 2 2 2 2" xfId="33105"/>
    <cellStyle name="Normal 10 2 3 2 2 3" xfId="24752"/>
    <cellStyle name="Normal 10 2 3 2 3" xfId="12232"/>
    <cellStyle name="Normal 10 2 3 2 3 2" xfId="28943"/>
    <cellStyle name="Normal 10 2 3 2 4" xfId="20590"/>
    <cellStyle name="Normal 10 2 3 3" xfId="5584"/>
    <cellStyle name="Normal 10 2 3 3 2" xfId="13938"/>
    <cellStyle name="Normal 10 2 3 3 2 2" xfId="30649"/>
    <cellStyle name="Normal 10 2 3 3 3" xfId="22296"/>
    <cellStyle name="Normal 10 2 3 4" xfId="9776"/>
    <cellStyle name="Normal 10 2 3 4 2" xfId="26487"/>
    <cellStyle name="Normal 10 2 3 5" xfId="18134"/>
    <cellStyle name="Normal 10 2 4" xfId="3878"/>
    <cellStyle name="Normal 10 2 4 2" xfId="8041"/>
    <cellStyle name="Normal 10 2 4 2 2" xfId="16395"/>
    <cellStyle name="Normal 10 2 4 2 2 2" xfId="33106"/>
    <cellStyle name="Normal 10 2 4 2 3" xfId="24753"/>
    <cellStyle name="Normal 10 2 4 3" xfId="12233"/>
    <cellStyle name="Normal 10 2 4 3 2" xfId="28944"/>
    <cellStyle name="Normal 10 2 4 4" xfId="20591"/>
    <cellStyle name="Normal 10 2 5" xfId="4548"/>
    <cellStyle name="Normal 10 2 5 2" xfId="12902"/>
    <cellStyle name="Normal 10 2 5 2 2" xfId="29613"/>
    <cellStyle name="Normal 10 2 5 3" xfId="21260"/>
    <cellStyle name="Normal 10 2 6" xfId="8740"/>
    <cellStyle name="Normal 10 2 6 2" xfId="25451"/>
    <cellStyle name="Normal 10 2 7" xfId="17098"/>
    <cellStyle name="Normal 10 3" xfId="657"/>
    <cellStyle name="Normal 10 3 2" xfId="1693"/>
    <cellStyle name="Normal 10 3 2 2" xfId="3879"/>
    <cellStyle name="Normal 10 3 2 2 2" xfId="8042"/>
    <cellStyle name="Normal 10 3 2 2 2 2" xfId="16396"/>
    <cellStyle name="Normal 10 3 2 2 2 2 2" xfId="33107"/>
    <cellStyle name="Normal 10 3 2 2 2 3" xfId="24754"/>
    <cellStyle name="Normal 10 3 2 2 3" xfId="12234"/>
    <cellStyle name="Normal 10 3 2 2 3 2" xfId="28945"/>
    <cellStyle name="Normal 10 3 2 2 4" xfId="20592"/>
    <cellStyle name="Normal 10 3 2 3" xfId="5856"/>
    <cellStyle name="Normal 10 3 2 3 2" xfId="14210"/>
    <cellStyle name="Normal 10 3 2 3 2 2" xfId="30921"/>
    <cellStyle name="Normal 10 3 2 3 3" xfId="22568"/>
    <cellStyle name="Normal 10 3 2 4" xfId="10048"/>
    <cellStyle name="Normal 10 3 2 4 2" xfId="26759"/>
    <cellStyle name="Normal 10 3 2 5" xfId="18406"/>
    <cellStyle name="Normal 10 3 3" xfId="3880"/>
    <cellStyle name="Normal 10 3 3 2" xfId="8043"/>
    <cellStyle name="Normal 10 3 3 2 2" xfId="16397"/>
    <cellStyle name="Normal 10 3 3 2 2 2" xfId="33108"/>
    <cellStyle name="Normal 10 3 3 2 3" xfId="24755"/>
    <cellStyle name="Normal 10 3 3 3" xfId="12235"/>
    <cellStyle name="Normal 10 3 3 3 2" xfId="28946"/>
    <cellStyle name="Normal 10 3 3 4" xfId="20593"/>
    <cellStyle name="Normal 10 3 4" xfId="4820"/>
    <cellStyle name="Normal 10 3 4 2" xfId="13174"/>
    <cellStyle name="Normal 10 3 4 2 2" xfId="29885"/>
    <cellStyle name="Normal 10 3 4 3" xfId="21532"/>
    <cellStyle name="Normal 10 3 5" xfId="9012"/>
    <cellStyle name="Normal 10 3 5 2" xfId="25723"/>
    <cellStyle name="Normal 10 3 6" xfId="17370"/>
    <cellStyle name="Normal 10 4" xfId="1181"/>
    <cellStyle name="Normal 10 4 2" xfId="3881"/>
    <cellStyle name="Normal 10 4 2 2" xfId="8044"/>
    <cellStyle name="Normal 10 4 2 2 2" xfId="16398"/>
    <cellStyle name="Normal 10 4 2 2 2 2" xfId="33109"/>
    <cellStyle name="Normal 10 4 2 2 3" xfId="24756"/>
    <cellStyle name="Normal 10 4 2 3" xfId="12236"/>
    <cellStyle name="Normal 10 4 2 3 2" xfId="28947"/>
    <cellStyle name="Normal 10 4 2 4" xfId="20594"/>
    <cellStyle name="Normal 10 4 3" xfId="5344"/>
    <cellStyle name="Normal 10 4 3 2" xfId="13698"/>
    <cellStyle name="Normal 10 4 3 2 2" xfId="30409"/>
    <cellStyle name="Normal 10 4 3 3" xfId="22056"/>
    <cellStyle name="Normal 10 4 4" xfId="9536"/>
    <cellStyle name="Normal 10 4 4 2" xfId="26247"/>
    <cellStyle name="Normal 10 4 5" xfId="17894"/>
    <cellStyle name="Normal 10 5" xfId="3882"/>
    <cellStyle name="Normal 10 5 2" xfId="8045"/>
    <cellStyle name="Normal 10 5 2 2" xfId="16399"/>
    <cellStyle name="Normal 10 5 2 2 2" xfId="33110"/>
    <cellStyle name="Normal 10 5 2 3" xfId="24757"/>
    <cellStyle name="Normal 10 5 3" xfId="12237"/>
    <cellStyle name="Normal 10 5 3 2" xfId="28948"/>
    <cellStyle name="Normal 10 5 4" xfId="20595"/>
    <cellStyle name="Normal 10 6" xfId="4308"/>
    <cellStyle name="Normal 10 6 2" xfId="12662"/>
    <cellStyle name="Normal 10 6 2 2" xfId="29373"/>
    <cellStyle name="Normal 10 6 3" xfId="21020"/>
    <cellStyle name="Normal 10 7" xfId="8500"/>
    <cellStyle name="Normal 10 7 2" xfId="25211"/>
    <cellStyle name="Normal 10 8" xfId="16858"/>
    <cellStyle name="Normal 11" xfId="155"/>
    <cellStyle name="Normal 11 2" xfId="398"/>
    <cellStyle name="Normal 11 2 2" xfId="911"/>
    <cellStyle name="Normal 11 2 2 2" xfId="1947"/>
    <cellStyle name="Normal 11 2 2 2 2" xfId="3883"/>
    <cellStyle name="Normal 11 2 2 2 2 2" xfId="8046"/>
    <cellStyle name="Normal 11 2 2 2 2 2 2" xfId="16400"/>
    <cellStyle name="Normal 11 2 2 2 2 2 2 2" xfId="33111"/>
    <cellStyle name="Normal 11 2 2 2 2 2 3" xfId="24758"/>
    <cellStyle name="Normal 11 2 2 2 2 3" xfId="12238"/>
    <cellStyle name="Normal 11 2 2 2 2 3 2" xfId="28949"/>
    <cellStyle name="Normal 11 2 2 2 2 4" xfId="20596"/>
    <cellStyle name="Normal 11 2 2 2 3" xfId="6110"/>
    <cellStyle name="Normal 11 2 2 2 3 2" xfId="14464"/>
    <cellStyle name="Normal 11 2 2 2 3 2 2" xfId="31175"/>
    <cellStyle name="Normal 11 2 2 2 3 3" xfId="22822"/>
    <cellStyle name="Normal 11 2 2 2 4" xfId="10302"/>
    <cellStyle name="Normal 11 2 2 2 4 2" xfId="27013"/>
    <cellStyle name="Normal 11 2 2 2 5" xfId="18660"/>
    <cellStyle name="Normal 11 2 2 3" xfId="3884"/>
    <cellStyle name="Normal 11 2 2 3 2" xfId="8047"/>
    <cellStyle name="Normal 11 2 2 3 2 2" xfId="16401"/>
    <cellStyle name="Normal 11 2 2 3 2 2 2" xfId="33112"/>
    <cellStyle name="Normal 11 2 2 3 2 3" xfId="24759"/>
    <cellStyle name="Normal 11 2 2 3 3" xfId="12239"/>
    <cellStyle name="Normal 11 2 2 3 3 2" xfId="28950"/>
    <cellStyle name="Normal 11 2 2 3 4" xfId="20597"/>
    <cellStyle name="Normal 11 2 2 4" xfId="5074"/>
    <cellStyle name="Normal 11 2 2 4 2" xfId="13428"/>
    <cellStyle name="Normal 11 2 2 4 2 2" xfId="30139"/>
    <cellStyle name="Normal 11 2 2 4 3" xfId="21786"/>
    <cellStyle name="Normal 11 2 2 5" xfId="9266"/>
    <cellStyle name="Normal 11 2 2 5 2" xfId="25977"/>
    <cellStyle name="Normal 11 2 2 6" xfId="17624"/>
    <cellStyle name="Normal 11 2 3" xfId="1435"/>
    <cellStyle name="Normal 11 2 3 2" xfId="3885"/>
    <cellStyle name="Normal 11 2 3 2 2" xfId="8048"/>
    <cellStyle name="Normal 11 2 3 2 2 2" xfId="16402"/>
    <cellStyle name="Normal 11 2 3 2 2 2 2" xfId="33113"/>
    <cellStyle name="Normal 11 2 3 2 2 3" xfId="24760"/>
    <cellStyle name="Normal 11 2 3 2 3" xfId="12240"/>
    <cellStyle name="Normal 11 2 3 2 3 2" xfId="28951"/>
    <cellStyle name="Normal 11 2 3 2 4" xfId="20598"/>
    <cellStyle name="Normal 11 2 3 3" xfId="5598"/>
    <cellStyle name="Normal 11 2 3 3 2" xfId="13952"/>
    <cellStyle name="Normal 11 2 3 3 2 2" xfId="30663"/>
    <cellStyle name="Normal 11 2 3 3 3" xfId="22310"/>
    <cellStyle name="Normal 11 2 3 4" xfId="9790"/>
    <cellStyle name="Normal 11 2 3 4 2" xfId="26501"/>
    <cellStyle name="Normal 11 2 3 5" xfId="18148"/>
    <cellStyle name="Normal 11 2 4" xfId="3886"/>
    <cellStyle name="Normal 11 2 4 2" xfId="8049"/>
    <cellStyle name="Normal 11 2 4 2 2" xfId="16403"/>
    <cellStyle name="Normal 11 2 4 2 2 2" xfId="33114"/>
    <cellStyle name="Normal 11 2 4 2 3" xfId="24761"/>
    <cellStyle name="Normal 11 2 4 3" xfId="12241"/>
    <cellStyle name="Normal 11 2 4 3 2" xfId="28952"/>
    <cellStyle name="Normal 11 2 4 4" xfId="20599"/>
    <cellStyle name="Normal 11 2 5" xfId="4562"/>
    <cellStyle name="Normal 11 2 5 2" xfId="12916"/>
    <cellStyle name="Normal 11 2 5 2 2" xfId="29627"/>
    <cellStyle name="Normal 11 2 5 3" xfId="21274"/>
    <cellStyle name="Normal 11 2 6" xfId="8754"/>
    <cellStyle name="Normal 11 2 6 2" xfId="25465"/>
    <cellStyle name="Normal 11 2 7" xfId="17112"/>
    <cellStyle name="Normal 11 3" xfId="671"/>
    <cellStyle name="Normal 11 3 2" xfId="1707"/>
    <cellStyle name="Normal 11 3 2 2" xfId="3887"/>
    <cellStyle name="Normal 11 3 2 2 2" xfId="8050"/>
    <cellStyle name="Normal 11 3 2 2 2 2" xfId="16404"/>
    <cellStyle name="Normal 11 3 2 2 2 2 2" xfId="33115"/>
    <cellStyle name="Normal 11 3 2 2 2 3" xfId="24762"/>
    <cellStyle name="Normal 11 3 2 2 3" xfId="12242"/>
    <cellStyle name="Normal 11 3 2 2 3 2" xfId="28953"/>
    <cellStyle name="Normal 11 3 2 2 4" xfId="20600"/>
    <cellStyle name="Normal 11 3 2 3" xfId="5870"/>
    <cellStyle name="Normal 11 3 2 3 2" xfId="14224"/>
    <cellStyle name="Normal 11 3 2 3 2 2" xfId="30935"/>
    <cellStyle name="Normal 11 3 2 3 3" xfId="22582"/>
    <cellStyle name="Normal 11 3 2 4" xfId="10062"/>
    <cellStyle name="Normal 11 3 2 4 2" xfId="26773"/>
    <cellStyle name="Normal 11 3 2 5" xfId="18420"/>
    <cellStyle name="Normal 11 3 3" xfId="3888"/>
    <cellStyle name="Normal 11 3 3 2" xfId="8051"/>
    <cellStyle name="Normal 11 3 3 2 2" xfId="16405"/>
    <cellStyle name="Normal 11 3 3 2 2 2" xfId="33116"/>
    <cellStyle name="Normal 11 3 3 2 3" xfId="24763"/>
    <cellStyle name="Normal 11 3 3 3" xfId="12243"/>
    <cellStyle name="Normal 11 3 3 3 2" xfId="28954"/>
    <cellStyle name="Normal 11 3 3 4" xfId="20601"/>
    <cellStyle name="Normal 11 3 4" xfId="4834"/>
    <cellStyle name="Normal 11 3 4 2" xfId="13188"/>
    <cellStyle name="Normal 11 3 4 2 2" xfId="29899"/>
    <cellStyle name="Normal 11 3 4 3" xfId="21546"/>
    <cellStyle name="Normal 11 3 5" xfId="9026"/>
    <cellStyle name="Normal 11 3 5 2" xfId="25737"/>
    <cellStyle name="Normal 11 3 6" xfId="17384"/>
    <cellStyle name="Normal 11 4" xfId="1195"/>
    <cellStyle name="Normal 11 4 2" xfId="3889"/>
    <cellStyle name="Normal 11 4 2 2" xfId="8052"/>
    <cellStyle name="Normal 11 4 2 2 2" xfId="16406"/>
    <cellStyle name="Normal 11 4 2 2 2 2" xfId="33117"/>
    <cellStyle name="Normal 11 4 2 2 3" xfId="24764"/>
    <cellStyle name="Normal 11 4 2 3" xfId="12244"/>
    <cellStyle name="Normal 11 4 2 3 2" xfId="28955"/>
    <cellStyle name="Normal 11 4 2 4" xfId="20602"/>
    <cellStyle name="Normal 11 4 3" xfId="5358"/>
    <cellStyle name="Normal 11 4 3 2" xfId="13712"/>
    <cellStyle name="Normal 11 4 3 2 2" xfId="30423"/>
    <cellStyle name="Normal 11 4 3 3" xfId="22070"/>
    <cellStyle name="Normal 11 4 4" xfId="9550"/>
    <cellStyle name="Normal 11 4 4 2" xfId="26261"/>
    <cellStyle name="Normal 11 4 5" xfId="17908"/>
    <cellStyle name="Normal 11 5" xfId="3890"/>
    <cellStyle name="Normal 11 5 2" xfId="8053"/>
    <cellStyle name="Normal 11 5 2 2" xfId="16407"/>
    <cellStyle name="Normal 11 5 2 2 2" xfId="33118"/>
    <cellStyle name="Normal 11 5 2 3" xfId="24765"/>
    <cellStyle name="Normal 11 5 3" xfId="12245"/>
    <cellStyle name="Normal 11 5 3 2" xfId="28956"/>
    <cellStyle name="Normal 11 5 4" xfId="20603"/>
    <cellStyle name="Normal 11 6" xfId="4322"/>
    <cellStyle name="Normal 11 6 2" xfId="12676"/>
    <cellStyle name="Normal 11 6 2 2" xfId="29387"/>
    <cellStyle name="Normal 11 6 3" xfId="21034"/>
    <cellStyle name="Normal 11 7" xfId="8514"/>
    <cellStyle name="Normal 11 7 2" xfId="25225"/>
    <cellStyle name="Normal 11 8" xfId="16872"/>
    <cellStyle name="Normal 12" xfId="169"/>
    <cellStyle name="Normal 12 2" xfId="412"/>
    <cellStyle name="Normal 12 2 2" xfId="925"/>
    <cellStyle name="Normal 12 2 2 2" xfId="1961"/>
    <cellStyle name="Normal 12 2 2 2 2" xfId="3891"/>
    <cellStyle name="Normal 12 2 2 2 2 2" xfId="8054"/>
    <cellStyle name="Normal 12 2 2 2 2 2 2" xfId="16408"/>
    <cellStyle name="Normal 12 2 2 2 2 2 2 2" xfId="33119"/>
    <cellStyle name="Normal 12 2 2 2 2 2 3" xfId="24766"/>
    <cellStyle name="Normal 12 2 2 2 2 3" xfId="12246"/>
    <cellStyle name="Normal 12 2 2 2 2 3 2" xfId="28957"/>
    <cellStyle name="Normal 12 2 2 2 2 4" xfId="20604"/>
    <cellStyle name="Normal 12 2 2 2 3" xfId="6124"/>
    <cellStyle name="Normal 12 2 2 2 3 2" xfId="14478"/>
    <cellStyle name="Normal 12 2 2 2 3 2 2" xfId="31189"/>
    <cellStyle name="Normal 12 2 2 2 3 3" xfId="22836"/>
    <cellStyle name="Normal 12 2 2 2 4" xfId="10316"/>
    <cellStyle name="Normal 12 2 2 2 4 2" xfId="27027"/>
    <cellStyle name="Normal 12 2 2 2 5" xfId="18674"/>
    <cellStyle name="Normal 12 2 2 3" xfId="3892"/>
    <cellStyle name="Normal 12 2 2 3 2" xfId="8055"/>
    <cellStyle name="Normal 12 2 2 3 2 2" xfId="16409"/>
    <cellStyle name="Normal 12 2 2 3 2 2 2" xfId="33120"/>
    <cellStyle name="Normal 12 2 2 3 2 3" xfId="24767"/>
    <cellStyle name="Normal 12 2 2 3 3" xfId="12247"/>
    <cellStyle name="Normal 12 2 2 3 3 2" xfId="28958"/>
    <cellStyle name="Normal 12 2 2 3 4" xfId="20605"/>
    <cellStyle name="Normal 12 2 2 4" xfId="5088"/>
    <cellStyle name="Normal 12 2 2 4 2" xfId="13442"/>
    <cellStyle name="Normal 12 2 2 4 2 2" xfId="30153"/>
    <cellStyle name="Normal 12 2 2 4 3" xfId="21800"/>
    <cellStyle name="Normal 12 2 2 5" xfId="9280"/>
    <cellStyle name="Normal 12 2 2 5 2" xfId="25991"/>
    <cellStyle name="Normal 12 2 2 6" xfId="17638"/>
    <cellStyle name="Normal 12 2 3" xfId="1449"/>
    <cellStyle name="Normal 12 2 3 2" xfId="3893"/>
    <cellStyle name="Normal 12 2 3 2 2" xfId="8056"/>
    <cellStyle name="Normal 12 2 3 2 2 2" xfId="16410"/>
    <cellStyle name="Normal 12 2 3 2 2 2 2" xfId="33121"/>
    <cellStyle name="Normal 12 2 3 2 2 3" xfId="24768"/>
    <cellStyle name="Normal 12 2 3 2 3" xfId="12248"/>
    <cellStyle name="Normal 12 2 3 2 3 2" xfId="28959"/>
    <cellStyle name="Normal 12 2 3 2 4" xfId="20606"/>
    <cellStyle name="Normal 12 2 3 3" xfId="5612"/>
    <cellStyle name="Normal 12 2 3 3 2" xfId="13966"/>
    <cellStyle name="Normal 12 2 3 3 2 2" xfId="30677"/>
    <cellStyle name="Normal 12 2 3 3 3" xfId="22324"/>
    <cellStyle name="Normal 12 2 3 4" xfId="9804"/>
    <cellStyle name="Normal 12 2 3 4 2" xfId="26515"/>
    <cellStyle name="Normal 12 2 3 5" xfId="18162"/>
    <cellStyle name="Normal 12 2 4" xfId="3894"/>
    <cellStyle name="Normal 12 2 4 2" xfId="8057"/>
    <cellStyle name="Normal 12 2 4 2 2" xfId="16411"/>
    <cellStyle name="Normal 12 2 4 2 2 2" xfId="33122"/>
    <cellStyle name="Normal 12 2 4 2 3" xfId="24769"/>
    <cellStyle name="Normal 12 2 4 3" xfId="12249"/>
    <cellStyle name="Normal 12 2 4 3 2" xfId="28960"/>
    <cellStyle name="Normal 12 2 4 4" xfId="20607"/>
    <cellStyle name="Normal 12 2 5" xfId="4576"/>
    <cellStyle name="Normal 12 2 5 2" xfId="12930"/>
    <cellStyle name="Normal 12 2 5 2 2" xfId="29641"/>
    <cellStyle name="Normal 12 2 5 3" xfId="21288"/>
    <cellStyle name="Normal 12 2 6" xfId="8768"/>
    <cellStyle name="Normal 12 2 6 2" xfId="25479"/>
    <cellStyle name="Normal 12 2 7" xfId="17126"/>
    <cellStyle name="Normal 12 3" xfId="685"/>
    <cellStyle name="Normal 12 3 2" xfId="1721"/>
    <cellStyle name="Normal 12 3 2 2" xfId="3895"/>
    <cellStyle name="Normal 12 3 2 2 2" xfId="8058"/>
    <cellStyle name="Normal 12 3 2 2 2 2" xfId="16412"/>
    <cellStyle name="Normal 12 3 2 2 2 2 2" xfId="33123"/>
    <cellStyle name="Normal 12 3 2 2 2 3" xfId="24770"/>
    <cellStyle name="Normal 12 3 2 2 3" xfId="12250"/>
    <cellStyle name="Normal 12 3 2 2 3 2" xfId="28961"/>
    <cellStyle name="Normal 12 3 2 2 4" xfId="20608"/>
    <cellStyle name="Normal 12 3 2 3" xfId="5884"/>
    <cellStyle name="Normal 12 3 2 3 2" xfId="14238"/>
    <cellStyle name="Normal 12 3 2 3 2 2" xfId="30949"/>
    <cellStyle name="Normal 12 3 2 3 3" xfId="22596"/>
    <cellStyle name="Normal 12 3 2 4" xfId="10076"/>
    <cellStyle name="Normal 12 3 2 4 2" xfId="26787"/>
    <cellStyle name="Normal 12 3 2 5" xfId="18434"/>
    <cellStyle name="Normal 12 3 3" xfId="3896"/>
    <cellStyle name="Normal 12 3 3 2" xfId="8059"/>
    <cellStyle name="Normal 12 3 3 2 2" xfId="16413"/>
    <cellStyle name="Normal 12 3 3 2 2 2" xfId="33124"/>
    <cellStyle name="Normal 12 3 3 2 3" xfId="24771"/>
    <cellStyle name="Normal 12 3 3 3" xfId="12251"/>
    <cellStyle name="Normal 12 3 3 3 2" xfId="28962"/>
    <cellStyle name="Normal 12 3 3 4" xfId="20609"/>
    <cellStyle name="Normal 12 3 4" xfId="4848"/>
    <cellStyle name="Normal 12 3 4 2" xfId="13202"/>
    <cellStyle name="Normal 12 3 4 2 2" xfId="29913"/>
    <cellStyle name="Normal 12 3 4 3" xfId="21560"/>
    <cellStyle name="Normal 12 3 5" xfId="9040"/>
    <cellStyle name="Normal 12 3 5 2" xfId="25751"/>
    <cellStyle name="Normal 12 3 6" xfId="17398"/>
    <cellStyle name="Normal 12 4" xfId="1209"/>
    <cellStyle name="Normal 12 4 2" xfId="3897"/>
    <cellStyle name="Normal 12 4 2 2" xfId="8060"/>
    <cellStyle name="Normal 12 4 2 2 2" xfId="16414"/>
    <cellStyle name="Normal 12 4 2 2 2 2" xfId="33125"/>
    <cellStyle name="Normal 12 4 2 2 3" xfId="24772"/>
    <cellStyle name="Normal 12 4 2 3" xfId="12252"/>
    <cellStyle name="Normal 12 4 2 3 2" xfId="28963"/>
    <cellStyle name="Normal 12 4 2 4" xfId="20610"/>
    <cellStyle name="Normal 12 4 3" xfId="5372"/>
    <cellStyle name="Normal 12 4 3 2" xfId="13726"/>
    <cellStyle name="Normal 12 4 3 2 2" xfId="30437"/>
    <cellStyle name="Normal 12 4 3 3" xfId="22084"/>
    <cellStyle name="Normal 12 4 4" xfId="9564"/>
    <cellStyle name="Normal 12 4 4 2" xfId="26275"/>
    <cellStyle name="Normal 12 4 5" xfId="17922"/>
    <cellStyle name="Normal 12 5" xfId="3898"/>
    <cellStyle name="Normal 12 5 2" xfId="8061"/>
    <cellStyle name="Normal 12 5 2 2" xfId="16415"/>
    <cellStyle name="Normal 12 5 2 2 2" xfId="33126"/>
    <cellStyle name="Normal 12 5 2 3" xfId="24773"/>
    <cellStyle name="Normal 12 5 3" xfId="12253"/>
    <cellStyle name="Normal 12 5 3 2" xfId="28964"/>
    <cellStyle name="Normal 12 5 4" xfId="20611"/>
    <cellStyle name="Normal 12 6" xfId="4336"/>
    <cellStyle name="Normal 12 6 2" xfId="12690"/>
    <cellStyle name="Normal 12 6 2 2" xfId="29401"/>
    <cellStyle name="Normal 12 6 3" xfId="21048"/>
    <cellStyle name="Normal 12 7" xfId="8528"/>
    <cellStyle name="Normal 12 7 2" xfId="25239"/>
    <cellStyle name="Normal 12 8" xfId="16886"/>
    <cellStyle name="Normal 13" xfId="183"/>
    <cellStyle name="Normal 13 2" xfId="426"/>
    <cellStyle name="Normal 13 2 2" xfId="939"/>
    <cellStyle name="Normal 13 2 2 2" xfId="1975"/>
    <cellStyle name="Normal 13 2 2 2 2" xfId="3899"/>
    <cellStyle name="Normal 13 2 2 2 2 2" xfId="8062"/>
    <cellStyle name="Normal 13 2 2 2 2 2 2" xfId="16416"/>
    <cellStyle name="Normal 13 2 2 2 2 2 2 2" xfId="33127"/>
    <cellStyle name="Normal 13 2 2 2 2 2 3" xfId="24774"/>
    <cellStyle name="Normal 13 2 2 2 2 3" xfId="12254"/>
    <cellStyle name="Normal 13 2 2 2 2 3 2" xfId="28965"/>
    <cellStyle name="Normal 13 2 2 2 2 4" xfId="20612"/>
    <cellStyle name="Normal 13 2 2 2 3" xfId="6138"/>
    <cellStyle name="Normal 13 2 2 2 3 2" xfId="14492"/>
    <cellStyle name="Normal 13 2 2 2 3 2 2" xfId="31203"/>
    <cellStyle name="Normal 13 2 2 2 3 3" xfId="22850"/>
    <cellStyle name="Normal 13 2 2 2 4" xfId="10330"/>
    <cellStyle name="Normal 13 2 2 2 4 2" xfId="27041"/>
    <cellStyle name="Normal 13 2 2 2 5" xfId="18688"/>
    <cellStyle name="Normal 13 2 2 3" xfId="3900"/>
    <cellStyle name="Normal 13 2 2 3 2" xfId="8063"/>
    <cellStyle name="Normal 13 2 2 3 2 2" xfId="16417"/>
    <cellStyle name="Normal 13 2 2 3 2 2 2" xfId="33128"/>
    <cellStyle name="Normal 13 2 2 3 2 3" xfId="24775"/>
    <cellStyle name="Normal 13 2 2 3 3" xfId="12255"/>
    <cellStyle name="Normal 13 2 2 3 3 2" xfId="28966"/>
    <cellStyle name="Normal 13 2 2 3 4" xfId="20613"/>
    <cellStyle name="Normal 13 2 2 4" xfId="5102"/>
    <cellStyle name="Normal 13 2 2 4 2" xfId="13456"/>
    <cellStyle name="Normal 13 2 2 4 2 2" xfId="30167"/>
    <cellStyle name="Normal 13 2 2 4 3" xfId="21814"/>
    <cellStyle name="Normal 13 2 2 5" xfId="9294"/>
    <cellStyle name="Normal 13 2 2 5 2" xfId="26005"/>
    <cellStyle name="Normal 13 2 2 6" xfId="17652"/>
    <cellStyle name="Normal 13 2 3" xfId="1463"/>
    <cellStyle name="Normal 13 2 3 2" xfId="3901"/>
    <cellStyle name="Normal 13 2 3 2 2" xfId="8064"/>
    <cellStyle name="Normal 13 2 3 2 2 2" xfId="16418"/>
    <cellStyle name="Normal 13 2 3 2 2 2 2" xfId="33129"/>
    <cellStyle name="Normal 13 2 3 2 2 3" xfId="24776"/>
    <cellStyle name="Normal 13 2 3 2 3" xfId="12256"/>
    <cellStyle name="Normal 13 2 3 2 3 2" xfId="28967"/>
    <cellStyle name="Normal 13 2 3 2 4" xfId="20614"/>
    <cellStyle name="Normal 13 2 3 3" xfId="5626"/>
    <cellStyle name="Normal 13 2 3 3 2" xfId="13980"/>
    <cellStyle name="Normal 13 2 3 3 2 2" xfId="30691"/>
    <cellStyle name="Normal 13 2 3 3 3" xfId="22338"/>
    <cellStyle name="Normal 13 2 3 4" xfId="9818"/>
    <cellStyle name="Normal 13 2 3 4 2" xfId="26529"/>
    <cellStyle name="Normal 13 2 3 5" xfId="18176"/>
    <cellStyle name="Normal 13 2 4" xfId="3902"/>
    <cellStyle name="Normal 13 2 4 2" xfId="8065"/>
    <cellStyle name="Normal 13 2 4 2 2" xfId="16419"/>
    <cellStyle name="Normal 13 2 4 2 2 2" xfId="33130"/>
    <cellStyle name="Normal 13 2 4 2 3" xfId="24777"/>
    <cellStyle name="Normal 13 2 4 3" xfId="12257"/>
    <cellStyle name="Normal 13 2 4 3 2" xfId="28968"/>
    <cellStyle name="Normal 13 2 4 4" xfId="20615"/>
    <cellStyle name="Normal 13 2 5" xfId="4590"/>
    <cellStyle name="Normal 13 2 5 2" xfId="12944"/>
    <cellStyle name="Normal 13 2 5 2 2" xfId="29655"/>
    <cellStyle name="Normal 13 2 5 3" xfId="21302"/>
    <cellStyle name="Normal 13 2 6" xfId="8782"/>
    <cellStyle name="Normal 13 2 6 2" xfId="25493"/>
    <cellStyle name="Normal 13 2 7" xfId="17140"/>
    <cellStyle name="Normal 13 3" xfId="699"/>
    <cellStyle name="Normal 13 3 2" xfId="1735"/>
    <cellStyle name="Normal 13 3 2 2" xfId="3903"/>
    <cellStyle name="Normal 13 3 2 2 2" xfId="8066"/>
    <cellStyle name="Normal 13 3 2 2 2 2" xfId="16420"/>
    <cellStyle name="Normal 13 3 2 2 2 2 2" xfId="33131"/>
    <cellStyle name="Normal 13 3 2 2 2 3" xfId="24778"/>
    <cellStyle name="Normal 13 3 2 2 3" xfId="12258"/>
    <cellStyle name="Normal 13 3 2 2 3 2" xfId="28969"/>
    <cellStyle name="Normal 13 3 2 2 4" xfId="20616"/>
    <cellStyle name="Normal 13 3 2 3" xfId="5898"/>
    <cellStyle name="Normal 13 3 2 3 2" xfId="14252"/>
    <cellStyle name="Normal 13 3 2 3 2 2" xfId="30963"/>
    <cellStyle name="Normal 13 3 2 3 3" xfId="22610"/>
    <cellStyle name="Normal 13 3 2 4" xfId="10090"/>
    <cellStyle name="Normal 13 3 2 4 2" xfId="26801"/>
    <cellStyle name="Normal 13 3 2 5" xfId="18448"/>
    <cellStyle name="Normal 13 3 3" xfId="3904"/>
    <cellStyle name="Normal 13 3 3 2" xfId="8067"/>
    <cellStyle name="Normal 13 3 3 2 2" xfId="16421"/>
    <cellStyle name="Normal 13 3 3 2 2 2" xfId="33132"/>
    <cellStyle name="Normal 13 3 3 2 3" xfId="24779"/>
    <cellStyle name="Normal 13 3 3 3" xfId="12259"/>
    <cellStyle name="Normal 13 3 3 3 2" xfId="28970"/>
    <cellStyle name="Normal 13 3 3 4" xfId="20617"/>
    <cellStyle name="Normal 13 3 4" xfId="4862"/>
    <cellStyle name="Normal 13 3 4 2" xfId="13216"/>
    <cellStyle name="Normal 13 3 4 2 2" xfId="29927"/>
    <cellStyle name="Normal 13 3 4 3" xfId="21574"/>
    <cellStyle name="Normal 13 3 5" xfId="9054"/>
    <cellStyle name="Normal 13 3 5 2" xfId="25765"/>
    <cellStyle name="Normal 13 3 6" xfId="17412"/>
    <cellStyle name="Normal 13 4" xfId="1223"/>
    <cellStyle name="Normal 13 4 2" xfId="3905"/>
    <cellStyle name="Normal 13 4 2 2" xfId="8068"/>
    <cellStyle name="Normal 13 4 2 2 2" xfId="16422"/>
    <cellStyle name="Normal 13 4 2 2 2 2" xfId="33133"/>
    <cellStyle name="Normal 13 4 2 2 3" xfId="24780"/>
    <cellStyle name="Normal 13 4 2 3" xfId="12260"/>
    <cellStyle name="Normal 13 4 2 3 2" xfId="28971"/>
    <cellStyle name="Normal 13 4 2 4" xfId="20618"/>
    <cellStyle name="Normal 13 4 3" xfId="5386"/>
    <cellStyle name="Normal 13 4 3 2" xfId="13740"/>
    <cellStyle name="Normal 13 4 3 2 2" xfId="30451"/>
    <cellStyle name="Normal 13 4 3 3" xfId="22098"/>
    <cellStyle name="Normal 13 4 4" xfId="9578"/>
    <cellStyle name="Normal 13 4 4 2" xfId="26289"/>
    <cellStyle name="Normal 13 4 5" xfId="17936"/>
    <cellStyle name="Normal 13 5" xfId="3906"/>
    <cellStyle name="Normal 13 5 2" xfId="8069"/>
    <cellStyle name="Normal 13 5 2 2" xfId="16423"/>
    <cellStyle name="Normal 13 5 2 2 2" xfId="33134"/>
    <cellStyle name="Normal 13 5 2 3" xfId="24781"/>
    <cellStyle name="Normal 13 5 3" xfId="12261"/>
    <cellStyle name="Normal 13 5 3 2" xfId="28972"/>
    <cellStyle name="Normal 13 5 4" xfId="20619"/>
    <cellStyle name="Normal 13 6" xfId="4350"/>
    <cellStyle name="Normal 13 6 2" xfId="12704"/>
    <cellStyle name="Normal 13 6 2 2" xfId="29415"/>
    <cellStyle name="Normal 13 6 3" xfId="21062"/>
    <cellStyle name="Normal 13 7" xfId="8542"/>
    <cellStyle name="Normal 13 7 2" xfId="25253"/>
    <cellStyle name="Normal 13 8" xfId="16900"/>
    <cellStyle name="Normal 14" xfId="199"/>
    <cellStyle name="Normal 14 2" xfId="441"/>
    <cellStyle name="Normal 14 2 2" xfId="954"/>
    <cellStyle name="Normal 14 2 2 2" xfId="1990"/>
    <cellStyle name="Normal 14 2 2 2 2" xfId="3907"/>
    <cellStyle name="Normal 14 2 2 2 2 2" xfId="8070"/>
    <cellStyle name="Normal 14 2 2 2 2 2 2" xfId="16424"/>
    <cellStyle name="Normal 14 2 2 2 2 2 2 2" xfId="33135"/>
    <cellStyle name="Normal 14 2 2 2 2 2 3" xfId="24782"/>
    <cellStyle name="Normal 14 2 2 2 2 3" xfId="12262"/>
    <cellStyle name="Normal 14 2 2 2 2 3 2" xfId="28973"/>
    <cellStyle name="Normal 14 2 2 2 2 4" xfId="20620"/>
    <cellStyle name="Normal 14 2 2 2 3" xfId="6153"/>
    <cellStyle name="Normal 14 2 2 2 3 2" xfId="14507"/>
    <cellStyle name="Normal 14 2 2 2 3 2 2" xfId="31218"/>
    <cellStyle name="Normal 14 2 2 2 3 3" xfId="22865"/>
    <cellStyle name="Normal 14 2 2 2 4" xfId="10345"/>
    <cellStyle name="Normal 14 2 2 2 4 2" xfId="27056"/>
    <cellStyle name="Normal 14 2 2 2 5" xfId="18703"/>
    <cellStyle name="Normal 14 2 2 3" xfId="3908"/>
    <cellStyle name="Normal 14 2 2 3 2" xfId="8071"/>
    <cellStyle name="Normal 14 2 2 3 2 2" xfId="16425"/>
    <cellStyle name="Normal 14 2 2 3 2 2 2" xfId="33136"/>
    <cellStyle name="Normal 14 2 2 3 2 3" xfId="24783"/>
    <cellStyle name="Normal 14 2 2 3 3" xfId="12263"/>
    <cellStyle name="Normal 14 2 2 3 3 2" xfId="28974"/>
    <cellStyle name="Normal 14 2 2 3 4" xfId="20621"/>
    <cellStyle name="Normal 14 2 2 4" xfId="5117"/>
    <cellStyle name="Normal 14 2 2 4 2" xfId="13471"/>
    <cellStyle name="Normal 14 2 2 4 2 2" xfId="30182"/>
    <cellStyle name="Normal 14 2 2 4 3" xfId="21829"/>
    <cellStyle name="Normal 14 2 2 5" xfId="9309"/>
    <cellStyle name="Normal 14 2 2 5 2" xfId="26020"/>
    <cellStyle name="Normal 14 2 2 6" xfId="17667"/>
    <cellStyle name="Normal 14 2 3" xfId="1478"/>
    <cellStyle name="Normal 14 2 3 2" xfId="3909"/>
    <cellStyle name="Normal 14 2 3 2 2" xfId="8072"/>
    <cellStyle name="Normal 14 2 3 2 2 2" xfId="16426"/>
    <cellStyle name="Normal 14 2 3 2 2 2 2" xfId="33137"/>
    <cellStyle name="Normal 14 2 3 2 2 3" xfId="24784"/>
    <cellStyle name="Normal 14 2 3 2 3" xfId="12264"/>
    <cellStyle name="Normal 14 2 3 2 3 2" xfId="28975"/>
    <cellStyle name="Normal 14 2 3 2 4" xfId="20622"/>
    <cellStyle name="Normal 14 2 3 3" xfId="5641"/>
    <cellStyle name="Normal 14 2 3 3 2" xfId="13995"/>
    <cellStyle name="Normal 14 2 3 3 2 2" xfId="30706"/>
    <cellStyle name="Normal 14 2 3 3 3" xfId="22353"/>
    <cellStyle name="Normal 14 2 3 4" xfId="9833"/>
    <cellStyle name="Normal 14 2 3 4 2" xfId="26544"/>
    <cellStyle name="Normal 14 2 3 5" xfId="18191"/>
    <cellStyle name="Normal 14 2 4" xfId="3910"/>
    <cellStyle name="Normal 14 2 4 2" xfId="8073"/>
    <cellStyle name="Normal 14 2 4 2 2" xfId="16427"/>
    <cellStyle name="Normal 14 2 4 2 2 2" xfId="33138"/>
    <cellStyle name="Normal 14 2 4 2 3" xfId="24785"/>
    <cellStyle name="Normal 14 2 4 3" xfId="12265"/>
    <cellStyle name="Normal 14 2 4 3 2" xfId="28976"/>
    <cellStyle name="Normal 14 2 4 4" xfId="20623"/>
    <cellStyle name="Normal 14 2 5" xfId="4605"/>
    <cellStyle name="Normal 14 2 5 2" xfId="12959"/>
    <cellStyle name="Normal 14 2 5 2 2" xfId="29670"/>
    <cellStyle name="Normal 14 2 5 3" xfId="21317"/>
    <cellStyle name="Normal 14 2 6" xfId="8797"/>
    <cellStyle name="Normal 14 2 6 2" xfId="25508"/>
    <cellStyle name="Normal 14 2 7" xfId="17155"/>
    <cellStyle name="Normal 14 3" xfId="714"/>
    <cellStyle name="Normal 14 3 2" xfId="1750"/>
    <cellStyle name="Normal 14 3 2 2" xfId="3911"/>
    <cellStyle name="Normal 14 3 2 2 2" xfId="8074"/>
    <cellStyle name="Normal 14 3 2 2 2 2" xfId="16428"/>
    <cellStyle name="Normal 14 3 2 2 2 2 2" xfId="33139"/>
    <cellStyle name="Normal 14 3 2 2 2 3" xfId="24786"/>
    <cellStyle name="Normal 14 3 2 2 3" xfId="12266"/>
    <cellStyle name="Normal 14 3 2 2 3 2" xfId="28977"/>
    <cellStyle name="Normal 14 3 2 2 4" xfId="20624"/>
    <cellStyle name="Normal 14 3 2 3" xfId="5913"/>
    <cellStyle name="Normal 14 3 2 3 2" xfId="14267"/>
    <cellStyle name="Normal 14 3 2 3 2 2" xfId="30978"/>
    <cellStyle name="Normal 14 3 2 3 3" xfId="22625"/>
    <cellStyle name="Normal 14 3 2 4" xfId="10105"/>
    <cellStyle name="Normal 14 3 2 4 2" xfId="26816"/>
    <cellStyle name="Normal 14 3 2 5" xfId="18463"/>
    <cellStyle name="Normal 14 3 3" xfId="3912"/>
    <cellStyle name="Normal 14 3 3 2" xfId="8075"/>
    <cellStyle name="Normal 14 3 3 2 2" xfId="16429"/>
    <cellStyle name="Normal 14 3 3 2 2 2" xfId="33140"/>
    <cellStyle name="Normal 14 3 3 2 3" xfId="24787"/>
    <cellStyle name="Normal 14 3 3 3" xfId="12267"/>
    <cellStyle name="Normal 14 3 3 3 2" xfId="28978"/>
    <cellStyle name="Normal 14 3 3 4" xfId="20625"/>
    <cellStyle name="Normal 14 3 4" xfId="4877"/>
    <cellStyle name="Normal 14 3 4 2" xfId="13231"/>
    <cellStyle name="Normal 14 3 4 2 2" xfId="29942"/>
    <cellStyle name="Normal 14 3 4 3" xfId="21589"/>
    <cellStyle name="Normal 14 3 5" xfId="9069"/>
    <cellStyle name="Normal 14 3 5 2" xfId="25780"/>
    <cellStyle name="Normal 14 3 6" xfId="17427"/>
    <cellStyle name="Normal 14 4" xfId="1238"/>
    <cellStyle name="Normal 14 4 2" xfId="3913"/>
    <cellStyle name="Normal 14 4 2 2" xfId="8076"/>
    <cellStyle name="Normal 14 4 2 2 2" xfId="16430"/>
    <cellStyle name="Normal 14 4 2 2 2 2" xfId="33141"/>
    <cellStyle name="Normal 14 4 2 2 3" xfId="24788"/>
    <cellStyle name="Normal 14 4 2 3" xfId="12268"/>
    <cellStyle name="Normal 14 4 2 3 2" xfId="28979"/>
    <cellStyle name="Normal 14 4 2 4" xfId="20626"/>
    <cellStyle name="Normal 14 4 3" xfId="5401"/>
    <cellStyle name="Normal 14 4 3 2" xfId="13755"/>
    <cellStyle name="Normal 14 4 3 2 2" xfId="30466"/>
    <cellStyle name="Normal 14 4 3 3" xfId="22113"/>
    <cellStyle name="Normal 14 4 4" xfId="9593"/>
    <cellStyle name="Normal 14 4 4 2" xfId="26304"/>
    <cellStyle name="Normal 14 4 5" xfId="17951"/>
    <cellStyle name="Normal 14 5" xfId="3914"/>
    <cellStyle name="Normal 14 5 2" xfId="8077"/>
    <cellStyle name="Normal 14 5 2 2" xfId="16431"/>
    <cellStyle name="Normal 14 5 2 2 2" xfId="33142"/>
    <cellStyle name="Normal 14 5 2 3" xfId="24789"/>
    <cellStyle name="Normal 14 5 3" xfId="12269"/>
    <cellStyle name="Normal 14 5 3 2" xfId="28980"/>
    <cellStyle name="Normal 14 5 4" xfId="20627"/>
    <cellStyle name="Normal 14 6" xfId="4365"/>
    <cellStyle name="Normal 14 6 2" xfId="12719"/>
    <cellStyle name="Normal 14 6 2 2" xfId="29430"/>
    <cellStyle name="Normal 14 6 3" xfId="21077"/>
    <cellStyle name="Normal 14 7" xfId="8557"/>
    <cellStyle name="Normal 14 7 2" xfId="25268"/>
    <cellStyle name="Normal 14 8" xfId="16915"/>
    <cellStyle name="Normal 15" xfId="214"/>
    <cellStyle name="Normal 15 2" xfId="456"/>
    <cellStyle name="Normal 15 2 2" xfId="969"/>
    <cellStyle name="Normal 15 2 2 2" xfId="2005"/>
    <cellStyle name="Normal 15 2 2 2 2" xfId="3915"/>
    <cellStyle name="Normal 15 2 2 2 2 2" xfId="8078"/>
    <cellStyle name="Normal 15 2 2 2 2 2 2" xfId="16432"/>
    <cellStyle name="Normal 15 2 2 2 2 2 2 2" xfId="33143"/>
    <cellStyle name="Normal 15 2 2 2 2 2 3" xfId="24790"/>
    <cellStyle name="Normal 15 2 2 2 2 3" xfId="12270"/>
    <cellStyle name="Normal 15 2 2 2 2 3 2" xfId="28981"/>
    <cellStyle name="Normal 15 2 2 2 2 4" xfId="20628"/>
    <cellStyle name="Normal 15 2 2 2 3" xfId="6168"/>
    <cellStyle name="Normal 15 2 2 2 3 2" xfId="14522"/>
    <cellStyle name="Normal 15 2 2 2 3 2 2" xfId="31233"/>
    <cellStyle name="Normal 15 2 2 2 3 3" xfId="22880"/>
    <cellStyle name="Normal 15 2 2 2 4" xfId="10360"/>
    <cellStyle name="Normal 15 2 2 2 4 2" xfId="27071"/>
    <cellStyle name="Normal 15 2 2 2 5" xfId="18718"/>
    <cellStyle name="Normal 15 2 2 3" xfId="3916"/>
    <cellStyle name="Normal 15 2 2 3 2" xfId="8079"/>
    <cellStyle name="Normal 15 2 2 3 2 2" xfId="16433"/>
    <cellStyle name="Normal 15 2 2 3 2 2 2" xfId="33144"/>
    <cellStyle name="Normal 15 2 2 3 2 3" xfId="24791"/>
    <cellStyle name="Normal 15 2 2 3 3" xfId="12271"/>
    <cellStyle name="Normal 15 2 2 3 3 2" xfId="28982"/>
    <cellStyle name="Normal 15 2 2 3 4" xfId="20629"/>
    <cellStyle name="Normal 15 2 2 4" xfId="5132"/>
    <cellStyle name="Normal 15 2 2 4 2" xfId="13486"/>
    <cellStyle name="Normal 15 2 2 4 2 2" xfId="30197"/>
    <cellStyle name="Normal 15 2 2 4 3" xfId="21844"/>
    <cellStyle name="Normal 15 2 2 5" xfId="9324"/>
    <cellStyle name="Normal 15 2 2 5 2" xfId="26035"/>
    <cellStyle name="Normal 15 2 2 6" xfId="17682"/>
    <cellStyle name="Normal 15 2 3" xfId="1493"/>
    <cellStyle name="Normal 15 2 3 2" xfId="3917"/>
    <cellStyle name="Normal 15 2 3 2 2" xfId="8080"/>
    <cellStyle name="Normal 15 2 3 2 2 2" xfId="16434"/>
    <cellStyle name="Normal 15 2 3 2 2 2 2" xfId="33145"/>
    <cellStyle name="Normal 15 2 3 2 2 3" xfId="24792"/>
    <cellStyle name="Normal 15 2 3 2 3" xfId="12272"/>
    <cellStyle name="Normal 15 2 3 2 3 2" xfId="28983"/>
    <cellStyle name="Normal 15 2 3 2 4" xfId="20630"/>
    <cellStyle name="Normal 15 2 3 3" xfId="5656"/>
    <cellStyle name="Normal 15 2 3 3 2" xfId="14010"/>
    <cellStyle name="Normal 15 2 3 3 2 2" xfId="30721"/>
    <cellStyle name="Normal 15 2 3 3 3" xfId="22368"/>
    <cellStyle name="Normal 15 2 3 4" xfId="9848"/>
    <cellStyle name="Normal 15 2 3 4 2" xfId="26559"/>
    <cellStyle name="Normal 15 2 3 5" xfId="18206"/>
    <cellStyle name="Normal 15 2 4" xfId="3918"/>
    <cellStyle name="Normal 15 2 4 2" xfId="8081"/>
    <cellStyle name="Normal 15 2 4 2 2" xfId="16435"/>
    <cellStyle name="Normal 15 2 4 2 2 2" xfId="33146"/>
    <cellStyle name="Normal 15 2 4 2 3" xfId="24793"/>
    <cellStyle name="Normal 15 2 4 3" xfId="12273"/>
    <cellStyle name="Normal 15 2 4 3 2" xfId="28984"/>
    <cellStyle name="Normal 15 2 4 4" xfId="20631"/>
    <cellStyle name="Normal 15 2 5" xfId="4620"/>
    <cellStyle name="Normal 15 2 5 2" xfId="12974"/>
    <cellStyle name="Normal 15 2 5 2 2" xfId="29685"/>
    <cellStyle name="Normal 15 2 5 3" xfId="21332"/>
    <cellStyle name="Normal 15 2 6" xfId="8812"/>
    <cellStyle name="Normal 15 2 6 2" xfId="25523"/>
    <cellStyle name="Normal 15 2 7" xfId="17170"/>
    <cellStyle name="Normal 15 3" xfId="729"/>
    <cellStyle name="Normal 15 3 2" xfId="1765"/>
    <cellStyle name="Normal 15 3 2 2" xfId="3919"/>
    <cellStyle name="Normal 15 3 2 2 2" xfId="8082"/>
    <cellStyle name="Normal 15 3 2 2 2 2" xfId="16436"/>
    <cellStyle name="Normal 15 3 2 2 2 2 2" xfId="33147"/>
    <cellStyle name="Normal 15 3 2 2 2 3" xfId="24794"/>
    <cellStyle name="Normal 15 3 2 2 3" xfId="12274"/>
    <cellStyle name="Normal 15 3 2 2 3 2" xfId="28985"/>
    <cellStyle name="Normal 15 3 2 2 4" xfId="20632"/>
    <cellStyle name="Normal 15 3 2 3" xfId="5928"/>
    <cellStyle name="Normal 15 3 2 3 2" xfId="14282"/>
    <cellStyle name="Normal 15 3 2 3 2 2" xfId="30993"/>
    <cellStyle name="Normal 15 3 2 3 3" xfId="22640"/>
    <cellStyle name="Normal 15 3 2 4" xfId="10120"/>
    <cellStyle name="Normal 15 3 2 4 2" xfId="26831"/>
    <cellStyle name="Normal 15 3 2 5" xfId="18478"/>
    <cellStyle name="Normal 15 3 3" xfId="3920"/>
    <cellStyle name="Normal 15 3 3 2" xfId="8083"/>
    <cellStyle name="Normal 15 3 3 2 2" xfId="16437"/>
    <cellStyle name="Normal 15 3 3 2 2 2" xfId="33148"/>
    <cellStyle name="Normal 15 3 3 2 3" xfId="24795"/>
    <cellStyle name="Normal 15 3 3 3" xfId="12275"/>
    <cellStyle name="Normal 15 3 3 3 2" xfId="28986"/>
    <cellStyle name="Normal 15 3 3 4" xfId="20633"/>
    <cellStyle name="Normal 15 3 4" xfId="4892"/>
    <cellStyle name="Normal 15 3 4 2" xfId="13246"/>
    <cellStyle name="Normal 15 3 4 2 2" xfId="29957"/>
    <cellStyle name="Normal 15 3 4 3" xfId="21604"/>
    <cellStyle name="Normal 15 3 5" xfId="9084"/>
    <cellStyle name="Normal 15 3 5 2" xfId="25795"/>
    <cellStyle name="Normal 15 3 6" xfId="17442"/>
    <cellStyle name="Normal 15 4" xfId="1253"/>
    <cellStyle name="Normal 15 4 2" xfId="3921"/>
    <cellStyle name="Normal 15 4 2 2" xfId="8084"/>
    <cellStyle name="Normal 15 4 2 2 2" xfId="16438"/>
    <cellStyle name="Normal 15 4 2 2 2 2" xfId="33149"/>
    <cellStyle name="Normal 15 4 2 2 3" xfId="24796"/>
    <cellStyle name="Normal 15 4 2 3" xfId="12276"/>
    <cellStyle name="Normal 15 4 2 3 2" xfId="28987"/>
    <cellStyle name="Normal 15 4 2 4" xfId="20634"/>
    <cellStyle name="Normal 15 4 3" xfId="5416"/>
    <cellStyle name="Normal 15 4 3 2" xfId="13770"/>
    <cellStyle name="Normal 15 4 3 2 2" xfId="30481"/>
    <cellStyle name="Normal 15 4 3 3" xfId="22128"/>
    <cellStyle name="Normal 15 4 4" xfId="9608"/>
    <cellStyle name="Normal 15 4 4 2" xfId="26319"/>
    <cellStyle name="Normal 15 4 5" xfId="17966"/>
    <cellStyle name="Normal 15 5" xfId="3922"/>
    <cellStyle name="Normal 15 5 2" xfId="8085"/>
    <cellStyle name="Normal 15 5 2 2" xfId="16439"/>
    <cellStyle name="Normal 15 5 2 2 2" xfId="33150"/>
    <cellStyle name="Normal 15 5 2 3" xfId="24797"/>
    <cellStyle name="Normal 15 5 3" xfId="12277"/>
    <cellStyle name="Normal 15 5 3 2" xfId="28988"/>
    <cellStyle name="Normal 15 5 4" xfId="20635"/>
    <cellStyle name="Normal 15 6" xfId="4380"/>
    <cellStyle name="Normal 15 6 2" xfId="12734"/>
    <cellStyle name="Normal 15 6 2 2" xfId="29445"/>
    <cellStyle name="Normal 15 6 3" xfId="21092"/>
    <cellStyle name="Normal 15 7" xfId="8572"/>
    <cellStyle name="Normal 15 7 2" xfId="25283"/>
    <cellStyle name="Normal 15 8" xfId="16930"/>
    <cellStyle name="Normal 16" xfId="228"/>
    <cellStyle name="Normal 16 2" xfId="470"/>
    <cellStyle name="Normal 16 2 2" xfId="983"/>
    <cellStyle name="Normal 16 2 2 2" xfId="2019"/>
    <cellStyle name="Normal 16 2 2 2 2" xfId="3923"/>
    <cellStyle name="Normal 16 2 2 2 2 2" xfId="8086"/>
    <cellStyle name="Normal 16 2 2 2 2 2 2" xfId="16440"/>
    <cellStyle name="Normal 16 2 2 2 2 2 2 2" xfId="33151"/>
    <cellStyle name="Normal 16 2 2 2 2 2 3" xfId="24798"/>
    <cellStyle name="Normal 16 2 2 2 2 3" xfId="12278"/>
    <cellStyle name="Normal 16 2 2 2 2 3 2" xfId="28989"/>
    <cellStyle name="Normal 16 2 2 2 2 4" xfId="20636"/>
    <cellStyle name="Normal 16 2 2 2 3" xfId="6182"/>
    <cellStyle name="Normal 16 2 2 2 3 2" xfId="14536"/>
    <cellStyle name="Normal 16 2 2 2 3 2 2" xfId="31247"/>
    <cellStyle name="Normal 16 2 2 2 3 3" xfId="22894"/>
    <cellStyle name="Normal 16 2 2 2 4" xfId="10374"/>
    <cellStyle name="Normal 16 2 2 2 4 2" xfId="27085"/>
    <cellStyle name="Normal 16 2 2 2 5" xfId="18732"/>
    <cellStyle name="Normal 16 2 2 3" xfId="3924"/>
    <cellStyle name="Normal 16 2 2 3 2" xfId="8087"/>
    <cellStyle name="Normal 16 2 2 3 2 2" xfId="16441"/>
    <cellStyle name="Normal 16 2 2 3 2 2 2" xfId="33152"/>
    <cellStyle name="Normal 16 2 2 3 2 3" xfId="24799"/>
    <cellStyle name="Normal 16 2 2 3 3" xfId="12279"/>
    <cellStyle name="Normal 16 2 2 3 3 2" xfId="28990"/>
    <cellStyle name="Normal 16 2 2 3 4" xfId="20637"/>
    <cellStyle name="Normal 16 2 2 4" xfId="5146"/>
    <cellStyle name="Normal 16 2 2 4 2" xfId="13500"/>
    <cellStyle name="Normal 16 2 2 4 2 2" xfId="30211"/>
    <cellStyle name="Normal 16 2 2 4 3" xfId="21858"/>
    <cellStyle name="Normal 16 2 2 5" xfId="9338"/>
    <cellStyle name="Normal 16 2 2 5 2" xfId="26049"/>
    <cellStyle name="Normal 16 2 2 6" xfId="17696"/>
    <cellStyle name="Normal 16 2 3" xfId="1507"/>
    <cellStyle name="Normal 16 2 3 2" xfId="3925"/>
    <cellStyle name="Normal 16 2 3 2 2" xfId="8088"/>
    <cellStyle name="Normal 16 2 3 2 2 2" xfId="16442"/>
    <cellStyle name="Normal 16 2 3 2 2 2 2" xfId="33153"/>
    <cellStyle name="Normal 16 2 3 2 2 3" xfId="24800"/>
    <cellStyle name="Normal 16 2 3 2 3" xfId="12280"/>
    <cellStyle name="Normal 16 2 3 2 3 2" xfId="28991"/>
    <cellStyle name="Normal 16 2 3 2 4" xfId="20638"/>
    <cellStyle name="Normal 16 2 3 3" xfId="5670"/>
    <cellStyle name="Normal 16 2 3 3 2" xfId="14024"/>
    <cellStyle name="Normal 16 2 3 3 2 2" xfId="30735"/>
    <cellStyle name="Normal 16 2 3 3 3" xfId="22382"/>
    <cellStyle name="Normal 16 2 3 4" xfId="9862"/>
    <cellStyle name="Normal 16 2 3 4 2" xfId="26573"/>
    <cellStyle name="Normal 16 2 3 5" xfId="18220"/>
    <cellStyle name="Normal 16 2 4" xfId="3926"/>
    <cellStyle name="Normal 16 2 4 2" xfId="8089"/>
    <cellStyle name="Normal 16 2 4 2 2" xfId="16443"/>
    <cellStyle name="Normal 16 2 4 2 2 2" xfId="33154"/>
    <cellStyle name="Normal 16 2 4 2 3" xfId="24801"/>
    <cellStyle name="Normal 16 2 4 3" xfId="12281"/>
    <cellStyle name="Normal 16 2 4 3 2" xfId="28992"/>
    <cellStyle name="Normal 16 2 4 4" xfId="20639"/>
    <cellStyle name="Normal 16 2 5" xfId="4634"/>
    <cellStyle name="Normal 16 2 5 2" xfId="12988"/>
    <cellStyle name="Normal 16 2 5 2 2" xfId="29699"/>
    <cellStyle name="Normal 16 2 5 3" xfId="21346"/>
    <cellStyle name="Normal 16 2 6" xfId="8826"/>
    <cellStyle name="Normal 16 2 6 2" xfId="25537"/>
    <cellStyle name="Normal 16 2 7" xfId="17184"/>
    <cellStyle name="Normal 16 3" xfId="743"/>
    <cellStyle name="Normal 16 3 2" xfId="1779"/>
    <cellStyle name="Normal 16 3 2 2" xfId="3927"/>
    <cellStyle name="Normal 16 3 2 2 2" xfId="8090"/>
    <cellStyle name="Normal 16 3 2 2 2 2" xfId="16444"/>
    <cellStyle name="Normal 16 3 2 2 2 2 2" xfId="33155"/>
    <cellStyle name="Normal 16 3 2 2 2 3" xfId="24802"/>
    <cellStyle name="Normal 16 3 2 2 3" xfId="12282"/>
    <cellStyle name="Normal 16 3 2 2 3 2" xfId="28993"/>
    <cellStyle name="Normal 16 3 2 2 4" xfId="20640"/>
    <cellStyle name="Normal 16 3 2 3" xfId="5942"/>
    <cellStyle name="Normal 16 3 2 3 2" xfId="14296"/>
    <cellStyle name="Normal 16 3 2 3 2 2" xfId="31007"/>
    <cellStyle name="Normal 16 3 2 3 3" xfId="22654"/>
    <cellStyle name="Normal 16 3 2 4" xfId="10134"/>
    <cellStyle name="Normal 16 3 2 4 2" xfId="26845"/>
    <cellStyle name="Normal 16 3 2 5" xfId="18492"/>
    <cellStyle name="Normal 16 3 3" xfId="3928"/>
    <cellStyle name="Normal 16 3 3 2" xfId="8091"/>
    <cellStyle name="Normal 16 3 3 2 2" xfId="16445"/>
    <cellStyle name="Normal 16 3 3 2 2 2" xfId="33156"/>
    <cellStyle name="Normal 16 3 3 2 3" xfId="24803"/>
    <cellStyle name="Normal 16 3 3 3" xfId="12283"/>
    <cellStyle name="Normal 16 3 3 3 2" xfId="28994"/>
    <cellStyle name="Normal 16 3 3 4" xfId="20641"/>
    <cellStyle name="Normal 16 3 4" xfId="4906"/>
    <cellStyle name="Normal 16 3 4 2" xfId="13260"/>
    <cellStyle name="Normal 16 3 4 2 2" xfId="29971"/>
    <cellStyle name="Normal 16 3 4 3" xfId="21618"/>
    <cellStyle name="Normal 16 3 5" xfId="9098"/>
    <cellStyle name="Normal 16 3 5 2" xfId="25809"/>
    <cellStyle name="Normal 16 3 6" xfId="17456"/>
    <cellStyle name="Normal 16 4" xfId="1267"/>
    <cellStyle name="Normal 16 4 2" xfId="3929"/>
    <cellStyle name="Normal 16 4 2 2" xfId="8092"/>
    <cellStyle name="Normal 16 4 2 2 2" xfId="16446"/>
    <cellStyle name="Normal 16 4 2 2 2 2" xfId="33157"/>
    <cellStyle name="Normal 16 4 2 2 3" xfId="24804"/>
    <cellStyle name="Normal 16 4 2 3" xfId="12284"/>
    <cellStyle name="Normal 16 4 2 3 2" xfId="28995"/>
    <cellStyle name="Normal 16 4 2 4" xfId="20642"/>
    <cellStyle name="Normal 16 4 3" xfId="5430"/>
    <cellStyle name="Normal 16 4 3 2" xfId="13784"/>
    <cellStyle name="Normal 16 4 3 2 2" xfId="30495"/>
    <cellStyle name="Normal 16 4 3 3" xfId="22142"/>
    <cellStyle name="Normal 16 4 4" xfId="9622"/>
    <cellStyle name="Normal 16 4 4 2" xfId="26333"/>
    <cellStyle name="Normal 16 4 5" xfId="17980"/>
    <cellStyle name="Normal 16 5" xfId="3930"/>
    <cellStyle name="Normal 16 5 2" xfId="8093"/>
    <cellStyle name="Normal 16 5 2 2" xfId="16447"/>
    <cellStyle name="Normal 16 5 2 2 2" xfId="33158"/>
    <cellStyle name="Normal 16 5 2 3" xfId="24805"/>
    <cellStyle name="Normal 16 5 3" xfId="12285"/>
    <cellStyle name="Normal 16 5 3 2" xfId="28996"/>
    <cellStyle name="Normal 16 5 4" xfId="20643"/>
    <cellStyle name="Normal 16 6" xfId="4394"/>
    <cellStyle name="Normal 16 6 2" xfId="12748"/>
    <cellStyle name="Normal 16 6 2 2" xfId="29459"/>
    <cellStyle name="Normal 16 6 3" xfId="21106"/>
    <cellStyle name="Normal 16 7" xfId="8586"/>
    <cellStyle name="Normal 16 7 2" xfId="25297"/>
    <cellStyle name="Normal 16 8" xfId="16944"/>
    <cellStyle name="Normal 17" xfId="242"/>
    <cellStyle name="Normal 17 2" xfId="484"/>
    <cellStyle name="Normal 17 2 2" xfId="997"/>
    <cellStyle name="Normal 17 2 2 2" xfId="2033"/>
    <cellStyle name="Normal 17 2 2 2 2" xfId="3931"/>
    <cellStyle name="Normal 17 2 2 2 2 2" xfId="8094"/>
    <cellStyle name="Normal 17 2 2 2 2 2 2" xfId="16448"/>
    <cellStyle name="Normal 17 2 2 2 2 2 2 2" xfId="33159"/>
    <cellStyle name="Normal 17 2 2 2 2 2 3" xfId="24806"/>
    <cellStyle name="Normal 17 2 2 2 2 3" xfId="12286"/>
    <cellStyle name="Normal 17 2 2 2 2 3 2" xfId="28997"/>
    <cellStyle name="Normal 17 2 2 2 2 4" xfId="20644"/>
    <cellStyle name="Normal 17 2 2 2 3" xfId="6196"/>
    <cellStyle name="Normal 17 2 2 2 3 2" xfId="14550"/>
    <cellStyle name="Normal 17 2 2 2 3 2 2" xfId="31261"/>
    <cellStyle name="Normal 17 2 2 2 3 3" xfId="22908"/>
    <cellStyle name="Normal 17 2 2 2 4" xfId="10388"/>
    <cellStyle name="Normal 17 2 2 2 4 2" xfId="27099"/>
    <cellStyle name="Normal 17 2 2 2 5" xfId="18746"/>
    <cellStyle name="Normal 17 2 2 3" xfId="3932"/>
    <cellStyle name="Normal 17 2 2 3 2" xfId="8095"/>
    <cellStyle name="Normal 17 2 2 3 2 2" xfId="16449"/>
    <cellStyle name="Normal 17 2 2 3 2 2 2" xfId="33160"/>
    <cellStyle name="Normal 17 2 2 3 2 3" xfId="24807"/>
    <cellStyle name="Normal 17 2 2 3 3" xfId="12287"/>
    <cellStyle name="Normal 17 2 2 3 3 2" xfId="28998"/>
    <cellStyle name="Normal 17 2 2 3 4" xfId="20645"/>
    <cellStyle name="Normal 17 2 2 4" xfId="5160"/>
    <cellStyle name="Normal 17 2 2 4 2" xfId="13514"/>
    <cellStyle name="Normal 17 2 2 4 2 2" xfId="30225"/>
    <cellStyle name="Normal 17 2 2 4 3" xfId="21872"/>
    <cellStyle name="Normal 17 2 2 5" xfId="9352"/>
    <cellStyle name="Normal 17 2 2 5 2" xfId="26063"/>
    <cellStyle name="Normal 17 2 2 6" xfId="17710"/>
    <cellStyle name="Normal 17 2 3" xfId="1521"/>
    <cellStyle name="Normal 17 2 3 2" xfId="3933"/>
    <cellStyle name="Normal 17 2 3 2 2" xfId="8096"/>
    <cellStyle name="Normal 17 2 3 2 2 2" xfId="16450"/>
    <cellStyle name="Normal 17 2 3 2 2 2 2" xfId="33161"/>
    <cellStyle name="Normal 17 2 3 2 2 3" xfId="24808"/>
    <cellStyle name="Normal 17 2 3 2 3" xfId="12288"/>
    <cellStyle name="Normal 17 2 3 2 3 2" xfId="28999"/>
    <cellStyle name="Normal 17 2 3 2 4" xfId="20646"/>
    <cellStyle name="Normal 17 2 3 3" xfId="5684"/>
    <cellStyle name="Normal 17 2 3 3 2" xfId="14038"/>
    <cellStyle name="Normal 17 2 3 3 2 2" xfId="30749"/>
    <cellStyle name="Normal 17 2 3 3 3" xfId="22396"/>
    <cellStyle name="Normal 17 2 3 4" xfId="9876"/>
    <cellStyle name="Normal 17 2 3 4 2" xfId="26587"/>
    <cellStyle name="Normal 17 2 3 5" xfId="18234"/>
    <cellStyle name="Normal 17 2 4" xfId="3934"/>
    <cellStyle name="Normal 17 2 4 2" xfId="8097"/>
    <cellStyle name="Normal 17 2 4 2 2" xfId="16451"/>
    <cellStyle name="Normal 17 2 4 2 2 2" xfId="33162"/>
    <cellStyle name="Normal 17 2 4 2 3" xfId="24809"/>
    <cellStyle name="Normal 17 2 4 3" xfId="12289"/>
    <cellStyle name="Normal 17 2 4 3 2" xfId="29000"/>
    <cellStyle name="Normal 17 2 4 4" xfId="20647"/>
    <cellStyle name="Normal 17 2 5" xfId="4648"/>
    <cellStyle name="Normal 17 2 5 2" xfId="13002"/>
    <cellStyle name="Normal 17 2 5 2 2" xfId="29713"/>
    <cellStyle name="Normal 17 2 5 3" xfId="21360"/>
    <cellStyle name="Normal 17 2 6" xfId="8840"/>
    <cellStyle name="Normal 17 2 6 2" xfId="25551"/>
    <cellStyle name="Normal 17 2 7" xfId="17198"/>
    <cellStyle name="Normal 17 3" xfId="757"/>
    <cellStyle name="Normal 17 3 2" xfId="1793"/>
    <cellStyle name="Normal 17 3 2 2" xfId="3935"/>
    <cellStyle name="Normal 17 3 2 2 2" xfId="8098"/>
    <cellStyle name="Normal 17 3 2 2 2 2" xfId="16452"/>
    <cellStyle name="Normal 17 3 2 2 2 2 2" xfId="33163"/>
    <cellStyle name="Normal 17 3 2 2 2 3" xfId="24810"/>
    <cellStyle name="Normal 17 3 2 2 3" xfId="12290"/>
    <cellStyle name="Normal 17 3 2 2 3 2" xfId="29001"/>
    <cellStyle name="Normal 17 3 2 2 4" xfId="20648"/>
    <cellStyle name="Normal 17 3 2 3" xfId="5956"/>
    <cellStyle name="Normal 17 3 2 3 2" xfId="14310"/>
    <cellStyle name="Normal 17 3 2 3 2 2" xfId="31021"/>
    <cellStyle name="Normal 17 3 2 3 3" xfId="22668"/>
    <cellStyle name="Normal 17 3 2 4" xfId="10148"/>
    <cellStyle name="Normal 17 3 2 4 2" xfId="26859"/>
    <cellStyle name="Normal 17 3 2 5" xfId="18506"/>
    <cellStyle name="Normal 17 3 3" xfId="3936"/>
    <cellStyle name="Normal 17 3 3 2" xfId="8099"/>
    <cellStyle name="Normal 17 3 3 2 2" xfId="16453"/>
    <cellStyle name="Normal 17 3 3 2 2 2" xfId="33164"/>
    <cellStyle name="Normal 17 3 3 2 3" xfId="24811"/>
    <cellStyle name="Normal 17 3 3 3" xfId="12291"/>
    <cellStyle name="Normal 17 3 3 3 2" xfId="29002"/>
    <cellStyle name="Normal 17 3 3 4" xfId="20649"/>
    <cellStyle name="Normal 17 3 4" xfId="4920"/>
    <cellStyle name="Normal 17 3 4 2" xfId="13274"/>
    <cellStyle name="Normal 17 3 4 2 2" xfId="29985"/>
    <cellStyle name="Normal 17 3 4 3" xfId="21632"/>
    <cellStyle name="Normal 17 3 5" xfId="9112"/>
    <cellStyle name="Normal 17 3 5 2" xfId="25823"/>
    <cellStyle name="Normal 17 3 6" xfId="17470"/>
    <cellStyle name="Normal 17 4" xfId="1281"/>
    <cellStyle name="Normal 17 4 2" xfId="3937"/>
    <cellStyle name="Normal 17 4 2 2" xfId="8100"/>
    <cellStyle name="Normal 17 4 2 2 2" xfId="16454"/>
    <cellStyle name="Normal 17 4 2 2 2 2" xfId="33165"/>
    <cellStyle name="Normal 17 4 2 2 3" xfId="24812"/>
    <cellStyle name="Normal 17 4 2 3" xfId="12292"/>
    <cellStyle name="Normal 17 4 2 3 2" xfId="29003"/>
    <cellStyle name="Normal 17 4 2 4" xfId="20650"/>
    <cellStyle name="Normal 17 4 3" xfId="5444"/>
    <cellStyle name="Normal 17 4 3 2" xfId="13798"/>
    <cellStyle name="Normal 17 4 3 2 2" xfId="30509"/>
    <cellStyle name="Normal 17 4 3 3" xfId="22156"/>
    <cellStyle name="Normal 17 4 4" xfId="9636"/>
    <cellStyle name="Normal 17 4 4 2" xfId="26347"/>
    <cellStyle name="Normal 17 4 5" xfId="17994"/>
    <cellStyle name="Normal 17 5" xfId="3938"/>
    <cellStyle name="Normal 17 5 2" xfId="8101"/>
    <cellStyle name="Normal 17 5 2 2" xfId="16455"/>
    <cellStyle name="Normal 17 5 2 2 2" xfId="33166"/>
    <cellStyle name="Normal 17 5 2 3" xfId="24813"/>
    <cellStyle name="Normal 17 5 3" xfId="12293"/>
    <cellStyle name="Normal 17 5 3 2" xfId="29004"/>
    <cellStyle name="Normal 17 5 4" xfId="20651"/>
    <cellStyle name="Normal 17 6" xfId="4408"/>
    <cellStyle name="Normal 17 6 2" xfId="12762"/>
    <cellStyle name="Normal 17 6 2 2" xfId="29473"/>
    <cellStyle name="Normal 17 6 3" xfId="21120"/>
    <cellStyle name="Normal 17 7" xfId="8600"/>
    <cellStyle name="Normal 17 7 2" xfId="25311"/>
    <cellStyle name="Normal 17 8" xfId="16958"/>
    <cellStyle name="Normal 18" xfId="256"/>
    <cellStyle name="Normal 19" xfId="258"/>
    <cellStyle name="Normal 19 2" xfId="498"/>
    <cellStyle name="Normal 19 2 2" xfId="1011"/>
    <cellStyle name="Normal 19 2 2 2" xfId="2047"/>
    <cellStyle name="Normal 19 2 2 2 2" xfId="3939"/>
    <cellStyle name="Normal 19 2 2 2 2 2" xfId="8102"/>
    <cellStyle name="Normal 19 2 2 2 2 2 2" xfId="16456"/>
    <cellStyle name="Normal 19 2 2 2 2 2 2 2" xfId="33167"/>
    <cellStyle name="Normal 19 2 2 2 2 2 3" xfId="24814"/>
    <cellStyle name="Normal 19 2 2 2 2 3" xfId="12294"/>
    <cellStyle name="Normal 19 2 2 2 2 3 2" xfId="29005"/>
    <cellStyle name="Normal 19 2 2 2 2 4" xfId="20652"/>
    <cellStyle name="Normal 19 2 2 2 3" xfId="6210"/>
    <cellStyle name="Normal 19 2 2 2 3 2" xfId="14564"/>
    <cellStyle name="Normal 19 2 2 2 3 2 2" xfId="31275"/>
    <cellStyle name="Normal 19 2 2 2 3 3" xfId="22922"/>
    <cellStyle name="Normal 19 2 2 2 4" xfId="10402"/>
    <cellStyle name="Normal 19 2 2 2 4 2" xfId="27113"/>
    <cellStyle name="Normal 19 2 2 2 5" xfId="18760"/>
    <cellStyle name="Normal 19 2 2 3" xfId="3940"/>
    <cellStyle name="Normal 19 2 2 3 2" xfId="8103"/>
    <cellStyle name="Normal 19 2 2 3 2 2" xfId="16457"/>
    <cellStyle name="Normal 19 2 2 3 2 2 2" xfId="33168"/>
    <cellStyle name="Normal 19 2 2 3 2 3" xfId="24815"/>
    <cellStyle name="Normal 19 2 2 3 3" xfId="12295"/>
    <cellStyle name="Normal 19 2 2 3 3 2" xfId="29006"/>
    <cellStyle name="Normal 19 2 2 3 4" xfId="20653"/>
    <cellStyle name="Normal 19 2 2 4" xfId="5174"/>
    <cellStyle name="Normal 19 2 2 4 2" xfId="13528"/>
    <cellStyle name="Normal 19 2 2 4 2 2" xfId="30239"/>
    <cellStyle name="Normal 19 2 2 4 3" xfId="21886"/>
    <cellStyle name="Normal 19 2 2 5" xfId="9366"/>
    <cellStyle name="Normal 19 2 2 5 2" xfId="26077"/>
    <cellStyle name="Normal 19 2 2 6" xfId="17724"/>
    <cellStyle name="Normal 19 2 3" xfId="1535"/>
    <cellStyle name="Normal 19 2 3 2" xfId="3941"/>
    <cellStyle name="Normal 19 2 3 2 2" xfId="8104"/>
    <cellStyle name="Normal 19 2 3 2 2 2" xfId="16458"/>
    <cellStyle name="Normal 19 2 3 2 2 2 2" xfId="33169"/>
    <cellStyle name="Normal 19 2 3 2 2 3" xfId="24816"/>
    <cellStyle name="Normal 19 2 3 2 3" xfId="12296"/>
    <cellStyle name="Normal 19 2 3 2 3 2" xfId="29007"/>
    <cellStyle name="Normal 19 2 3 2 4" xfId="20654"/>
    <cellStyle name="Normal 19 2 3 3" xfId="5698"/>
    <cellStyle name="Normal 19 2 3 3 2" xfId="14052"/>
    <cellStyle name="Normal 19 2 3 3 2 2" xfId="30763"/>
    <cellStyle name="Normal 19 2 3 3 3" xfId="22410"/>
    <cellStyle name="Normal 19 2 3 4" xfId="9890"/>
    <cellStyle name="Normal 19 2 3 4 2" xfId="26601"/>
    <cellStyle name="Normal 19 2 3 5" xfId="18248"/>
    <cellStyle name="Normal 19 2 4" xfId="3942"/>
    <cellStyle name="Normal 19 2 4 2" xfId="8105"/>
    <cellStyle name="Normal 19 2 4 2 2" xfId="16459"/>
    <cellStyle name="Normal 19 2 4 2 2 2" xfId="33170"/>
    <cellStyle name="Normal 19 2 4 2 3" xfId="24817"/>
    <cellStyle name="Normal 19 2 4 3" xfId="12297"/>
    <cellStyle name="Normal 19 2 4 3 2" xfId="29008"/>
    <cellStyle name="Normal 19 2 4 4" xfId="20655"/>
    <cellStyle name="Normal 19 2 5" xfId="4662"/>
    <cellStyle name="Normal 19 2 5 2" xfId="13016"/>
    <cellStyle name="Normal 19 2 5 2 2" xfId="29727"/>
    <cellStyle name="Normal 19 2 5 3" xfId="21374"/>
    <cellStyle name="Normal 19 2 6" xfId="8854"/>
    <cellStyle name="Normal 19 2 6 2" xfId="25565"/>
    <cellStyle name="Normal 19 2 7" xfId="17212"/>
    <cellStyle name="Normal 19 3" xfId="771"/>
    <cellStyle name="Normal 19 3 2" xfId="1807"/>
    <cellStyle name="Normal 19 3 2 2" xfId="3943"/>
    <cellStyle name="Normal 19 3 2 2 2" xfId="8106"/>
    <cellStyle name="Normal 19 3 2 2 2 2" xfId="16460"/>
    <cellStyle name="Normal 19 3 2 2 2 2 2" xfId="33171"/>
    <cellStyle name="Normal 19 3 2 2 2 3" xfId="24818"/>
    <cellStyle name="Normal 19 3 2 2 3" xfId="12298"/>
    <cellStyle name="Normal 19 3 2 2 3 2" xfId="29009"/>
    <cellStyle name="Normal 19 3 2 2 4" xfId="20656"/>
    <cellStyle name="Normal 19 3 2 3" xfId="5970"/>
    <cellStyle name="Normal 19 3 2 3 2" xfId="14324"/>
    <cellStyle name="Normal 19 3 2 3 2 2" xfId="31035"/>
    <cellStyle name="Normal 19 3 2 3 3" xfId="22682"/>
    <cellStyle name="Normal 19 3 2 4" xfId="10162"/>
    <cellStyle name="Normal 19 3 2 4 2" xfId="26873"/>
    <cellStyle name="Normal 19 3 2 5" xfId="18520"/>
    <cellStyle name="Normal 19 3 3" xfId="3944"/>
    <cellStyle name="Normal 19 3 3 2" xfId="8107"/>
    <cellStyle name="Normal 19 3 3 2 2" xfId="16461"/>
    <cellStyle name="Normal 19 3 3 2 2 2" xfId="33172"/>
    <cellStyle name="Normal 19 3 3 2 3" xfId="24819"/>
    <cellStyle name="Normal 19 3 3 3" xfId="12299"/>
    <cellStyle name="Normal 19 3 3 3 2" xfId="29010"/>
    <cellStyle name="Normal 19 3 3 4" xfId="20657"/>
    <cellStyle name="Normal 19 3 4" xfId="4934"/>
    <cellStyle name="Normal 19 3 4 2" xfId="13288"/>
    <cellStyle name="Normal 19 3 4 2 2" xfId="29999"/>
    <cellStyle name="Normal 19 3 4 3" xfId="21646"/>
    <cellStyle name="Normal 19 3 5" xfId="9126"/>
    <cellStyle name="Normal 19 3 5 2" xfId="25837"/>
    <cellStyle name="Normal 19 3 6" xfId="17484"/>
    <cellStyle name="Normal 19 4" xfId="1295"/>
    <cellStyle name="Normal 19 4 2" xfId="3945"/>
    <cellStyle name="Normal 19 4 2 2" xfId="8108"/>
    <cellStyle name="Normal 19 4 2 2 2" xfId="16462"/>
    <cellStyle name="Normal 19 4 2 2 2 2" xfId="33173"/>
    <cellStyle name="Normal 19 4 2 2 3" xfId="24820"/>
    <cellStyle name="Normal 19 4 2 3" xfId="12300"/>
    <cellStyle name="Normal 19 4 2 3 2" xfId="29011"/>
    <cellStyle name="Normal 19 4 2 4" xfId="20658"/>
    <cellStyle name="Normal 19 4 3" xfId="5458"/>
    <cellStyle name="Normal 19 4 3 2" xfId="13812"/>
    <cellStyle name="Normal 19 4 3 2 2" xfId="30523"/>
    <cellStyle name="Normal 19 4 3 3" xfId="22170"/>
    <cellStyle name="Normal 19 4 4" xfId="9650"/>
    <cellStyle name="Normal 19 4 4 2" xfId="26361"/>
    <cellStyle name="Normal 19 4 5" xfId="18008"/>
    <cellStyle name="Normal 19 5" xfId="3946"/>
    <cellStyle name="Normal 19 5 2" xfId="8109"/>
    <cellStyle name="Normal 19 5 2 2" xfId="16463"/>
    <cellStyle name="Normal 19 5 2 2 2" xfId="33174"/>
    <cellStyle name="Normal 19 5 2 3" xfId="24821"/>
    <cellStyle name="Normal 19 5 3" xfId="12301"/>
    <cellStyle name="Normal 19 5 3 2" xfId="29012"/>
    <cellStyle name="Normal 19 5 4" xfId="20659"/>
    <cellStyle name="Normal 19 6" xfId="4422"/>
    <cellStyle name="Normal 19 6 2" xfId="12776"/>
    <cellStyle name="Normal 19 6 2 2" xfId="29487"/>
    <cellStyle name="Normal 19 6 3" xfId="21134"/>
    <cellStyle name="Normal 19 7" xfId="8614"/>
    <cellStyle name="Normal 19 7 2" xfId="25325"/>
    <cellStyle name="Normal 19 8" xfId="16972"/>
    <cellStyle name="Normal 2" xfId="37"/>
    <cellStyle name="Normal 2 10" xfId="16758"/>
    <cellStyle name="Normal 2 2" xfId="198"/>
    <cellStyle name="Normal 2 3" xfId="284"/>
    <cellStyle name="Normal 2 3 2" xfId="797"/>
    <cellStyle name="Normal 2 3 2 2" xfId="1833"/>
    <cellStyle name="Normal 2 3 2 2 2" xfId="3947"/>
    <cellStyle name="Normal 2 3 2 2 2 2" xfId="8110"/>
    <cellStyle name="Normal 2 3 2 2 2 2 2" xfId="16464"/>
    <cellStyle name="Normal 2 3 2 2 2 2 2 2" xfId="33175"/>
    <cellStyle name="Normal 2 3 2 2 2 2 3" xfId="24822"/>
    <cellStyle name="Normal 2 3 2 2 2 3" xfId="12302"/>
    <cellStyle name="Normal 2 3 2 2 2 3 2" xfId="29013"/>
    <cellStyle name="Normal 2 3 2 2 2 4" xfId="20660"/>
    <cellStyle name="Normal 2 3 2 2 3" xfId="5996"/>
    <cellStyle name="Normal 2 3 2 2 3 2" xfId="14350"/>
    <cellStyle name="Normal 2 3 2 2 3 2 2" xfId="31061"/>
    <cellStyle name="Normal 2 3 2 2 3 3" xfId="22708"/>
    <cellStyle name="Normal 2 3 2 2 4" xfId="10188"/>
    <cellStyle name="Normal 2 3 2 2 4 2" xfId="26899"/>
    <cellStyle name="Normal 2 3 2 2 5" xfId="18546"/>
    <cellStyle name="Normal 2 3 2 3" xfId="3948"/>
    <cellStyle name="Normal 2 3 2 3 2" xfId="8111"/>
    <cellStyle name="Normal 2 3 2 3 2 2" xfId="16465"/>
    <cellStyle name="Normal 2 3 2 3 2 2 2" xfId="33176"/>
    <cellStyle name="Normal 2 3 2 3 2 3" xfId="24823"/>
    <cellStyle name="Normal 2 3 2 3 3" xfId="12303"/>
    <cellStyle name="Normal 2 3 2 3 3 2" xfId="29014"/>
    <cellStyle name="Normal 2 3 2 3 4" xfId="20661"/>
    <cellStyle name="Normal 2 3 2 4" xfId="4960"/>
    <cellStyle name="Normal 2 3 2 4 2" xfId="13314"/>
    <cellStyle name="Normal 2 3 2 4 2 2" xfId="30025"/>
    <cellStyle name="Normal 2 3 2 4 3" xfId="21672"/>
    <cellStyle name="Normal 2 3 2 5" xfId="9152"/>
    <cellStyle name="Normal 2 3 2 5 2" xfId="25863"/>
    <cellStyle name="Normal 2 3 2 6" xfId="17510"/>
    <cellStyle name="Normal 2 3 3" xfId="1321"/>
    <cellStyle name="Normal 2 3 3 2" xfId="3949"/>
    <cellStyle name="Normal 2 3 3 2 2" xfId="8112"/>
    <cellStyle name="Normal 2 3 3 2 2 2" xfId="16466"/>
    <cellStyle name="Normal 2 3 3 2 2 2 2" xfId="33177"/>
    <cellStyle name="Normal 2 3 3 2 2 3" xfId="24824"/>
    <cellStyle name="Normal 2 3 3 2 3" xfId="12304"/>
    <cellStyle name="Normal 2 3 3 2 3 2" xfId="29015"/>
    <cellStyle name="Normal 2 3 3 2 4" xfId="20662"/>
    <cellStyle name="Normal 2 3 3 3" xfId="5484"/>
    <cellStyle name="Normal 2 3 3 3 2" xfId="13838"/>
    <cellStyle name="Normal 2 3 3 3 2 2" xfId="30549"/>
    <cellStyle name="Normal 2 3 3 3 3" xfId="22196"/>
    <cellStyle name="Normal 2 3 3 4" xfId="9676"/>
    <cellStyle name="Normal 2 3 3 4 2" xfId="26387"/>
    <cellStyle name="Normal 2 3 3 5" xfId="18034"/>
    <cellStyle name="Normal 2 3 4" xfId="3950"/>
    <cellStyle name="Normal 2 3 4 2" xfId="8113"/>
    <cellStyle name="Normal 2 3 4 2 2" xfId="16467"/>
    <cellStyle name="Normal 2 3 4 2 2 2" xfId="33178"/>
    <cellStyle name="Normal 2 3 4 2 3" xfId="24825"/>
    <cellStyle name="Normal 2 3 4 3" xfId="12305"/>
    <cellStyle name="Normal 2 3 4 3 2" xfId="29016"/>
    <cellStyle name="Normal 2 3 4 4" xfId="20663"/>
    <cellStyle name="Normal 2 3 5" xfId="4448"/>
    <cellStyle name="Normal 2 3 5 2" xfId="12802"/>
    <cellStyle name="Normal 2 3 5 2 2" xfId="29513"/>
    <cellStyle name="Normal 2 3 5 3" xfId="21160"/>
    <cellStyle name="Normal 2 3 6" xfId="8640"/>
    <cellStyle name="Normal 2 3 6 2" xfId="25351"/>
    <cellStyle name="Normal 2 3 7" xfId="16998"/>
    <cellStyle name="Normal 2 4" xfId="557"/>
    <cellStyle name="Normal 2 4 2" xfId="1593"/>
    <cellStyle name="Normal 2 4 2 2" xfId="3951"/>
    <cellStyle name="Normal 2 4 2 2 2" xfId="8114"/>
    <cellStyle name="Normal 2 4 2 2 2 2" xfId="16468"/>
    <cellStyle name="Normal 2 4 2 2 2 2 2" xfId="33179"/>
    <cellStyle name="Normal 2 4 2 2 2 3" xfId="24826"/>
    <cellStyle name="Normal 2 4 2 2 3" xfId="12306"/>
    <cellStyle name="Normal 2 4 2 2 3 2" xfId="29017"/>
    <cellStyle name="Normal 2 4 2 2 4" xfId="20664"/>
    <cellStyle name="Normal 2 4 2 3" xfId="5756"/>
    <cellStyle name="Normal 2 4 2 3 2" xfId="14110"/>
    <cellStyle name="Normal 2 4 2 3 2 2" xfId="30821"/>
    <cellStyle name="Normal 2 4 2 3 3" xfId="22468"/>
    <cellStyle name="Normal 2 4 2 4" xfId="9948"/>
    <cellStyle name="Normal 2 4 2 4 2" xfId="26659"/>
    <cellStyle name="Normal 2 4 2 5" xfId="18306"/>
    <cellStyle name="Normal 2 4 3" xfId="3952"/>
    <cellStyle name="Normal 2 4 3 2" xfId="8115"/>
    <cellStyle name="Normal 2 4 3 2 2" xfId="16469"/>
    <cellStyle name="Normal 2 4 3 2 2 2" xfId="33180"/>
    <cellStyle name="Normal 2 4 3 2 3" xfId="24827"/>
    <cellStyle name="Normal 2 4 3 3" xfId="12307"/>
    <cellStyle name="Normal 2 4 3 3 2" xfId="29018"/>
    <cellStyle name="Normal 2 4 3 4" xfId="20665"/>
    <cellStyle name="Normal 2 4 4" xfId="4720"/>
    <cellStyle name="Normal 2 4 4 2" xfId="13074"/>
    <cellStyle name="Normal 2 4 4 2 2" xfId="29785"/>
    <cellStyle name="Normal 2 4 4 3" xfId="21432"/>
    <cellStyle name="Normal 2 4 5" xfId="8912"/>
    <cellStyle name="Normal 2 4 5 2" xfId="25623"/>
    <cellStyle name="Normal 2 4 6" xfId="17270"/>
    <cellStyle name="Normal 2 5" xfId="1081"/>
    <cellStyle name="Normal 2 5 2" xfId="3953"/>
    <cellStyle name="Normal 2 5 2 2" xfId="8116"/>
    <cellStyle name="Normal 2 5 2 2 2" xfId="16470"/>
    <cellStyle name="Normal 2 5 2 2 2 2" xfId="33181"/>
    <cellStyle name="Normal 2 5 2 2 3" xfId="24828"/>
    <cellStyle name="Normal 2 5 2 3" xfId="12308"/>
    <cellStyle name="Normal 2 5 2 3 2" xfId="29019"/>
    <cellStyle name="Normal 2 5 2 4" xfId="20666"/>
    <cellStyle name="Normal 2 5 3" xfId="5244"/>
    <cellStyle name="Normal 2 5 3 2" xfId="13598"/>
    <cellStyle name="Normal 2 5 3 2 2" xfId="30309"/>
    <cellStyle name="Normal 2 5 3 3" xfId="21956"/>
    <cellStyle name="Normal 2 5 4" xfId="9436"/>
    <cellStyle name="Normal 2 5 4 2" xfId="26147"/>
    <cellStyle name="Normal 2 5 5" xfId="17794"/>
    <cellStyle name="Normal 2 6" xfId="3954"/>
    <cellStyle name="Normal 2 6 2" xfId="8117"/>
    <cellStyle name="Normal 2 6 2 2" xfId="16471"/>
    <cellStyle name="Normal 2 6 2 2 2" xfId="33182"/>
    <cellStyle name="Normal 2 6 2 3" xfId="24829"/>
    <cellStyle name="Normal 2 6 3" xfId="12309"/>
    <cellStyle name="Normal 2 6 3 2" xfId="29020"/>
    <cellStyle name="Normal 2 6 4" xfId="20667"/>
    <cellStyle name="Normal 2 7" xfId="4208"/>
    <cellStyle name="Normal 2 7 2" xfId="12562"/>
    <cellStyle name="Normal 2 7 2 2" xfId="29273"/>
    <cellStyle name="Normal 2 7 3" xfId="20920"/>
    <cellStyle name="Normal 2 8" xfId="8400"/>
    <cellStyle name="Normal 2 8 2" xfId="25111"/>
    <cellStyle name="Normal 2 9" xfId="33469"/>
    <cellStyle name="Normal 20" xfId="512"/>
    <cellStyle name="Normal 20 2" xfId="1025"/>
    <cellStyle name="Normal 20 2 2" xfId="2061"/>
    <cellStyle name="Normal 20 2 2 2" xfId="3955"/>
    <cellStyle name="Normal 20 2 2 2 2" xfId="8118"/>
    <cellStyle name="Normal 20 2 2 2 2 2" xfId="16472"/>
    <cellStyle name="Normal 20 2 2 2 2 2 2" xfId="33183"/>
    <cellStyle name="Normal 20 2 2 2 2 3" xfId="24830"/>
    <cellStyle name="Normal 20 2 2 2 3" xfId="12310"/>
    <cellStyle name="Normal 20 2 2 2 3 2" xfId="29021"/>
    <cellStyle name="Normal 20 2 2 2 4" xfId="20668"/>
    <cellStyle name="Normal 20 2 2 3" xfId="6224"/>
    <cellStyle name="Normal 20 2 2 3 2" xfId="14578"/>
    <cellStyle name="Normal 20 2 2 3 2 2" xfId="31289"/>
    <cellStyle name="Normal 20 2 2 3 3" xfId="22936"/>
    <cellStyle name="Normal 20 2 2 4" xfId="10416"/>
    <cellStyle name="Normal 20 2 2 4 2" xfId="27127"/>
    <cellStyle name="Normal 20 2 2 5" xfId="18774"/>
    <cellStyle name="Normal 20 2 3" xfId="3956"/>
    <cellStyle name="Normal 20 2 3 2" xfId="8119"/>
    <cellStyle name="Normal 20 2 3 2 2" xfId="16473"/>
    <cellStyle name="Normal 20 2 3 2 2 2" xfId="33184"/>
    <cellStyle name="Normal 20 2 3 2 3" xfId="24831"/>
    <cellStyle name="Normal 20 2 3 3" xfId="12311"/>
    <cellStyle name="Normal 20 2 3 3 2" xfId="29022"/>
    <cellStyle name="Normal 20 2 3 4" xfId="20669"/>
    <cellStyle name="Normal 20 2 4" xfId="5188"/>
    <cellStyle name="Normal 20 2 4 2" xfId="13542"/>
    <cellStyle name="Normal 20 2 4 2 2" xfId="30253"/>
    <cellStyle name="Normal 20 2 4 3" xfId="21900"/>
    <cellStyle name="Normal 20 2 5" xfId="9380"/>
    <cellStyle name="Normal 20 2 5 2" xfId="26091"/>
    <cellStyle name="Normal 20 2 6" xfId="17738"/>
    <cellStyle name="Normal 20 3" xfId="1549"/>
    <cellStyle name="Normal 20 3 2" xfId="3957"/>
    <cellStyle name="Normal 20 3 2 2" xfId="8120"/>
    <cellStyle name="Normal 20 3 2 2 2" xfId="16474"/>
    <cellStyle name="Normal 20 3 2 2 2 2" xfId="33185"/>
    <cellStyle name="Normal 20 3 2 2 3" xfId="24832"/>
    <cellStyle name="Normal 20 3 2 3" xfId="12312"/>
    <cellStyle name="Normal 20 3 2 3 2" xfId="29023"/>
    <cellStyle name="Normal 20 3 2 4" xfId="20670"/>
    <cellStyle name="Normal 20 3 3" xfId="5712"/>
    <cellStyle name="Normal 20 3 3 2" xfId="14066"/>
    <cellStyle name="Normal 20 3 3 2 2" xfId="30777"/>
    <cellStyle name="Normal 20 3 3 3" xfId="22424"/>
    <cellStyle name="Normal 20 3 4" xfId="9904"/>
    <cellStyle name="Normal 20 3 4 2" xfId="26615"/>
    <cellStyle name="Normal 20 3 5" xfId="18262"/>
    <cellStyle name="Normal 20 4" xfId="3958"/>
    <cellStyle name="Normal 20 4 2" xfId="8121"/>
    <cellStyle name="Normal 20 4 2 2" xfId="16475"/>
    <cellStyle name="Normal 20 4 2 2 2" xfId="33186"/>
    <cellStyle name="Normal 20 4 2 3" xfId="24833"/>
    <cellStyle name="Normal 20 4 3" xfId="12313"/>
    <cellStyle name="Normal 20 4 3 2" xfId="29024"/>
    <cellStyle name="Normal 20 4 4" xfId="20671"/>
    <cellStyle name="Normal 20 5" xfId="4676"/>
    <cellStyle name="Normal 20 5 2" xfId="13030"/>
    <cellStyle name="Normal 20 5 2 2" xfId="29741"/>
    <cellStyle name="Normal 20 5 3" xfId="21388"/>
    <cellStyle name="Normal 20 6" xfId="8868"/>
    <cellStyle name="Normal 20 6 2" xfId="25579"/>
    <cellStyle name="Normal 20 7" xfId="17226"/>
    <cellStyle name="Normal 21" xfId="514"/>
    <cellStyle name="Normal 21 2" xfId="1027"/>
    <cellStyle name="Normal 21 2 2" xfId="2063"/>
    <cellStyle name="Normal 21 2 2 2" xfId="3959"/>
    <cellStyle name="Normal 21 2 2 2 2" xfId="8122"/>
    <cellStyle name="Normal 21 2 2 2 2 2" xfId="16476"/>
    <cellStyle name="Normal 21 2 2 2 2 2 2" xfId="33187"/>
    <cellStyle name="Normal 21 2 2 2 2 3" xfId="24834"/>
    <cellStyle name="Normal 21 2 2 2 3" xfId="12314"/>
    <cellStyle name="Normal 21 2 2 2 3 2" xfId="29025"/>
    <cellStyle name="Normal 21 2 2 2 4" xfId="20672"/>
    <cellStyle name="Normal 21 2 2 3" xfId="6226"/>
    <cellStyle name="Normal 21 2 2 3 2" xfId="14580"/>
    <cellStyle name="Normal 21 2 2 3 2 2" xfId="31291"/>
    <cellStyle name="Normal 21 2 2 3 3" xfId="22938"/>
    <cellStyle name="Normal 21 2 2 4" xfId="10418"/>
    <cellStyle name="Normal 21 2 2 4 2" xfId="27129"/>
    <cellStyle name="Normal 21 2 2 5" xfId="18776"/>
    <cellStyle name="Normal 21 2 3" xfId="3960"/>
    <cellStyle name="Normal 21 2 3 2" xfId="8123"/>
    <cellStyle name="Normal 21 2 3 2 2" xfId="16477"/>
    <cellStyle name="Normal 21 2 3 2 2 2" xfId="33188"/>
    <cellStyle name="Normal 21 2 3 2 3" xfId="24835"/>
    <cellStyle name="Normal 21 2 3 3" xfId="12315"/>
    <cellStyle name="Normal 21 2 3 3 2" xfId="29026"/>
    <cellStyle name="Normal 21 2 3 4" xfId="20673"/>
    <cellStyle name="Normal 21 2 4" xfId="5190"/>
    <cellStyle name="Normal 21 2 4 2" xfId="13544"/>
    <cellStyle name="Normal 21 2 4 2 2" xfId="30255"/>
    <cellStyle name="Normal 21 2 4 3" xfId="21902"/>
    <cellStyle name="Normal 21 2 5" xfId="9382"/>
    <cellStyle name="Normal 21 2 5 2" xfId="26093"/>
    <cellStyle name="Normal 21 2 6" xfId="17740"/>
    <cellStyle name="Normal 21 3" xfId="1551"/>
    <cellStyle name="Normal 21 3 2" xfId="3961"/>
    <cellStyle name="Normal 21 3 2 2" xfId="8124"/>
    <cellStyle name="Normal 21 3 2 2 2" xfId="16478"/>
    <cellStyle name="Normal 21 3 2 2 2 2" xfId="33189"/>
    <cellStyle name="Normal 21 3 2 2 3" xfId="24836"/>
    <cellStyle name="Normal 21 3 2 3" xfId="12316"/>
    <cellStyle name="Normal 21 3 2 3 2" xfId="29027"/>
    <cellStyle name="Normal 21 3 2 4" xfId="20674"/>
    <cellStyle name="Normal 21 3 3" xfId="5714"/>
    <cellStyle name="Normal 21 3 3 2" xfId="14068"/>
    <cellStyle name="Normal 21 3 3 2 2" xfId="30779"/>
    <cellStyle name="Normal 21 3 3 3" xfId="22426"/>
    <cellStyle name="Normal 21 3 4" xfId="9906"/>
    <cellStyle name="Normal 21 3 4 2" xfId="26617"/>
    <cellStyle name="Normal 21 3 5" xfId="18264"/>
    <cellStyle name="Normal 21 4" xfId="3962"/>
    <cellStyle name="Normal 21 4 2" xfId="8125"/>
    <cellStyle name="Normal 21 4 2 2" xfId="16479"/>
    <cellStyle name="Normal 21 4 2 2 2" xfId="33190"/>
    <cellStyle name="Normal 21 4 2 3" xfId="24837"/>
    <cellStyle name="Normal 21 4 3" xfId="12317"/>
    <cellStyle name="Normal 21 4 3 2" xfId="29028"/>
    <cellStyle name="Normal 21 4 4" xfId="20675"/>
    <cellStyle name="Normal 21 5" xfId="4678"/>
    <cellStyle name="Normal 21 5 2" xfId="13032"/>
    <cellStyle name="Normal 21 5 2 2" xfId="29743"/>
    <cellStyle name="Normal 21 5 3" xfId="21390"/>
    <cellStyle name="Normal 21 6" xfId="8870"/>
    <cellStyle name="Normal 21 6 2" xfId="25581"/>
    <cellStyle name="Normal 21 7" xfId="17228"/>
    <cellStyle name="Normal 22" xfId="528"/>
    <cellStyle name="Normal 22 2" xfId="1041"/>
    <cellStyle name="Normal 22 2 2" xfId="2077"/>
    <cellStyle name="Normal 22 2 2 2" xfId="3963"/>
    <cellStyle name="Normal 22 2 2 2 2" xfId="8126"/>
    <cellStyle name="Normal 22 2 2 2 2 2" xfId="16480"/>
    <cellStyle name="Normal 22 2 2 2 2 2 2" xfId="33191"/>
    <cellStyle name="Normal 22 2 2 2 2 3" xfId="24838"/>
    <cellStyle name="Normal 22 2 2 2 3" xfId="12318"/>
    <cellStyle name="Normal 22 2 2 2 3 2" xfId="29029"/>
    <cellStyle name="Normal 22 2 2 2 4" xfId="20676"/>
    <cellStyle name="Normal 22 2 2 3" xfId="6240"/>
    <cellStyle name="Normal 22 2 2 3 2" xfId="14594"/>
    <cellStyle name="Normal 22 2 2 3 2 2" xfId="31305"/>
    <cellStyle name="Normal 22 2 2 3 3" xfId="22952"/>
    <cellStyle name="Normal 22 2 2 4" xfId="10432"/>
    <cellStyle name="Normal 22 2 2 4 2" xfId="27143"/>
    <cellStyle name="Normal 22 2 2 5" xfId="18790"/>
    <cellStyle name="Normal 22 2 3" xfId="3964"/>
    <cellStyle name="Normal 22 2 3 2" xfId="8127"/>
    <cellStyle name="Normal 22 2 3 2 2" xfId="16481"/>
    <cellStyle name="Normal 22 2 3 2 2 2" xfId="33192"/>
    <cellStyle name="Normal 22 2 3 2 3" xfId="24839"/>
    <cellStyle name="Normal 22 2 3 3" xfId="12319"/>
    <cellStyle name="Normal 22 2 3 3 2" xfId="29030"/>
    <cellStyle name="Normal 22 2 3 4" xfId="20677"/>
    <cellStyle name="Normal 22 2 4" xfId="5204"/>
    <cellStyle name="Normal 22 2 4 2" xfId="13558"/>
    <cellStyle name="Normal 22 2 4 2 2" xfId="30269"/>
    <cellStyle name="Normal 22 2 4 3" xfId="21916"/>
    <cellStyle name="Normal 22 2 5" xfId="9396"/>
    <cellStyle name="Normal 22 2 5 2" xfId="26107"/>
    <cellStyle name="Normal 22 2 6" xfId="17754"/>
    <cellStyle name="Normal 22 3" xfId="1565"/>
    <cellStyle name="Normal 22 3 2" xfId="3965"/>
    <cellStyle name="Normal 22 3 2 2" xfId="8128"/>
    <cellStyle name="Normal 22 3 2 2 2" xfId="16482"/>
    <cellStyle name="Normal 22 3 2 2 2 2" xfId="33193"/>
    <cellStyle name="Normal 22 3 2 2 3" xfId="24840"/>
    <cellStyle name="Normal 22 3 2 3" xfId="12320"/>
    <cellStyle name="Normal 22 3 2 3 2" xfId="29031"/>
    <cellStyle name="Normal 22 3 2 4" xfId="20678"/>
    <cellStyle name="Normal 22 3 3" xfId="5728"/>
    <cellStyle name="Normal 22 3 3 2" xfId="14082"/>
    <cellStyle name="Normal 22 3 3 2 2" xfId="30793"/>
    <cellStyle name="Normal 22 3 3 3" xfId="22440"/>
    <cellStyle name="Normal 22 3 4" xfId="9920"/>
    <cellStyle name="Normal 22 3 4 2" xfId="26631"/>
    <cellStyle name="Normal 22 3 5" xfId="18278"/>
    <cellStyle name="Normal 22 4" xfId="3966"/>
    <cellStyle name="Normal 22 4 2" xfId="8129"/>
    <cellStyle name="Normal 22 4 2 2" xfId="16483"/>
    <cellStyle name="Normal 22 4 2 2 2" xfId="33194"/>
    <cellStyle name="Normal 22 4 2 3" xfId="24841"/>
    <cellStyle name="Normal 22 4 3" xfId="12321"/>
    <cellStyle name="Normal 22 4 3 2" xfId="29032"/>
    <cellStyle name="Normal 22 4 4" xfId="20679"/>
    <cellStyle name="Normal 22 5" xfId="4692"/>
    <cellStyle name="Normal 22 5 2" xfId="13046"/>
    <cellStyle name="Normal 22 5 2 2" xfId="29757"/>
    <cellStyle name="Normal 22 5 3" xfId="21404"/>
    <cellStyle name="Normal 22 6" xfId="8884"/>
    <cellStyle name="Normal 22 6 2" xfId="25595"/>
    <cellStyle name="Normal 22 7" xfId="17242"/>
    <cellStyle name="Normal 23" xfId="1055"/>
    <cellStyle name="Normal 23 2" xfId="2091"/>
    <cellStyle name="Normal 23 2 2" xfId="3967"/>
    <cellStyle name="Normal 23 2 2 2" xfId="8130"/>
    <cellStyle name="Normal 23 2 2 2 2" xfId="16484"/>
    <cellStyle name="Normal 23 2 2 2 2 2" xfId="33195"/>
    <cellStyle name="Normal 23 2 2 2 3" xfId="24842"/>
    <cellStyle name="Normal 23 2 2 3" xfId="12322"/>
    <cellStyle name="Normal 23 2 2 3 2" xfId="29033"/>
    <cellStyle name="Normal 23 2 2 4" xfId="20680"/>
    <cellStyle name="Normal 23 2 3" xfId="6254"/>
    <cellStyle name="Normal 23 2 3 2" xfId="14608"/>
    <cellStyle name="Normal 23 2 3 2 2" xfId="31319"/>
    <cellStyle name="Normal 23 2 3 3" xfId="22966"/>
    <cellStyle name="Normal 23 2 4" xfId="10446"/>
    <cellStyle name="Normal 23 2 4 2" xfId="27157"/>
    <cellStyle name="Normal 23 2 5" xfId="18804"/>
    <cellStyle name="Normal 23 3" xfId="3968"/>
    <cellStyle name="Normal 23 3 2" xfId="8131"/>
    <cellStyle name="Normal 23 3 2 2" xfId="16485"/>
    <cellStyle name="Normal 23 3 2 2 2" xfId="33196"/>
    <cellStyle name="Normal 23 3 2 3" xfId="24843"/>
    <cellStyle name="Normal 23 3 3" xfId="12323"/>
    <cellStyle name="Normal 23 3 3 2" xfId="29034"/>
    <cellStyle name="Normal 23 3 4" xfId="20681"/>
    <cellStyle name="Normal 23 4" xfId="5218"/>
    <cellStyle name="Normal 23 4 2" xfId="13572"/>
    <cellStyle name="Normal 23 4 2 2" xfId="30283"/>
    <cellStyle name="Normal 23 4 3" xfId="21930"/>
    <cellStyle name="Normal 23 5" xfId="9410"/>
    <cellStyle name="Normal 23 5 2" xfId="26121"/>
    <cellStyle name="Normal 23 6" xfId="17768"/>
    <cellStyle name="Normal 24" xfId="556"/>
    <cellStyle name="Normal 25" xfId="542"/>
    <cellStyle name="Normal 25 2" xfId="1579"/>
    <cellStyle name="Normal 25 2 2" xfId="3969"/>
    <cellStyle name="Normal 25 2 2 2" xfId="8132"/>
    <cellStyle name="Normal 25 2 2 2 2" xfId="16486"/>
    <cellStyle name="Normal 25 2 2 2 2 2" xfId="33197"/>
    <cellStyle name="Normal 25 2 2 2 3" xfId="24844"/>
    <cellStyle name="Normal 25 2 2 3" xfId="12324"/>
    <cellStyle name="Normal 25 2 2 3 2" xfId="29035"/>
    <cellStyle name="Normal 25 2 2 4" xfId="20682"/>
    <cellStyle name="Normal 25 2 3" xfId="5742"/>
    <cellStyle name="Normal 25 2 3 2" xfId="14096"/>
    <cellStyle name="Normal 25 2 3 2 2" xfId="30807"/>
    <cellStyle name="Normal 25 2 3 3" xfId="22454"/>
    <cellStyle name="Normal 25 2 4" xfId="9934"/>
    <cellStyle name="Normal 25 2 4 2" xfId="26645"/>
    <cellStyle name="Normal 25 2 5" xfId="18292"/>
    <cellStyle name="Normal 25 3" xfId="3970"/>
    <cellStyle name="Normal 25 3 2" xfId="8133"/>
    <cellStyle name="Normal 25 3 2 2" xfId="16487"/>
    <cellStyle name="Normal 25 3 2 2 2" xfId="33198"/>
    <cellStyle name="Normal 25 3 2 3" xfId="24845"/>
    <cellStyle name="Normal 25 3 3" xfId="12325"/>
    <cellStyle name="Normal 25 3 3 2" xfId="29036"/>
    <cellStyle name="Normal 25 3 4" xfId="20683"/>
    <cellStyle name="Normal 25 4" xfId="4706"/>
    <cellStyle name="Normal 25 4 2" xfId="13060"/>
    <cellStyle name="Normal 25 4 2 2" xfId="29771"/>
    <cellStyle name="Normal 25 4 3" xfId="21418"/>
    <cellStyle name="Normal 25 5" xfId="8898"/>
    <cellStyle name="Normal 25 5 2" xfId="25609"/>
    <cellStyle name="Normal 25 6" xfId="17256"/>
    <cellStyle name="Normal 26" xfId="2105"/>
    <cellStyle name="Normal 26 2" xfId="6268"/>
    <cellStyle name="Normal 26 2 2" xfId="14622"/>
    <cellStyle name="Normal 26 2 2 2" xfId="31333"/>
    <cellStyle name="Normal 26 2 3" xfId="22980"/>
    <cellStyle name="Normal 26 3" xfId="10460"/>
    <cellStyle name="Normal 26 3 2" xfId="27171"/>
    <cellStyle name="Normal 26 4" xfId="18818"/>
    <cellStyle name="Normal 27" xfId="4180"/>
    <cellStyle name="Normal 27 2" xfId="8343"/>
    <cellStyle name="Normal 27 2 2" xfId="16697"/>
    <cellStyle name="Normal 27 2 2 2" xfId="33408"/>
    <cellStyle name="Normal 27 2 3" xfId="25055"/>
    <cellStyle name="Normal 27 3" xfId="12535"/>
    <cellStyle name="Normal 27 3 2" xfId="29246"/>
    <cellStyle name="Normal 27 4" xfId="20893"/>
    <cellStyle name="Normal 28" xfId="4207"/>
    <cellStyle name="Normal 29" xfId="4194"/>
    <cellStyle name="Normal 29 2" xfId="12549"/>
    <cellStyle name="Normal 29 2 2" xfId="29260"/>
    <cellStyle name="Normal 29 3" xfId="20907"/>
    <cellStyle name="Normal 3" xfId="43"/>
    <cellStyle name="Normal 3 2" xfId="286"/>
    <cellStyle name="Normal 3 2 2" xfId="799"/>
    <cellStyle name="Normal 3 2 2 2" xfId="1835"/>
    <cellStyle name="Normal 3 2 2 2 2" xfId="3971"/>
    <cellStyle name="Normal 3 2 2 2 2 2" xfId="8134"/>
    <cellStyle name="Normal 3 2 2 2 2 2 2" xfId="16488"/>
    <cellStyle name="Normal 3 2 2 2 2 2 2 2" xfId="33199"/>
    <cellStyle name="Normal 3 2 2 2 2 2 3" xfId="24846"/>
    <cellStyle name="Normal 3 2 2 2 2 3" xfId="12326"/>
    <cellStyle name="Normal 3 2 2 2 2 3 2" xfId="29037"/>
    <cellStyle name="Normal 3 2 2 2 2 4" xfId="20684"/>
    <cellStyle name="Normal 3 2 2 2 3" xfId="5998"/>
    <cellStyle name="Normal 3 2 2 2 3 2" xfId="14352"/>
    <cellStyle name="Normal 3 2 2 2 3 2 2" xfId="31063"/>
    <cellStyle name="Normal 3 2 2 2 3 3" xfId="22710"/>
    <cellStyle name="Normal 3 2 2 2 4" xfId="10190"/>
    <cellStyle name="Normal 3 2 2 2 4 2" xfId="26901"/>
    <cellStyle name="Normal 3 2 2 2 5" xfId="18548"/>
    <cellStyle name="Normal 3 2 2 3" xfId="3972"/>
    <cellStyle name="Normal 3 2 2 3 2" xfId="8135"/>
    <cellStyle name="Normal 3 2 2 3 2 2" xfId="16489"/>
    <cellStyle name="Normal 3 2 2 3 2 2 2" xfId="33200"/>
    <cellStyle name="Normal 3 2 2 3 2 3" xfId="24847"/>
    <cellStyle name="Normal 3 2 2 3 3" xfId="12327"/>
    <cellStyle name="Normal 3 2 2 3 3 2" xfId="29038"/>
    <cellStyle name="Normal 3 2 2 3 4" xfId="20685"/>
    <cellStyle name="Normal 3 2 2 4" xfId="4962"/>
    <cellStyle name="Normal 3 2 2 4 2" xfId="13316"/>
    <cellStyle name="Normal 3 2 2 4 2 2" xfId="30027"/>
    <cellStyle name="Normal 3 2 2 4 3" xfId="21674"/>
    <cellStyle name="Normal 3 2 2 5" xfId="9154"/>
    <cellStyle name="Normal 3 2 2 5 2" xfId="25865"/>
    <cellStyle name="Normal 3 2 2 6" xfId="17512"/>
    <cellStyle name="Normal 3 2 3" xfId="1323"/>
    <cellStyle name="Normal 3 2 3 2" xfId="3973"/>
    <cellStyle name="Normal 3 2 3 2 2" xfId="8136"/>
    <cellStyle name="Normal 3 2 3 2 2 2" xfId="16490"/>
    <cellStyle name="Normal 3 2 3 2 2 2 2" xfId="33201"/>
    <cellStyle name="Normal 3 2 3 2 2 3" xfId="24848"/>
    <cellStyle name="Normal 3 2 3 2 3" xfId="12328"/>
    <cellStyle name="Normal 3 2 3 2 3 2" xfId="29039"/>
    <cellStyle name="Normal 3 2 3 2 4" xfId="20686"/>
    <cellStyle name="Normal 3 2 3 3" xfId="5486"/>
    <cellStyle name="Normal 3 2 3 3 2" xfId="13840"/>
    <cellStyle name="Normal 3 2 3 3 2 2" xfId="30551"/>
    <cellStyle name="Normal 3 2 3 3 3" xfId="22198"/>
    <cellStyle name="Normal 3 2 3 4" xfId="9678"/>
    <cellStyle name="Normal 3 2 3 4 2" xfId="26389"/>
    <cellStyle name="Normal 3 2 3 5" xfId="18036"/>
    <cellStyle name="Normal 3 2 4" xfId="3974"/>
    <cellStyle name="Normal 3 2 4 2" xfId="8137"/>
    <cellStyle name="Normal 3 2 4 2 2" xfId="16491"/>
    <cellStyle name="Normal 3 2 4 2 2 2" xfId="33202"/>
    <cellStyle name="Normal 3 2 4 2 3" xfId="24849"/>
    <cellStyle name="Normal 3 2 4 3" xfId="12329"/>
    <cellStyle name="Normal 3 2 4 3 2" xfId="29040"/>
    <cellStyle name="Normal 3 2 4 4" xfId="20687"/>
    <cellStyle name="Normal 3 2 5" xfId="4450"/>
    <cellStyle name="Normal 3 2 5 2" xfId="12804"/>
    <cellStyle name="Normal 3 2 5 2 2" xfId="29515"/>
    <cellStyle name="Normal 3 2 5 3" xfId="21162"/>
    <cellStyle name="Normal 3 2 6" xfId="8642"/>
    <cellStyle name="Normal 3 2 6 2" xfId="25353"/>
    <cellStyle name="Normal 3 2 7" xfId="16741"/>
    <cellStyle name="Normal 3 2 8" xfId="17000"/>
    <cellStyle name="Normal 3 3" xfId="559"/>
    <cellStyle name="Normal 3 3 2" xfId="1595"/>
    <cellStyle name="Normal 3 3 2 2" xfId="3975"/>
    <cellStyle name="Normal 3 3 2 2 2" xfId="8138"/>
    <cellStyle name="Normal 3 3 2 2 2 2" xfId="16492"/>
    <cellStyle name="Normal 3 3 2 2 2 2 2" xfId="33203"/>
    <cellStyle name="Normal 3 3 2 2 2 3" xfId="24850"/>
    <cellStyle name="Normal 3 3 2 2 3" xfId="12330"/>
    <cellStyle name="Normal 3 3 2 2 3 2" xfId="29041"/>
    <cellStyle name="Normal 3 3 2 2 4" xfId="20688"/>
    <cellStyle name="Normal 3 3 2 3" xfId="5758"/>
    <cellStyle name="Normal 3 3 2 3 2" xfId="14112"/>
    <cellStyle name="Normal 3 3 2 3 2 2" xfId="30823"/>
    <cellStyle name="Normal 3 3 2 3 3" xfId="22470"/>
    <cellStyle name="Normal 3 3 2 4" xfId="9950"/>
    <cellStyle name="Normal 3 3 2 4 2" xfId="26661"/>
    <cellStyle name="Normal 3 3 2 5" xfId="18308"/>
    <cellStyle name="Normal 3 3 3" xfId="3976"/>
    <cellStyle name="Normal 3 3 3 2" xfId="8139"/>
    <cellStyle name="Normal 3 3 3 2 2" xfId="16493"/>
    <cellStyle name="Normal 3 3 3 2 2 2" xfId="33204"/>
    <cellStyle name="Normal 3 3 3 2 3" xfId="24851"/>
    <cellStyle name="Normal 3 3 3 3" xfId="12331"/>
    <cellStyle name="Normal 3 3 3 3 2" xfId="29042"/>
    <cellStyle name="Normal 3 3 3 4" xfId="20689"/>
    <cellStyle name="Normal 3 3 4" xfId="4722"/>
    <cellStyle name="Normal 3 3 4 2" xfId="13076"/>
    <cellStyle name="Normal 3 3 4 2 2" xfId="29787"/>
    <cellStyle name="Normal 3 3 4 3" xfId="21434"/>
    <cellStyle name="Normal 3 3 5" xfId="8914"/>
    <cellStyle name="Normal 3 3 5 2" xfId="25625"/>
    <cellStyle name="Normal 3 3 6" xfId="17272"/>
    <cellStyle name="Normal 3 4" xfId="1083"/>
    <cellStyle name="Normal 3 4 2" xfId="3977"/>
    <cellStyle name="Normal 3 4 2 2" xfId="8140"/>
    <cellStyle name="Normal 3 4 2 2 2" xfId="16494"/>
    <cellStyle name="Normal 3 4 2 2 2 2" xfId="33205"/>
    <cellStyle name="Normal 3 4 2 2 3" xfId="24852"/>
    <cellStyle name="Normal 3 4 2 3" xfId="12332"/>
    <cellStyle name="Normal 3 4 2 3 2" xfId="29043"/>
    <cellStyle name="Normal 3 4 2 4" xfId="20690"/>
    <cellStyle name="Normal 3 4 3" xfId="5246"/>
    <cellStyle name="Normal 3 4 3 2" xfId="13600"/>
    <cellStyle name="Normal 3 4 3 2 2" xfId="30311"/>
    <cellStyle name="Normal 3 4 3 3" xfId="21958"/>
    <cellStyle name="Normal 3 4 4" xfId="9438"/>
    <cellStyle name="Normal 3 4 4 2" xfId="26149"/>
    <cellStyle name="Normal 3 4 5" xfId="17796"/>
    <cellStyle name="Normal 3 5" xfId="3978"/>
    <cellStyle name="Normal 3 5 2" xfId="8141"/>
    <cellStyle name="Normal 3 5 2 2" xfId="16495"/>
    <cellStyle name="Normal 3 5 2 2 2" xfId="33206"/>
    <cellStyle name="Normal 3 5 2 3" xfId="24853"/>
    <cellStyle name="Normal 3 5 3" xfId="12333"/>
    <cellStyle name="Normal 3 5 3 2" xfId="29044"/>
    <cellStyle name="Normal 3 5 4" xfId="20691"/>
    <cellStyle name="Normal 3 6" xfId="4210"/>
    <cellStyle name="Normal 3 6 2" xfId="12564"/>
    <cellStyle name="Normal 3 6 2 2" xfId="29275"/>
    <cellStyle name="Normal 3 6 3" xfId="20922"/>
    <cellStyle name="Normal 3 7" xfId="8402"/>
    <cellStyle name="Normal 3 7 2" xfId="25113"/>
    <cellStyle name="Normal 3 8" xfId="16760"/>
    <cellStyle name="Normal 30" xfId="8357"/>
    <cellStyle name="Normal 30 2" xfId="16711"/>
    <cellStyle name="Normal 30 2 2" xfId="33422"/>
    <cellStyle name="Normal 30 3" xfId="25069"/>
    <cellStyle name="Normal 31" xfId="8371"/>
    <cellStyle name="Normal 31 2" xfId="16725"/>
    <cellStyle name="Normal 31 2 2" xfId="33436"/>
    <cellStyle name="Normal 31 3" xfId="25083"/>
    <cellStyle name="Normal 32" xfId="8399"/>
    <cellStyle name="Normal 33" xfId="8385"/>
    <cellStyle name="Normal 33 2" xfId="25097"/>
    <cellStyle name="Normal 34" xfId="16739"/>
    <cellStyle name="Normal 35" xfId="33454"/>
    <cellStyle name="Normal 36" xfId="33473"/>
    <cellStyle name="Normal 37" xfId="33487"/>
    <cellStyle name="Normal 38" xfId="33507"/>
    <cellStyle name="Normal 4" xfId="57"/>
    <cellStyle name="Normal 4 2" xfId="300"/>
    <cellStyle name="Normal 4 2 2" xfId="813"/>
    <cellStyle name="Normal 4 2 2 2" xfId="1849"/>
    <cellStyle name="Normal 4 2 2 2 2" xfId="3979"/>
    <cellStyle name="Normal 4 2 2 2 2 2" xfId="8142"/>
    <cellStyle name="Normal 4 2 2 2 2 2 2" xfId="16496"/>
    <cellStyle name="Normal 4 2 2 2 2 2 2 2" xfId="33207"/>
    <cellStyle name="Normal 4 2 2 2 2 2 3" xfId="24854"/>
    <cellStyle name="Normal 4 2 2 2 2 3" xfId="12334"/>
    <cellStyle name="Normal 4 2 2 2 2 3 2" xfId="29045"/>
    <cellStyle name="Normal 4 2 2 2 2 4" xfId="20692"/>
    <cellStyle name="Normal 4 2 2 2 3" xfId="6012"/>
    <cellStyle name="Normal 4 2 2 2 3 2" xfId="14366"/>
    <cellStyle name="Normal 4 2 2 2 3 2 2" xfId="31077"/>
    <cellStyle name="Normal 4 2 2 2 3 3" xfId="22724"/>
    <cellStyle name="Normal 4 2 2 2 4" xfId="10204"/>
    <cellStyle name="Normal 4 2 2 2 4 2" xfId="26915"/>
    <cellStyle name="Normal 4 2 2 2 5" xfId="18562"/>
    <cellStyle name="Normal 4 2 2 3" xfId="3980"/>
    <cellStyle name="Normal 4 2 2 3 2" xfId="8143"/>
    <cellStyle name="Normal 4 2 2 3 2 2" xfId="16497"/>
    <cellStyle name="Normal 4 2 2 3 2 2 2" xfId="33208"/>
    <cellStyle name="Normal 4 2 2 3 2 3" xfId="24855"/>
    <cellStyle name="Normal 4 2 2 3 3" xfId="12335"/>
    <cellStyle name="Normal 4 2 2 3 3 2" xfId="29046"/>
    <cellStyle name="Normal 4 2 2 3 4" xfId="20693"/>
    <cellStyle name="Normal 4 2 2 4" xfId="4976"/>
    <cellStyle name="Normal 4 2 2 4 2" xfId="13330"/>
    <cellStyle name="Normal 4 2 2 4 2 2" xfId="30041"/>
    <cellStyle name="Normal 4 2 2 4 3" xfId="21688"/>
    <cellStyle name="Normal 4 2 2 5" xfId="9168"/>
    <cellStyle name="Normal 4 2 2 5 2" xfId="25879"/>
    <cellStyle name="Normal 4 2 2 6" xfId="17526"/>
    <cellStyle name="Normal 4 2 3" xfId="1337"/>
    <cellStyle name="Normal 4 2 3 2" xfId="3981"/>
    <cellStyle name="Normal 4 2 3 2 2" xfId="8144"/>
    <cellStyle name="Normal 4 2 3 2 2 2" xfId="16498"/>
    <cellStyle name="Normal 4 2 3 2 2 2 2" xfId="33209"/>
    <cellStyle name="Normal 4 2 3 2 2 3" xfId="24856"/>
    <cellStyle name="Normal 4 2 3 2 3" xfId="12336"/>
    <cellStyle name="Normal 4 2 3 2 3 2" xfId="29047"/>
    <cellStyle name="Normal 4 2 3 2 4" xfId="20694"/>
    <cellStyle name="Normal 4 2 3 3" xfId="5500"/>
    <cellStyle name="Normal 4 2 3 3 2" xfId="13854"/>
    <cellStyle name="Normal 4 2 3 3 2 2" xfId="30565"/>
    <cellStyle name="Normal 4 2 3 3 3" xfId="22212"/>
    <cellStyle name="Normal 4 2 3 4" xfId="9692"/>
    <cellStyle name="Normal 4 2 3 4 2" xfId="26403"/>
    <cellStyle name="Normal 4 2 3 5" xfId="18050"/>
    <cellStyle name="Normal 4 2 4" xfId="3982"/>
    <cellStyle name="Normal 4 2 4 2" xfId="8145"/>
    <cellStyle name="Normal 4 2 4 2 2" xfId="16499"/>
    <cellStyle name="Normal 4 2 4 2 2 2" xfId="33210"/>
    <cellStyle name="Normal 4 2 4 2 3" xfId="24857"/>
    <cellStyle name="Normal 4 2 4 3" xfId="12337"/>
    <cellStyle name="Normal 4 2 4 3 2" xfId="29048"/>
    <cellStyle name="Normal 4 2 4 4" xfId="20695"/>
    <cellStyle name="Normal 4 2 5" xfId="4464"/>
    <cellStyle name="Normal 4 2 5 2" xfId="12818"/>
    <cellStyle name="Normal 4 2 5 2 2" xfId="29529"/>
    <cellStyle name="Normal 4 2 5 3" xfId="21176"/>
    <cellStyle name="Normal 4 2 6" xfId="8656"/>
    <cellStyle name="Normal 4 2 6 2" xfId="25367"/>
    <cellStyle name="Normal 4 2 7" xfId="17014"/>
    <cellStyle name="Normal 4 3" xfId="573"/>
    <cellStyle name="Normal 4 3 2" xfId="1609"/>
    <cellStyle name="Normal 4 3 2 2" xfId="3983"/>
    <cellStyle name="Normal 4 3 2 2 2" xfId="8146"/>
    <cellStyle name="Normal 4 3 2 2 2 2" xfId="16500"/>
    <cellStyle name="Normal 4 3 2 2 2 2 2" xfId="33211"/>
    <cellStyle name="Normal 4 3 2 2 2 3" xfId="24858"/>
    <cellStyle name="Normal 4 3 2 2 3" xfId="12338"/>
    <cellStyle name="Normal 4 3 2 2 3 2" xfId="29049"/>
    <cellStyle name="Normal 4 3 2 2 4" xfId="20696"/>
    <cellStyle name="Normal 4 3 2 3" xfId="5772"/>
    <cellStyle name="Normal 4 3 2 3 2" xfId="14126"/>
    <cellStyle name="Normal 4 3 2 3 2 2" xfId="30837"/>
    <cellStyle name="Normal 4 3 2 3 3" xfId="22484"/>
    <cellStyle name="Normal 4 3 2 4" xfId="9964"/>
    <cellStyle name="Normal 4 3 2 4 2" xfId="26675"/>
    <cellStyle name="Normal 4 3 2 5" xfId="18322"/>
    <cellStyle name="Normal 4 3 3" xfId="3984"/>
    <cellStyle name="Normal 4 3 3 2" xfId="8147"/>
    <cellStyle name="Normal 4 3 3 2 2" xfId="16501"/>
    <cellStyle name="Normal 4 3 3 2 2 2" xfId="33212"/>
    <cellStyle name="Normal 4 3 3 2 3" xfId="24859"/>
    <cellStyle name="Normal 4 3 3 3" xfId="12339"/>
    <cellStyle name="Normal 4 3 3 3 2" xfId="29050"/>
    <cellStyle name="Normal 4 3 3 4" xfId="20697"/>
    <cellStyle name="Normal 4 3 4" xfId="3985"/>
    <cellStyle name="Normal 4 3 4 2" xfId="8148"/>
    <cellStyle name="Normal 4 3 4 2 2" xfId="16502"/>
    <cellStyle name="Normal 4 3 4 2 2 2" xfId="33213"/>
    <cellStyle name="Normal 4 3 4 2 3" xfId="24860"/>
    <cellStyle name="Normal 4 3 4 3" xfId="12340"/>
    <cellStyle name="Normal 4 3 4 3 2" xfId="29051"/>
    <cellStyle name="Normal 4 3 4 4" xfId="20698"/>
    <cellStyle name="Normal 4 3 5" xfId="4736"/>
    <cellStyle name="Normal 4 3 5 2" xfId="13090"/>
    <cellStyle name="Normal 4 3 5 2 2" xfId="29801"/>
    <cellStyle name="Normal 4 3 5 3" xfId="21448"/>
    <cellStyle name="Normal 4 3 6" xfId="8928"/>
    <cellStyle name="Normal 4 3 6 2" xfId="25639"/>
    <cellStyle name="Normal 4 3 7" xfId="17286"/>
    <cellStyle name="Normal 4 4" xfId="1097"/>
    <cellStyle name="Normal 4 4 2" xfId="3986"/>
    <cellStyle name="Normal 4 4 2 2" xfId="8149"/>
    <cellStyle name="Normal 4 4 2 2 2" xfId="16503"/>
    <cellStyle name="Normal 4 4 2 2 2 2" xfId="33214"/>
    <cellStyle name="Normal 4 4 2 2 3" xfId="24861"/>
    <cellStyle name="Normal 4 4 2 3" xfId="12341"/>
    <cellStyle name="Normal 4 4 2 3 2" xfId="29052"/>
    <cellStyle name="Normal 4 4 2 4" xfId="20699"/>
    <cellStyle name="Normal 4 4 3" xfId="5260"/>
    <cellStyle name="Normal 4 4 3 2" xfId="13614"/>
    <cellStyle name="Normal 4 4 3 2 2" xfId="30325"/>
    <cellStyle name="Normal 4 4 3 3" xfId="21972"/>
    <cellStyle name="Normal 4 4 4" xfId="9452"/>
    <cellStyle name="Normal 4 4 4 2" xfId="26163"/>
    <cellStyle name="Normal 4 4 5" xfId="17810"/>
    <cellStyle name="Normal 4 5" xfId="3987"/>
    <cellStyle name="Normal 4 5 2" xfId="8150"/>
    <cellStyle name="Normal 4 5 2 2" xfId="16504"/>
    <cellStyle name="Normal 4 5 2 2 2" xfId="33215"/>
    <cellStyle name="Normal 4 5 2 3" xfId="24862"/>
    <cellStyle name="Normal 4 5 3" xfId="12342"/>
    <cellStyle name="Normal 4 5 3 2" xfId="29053"/>
    <cellStyle name="Normal 4 5 4" xfId="20700"/>
    <cellStyle name="Normal 4 6" xfId="4224"/>
    <cellStyle name="Normal 4 6 2" xfId="12578"/>
    <cellStyle name="Normal 4 6 2 2" xfId="29289"/>
    <cellStyle name="Normal 4 6 3" xfId="20936"/>
    <cellStyle name="Normal 4 7" xfId="8416"/>
    <cellStyle name="Normal 4 7 2" xfId="25127"/>
    <cellStyle name="Normal 4 8" xfId="16774"/>
    <cellStyle name="Normal 5" xfId="71"/>
    <cellStyle name="Normal 5 10" xfId="16788"/>
    <cellStyle name="Normal 5 11" xfId="33470"/>
    <cellStyle name="Normal 5 2" xfId="314"/>
    <cellStyle name="Normal 5 2 2" xfId="827"/>
    <cellStyle name="Normal 5 2 2 2" xfId="1863"/>
    <cellStyle name="Normal 5 2 2 2 2" xfId="3988"/>
    <cellStyle name="Normal 5 2 2 2 2 2" xfId="8151"/>
    <cellStyle name="Normal 5 2 2 2 2 2 2" xfId="16505"/>
    <cellStyle name="Normal 5 2 2 2 2 2 2 2" xfId="33216"/>
    <cellStyle name="Normal 5 2 2 2 2 2 3" xfId="24863"/>
    <cellStyle name="Normal 5 2 2 2 2 3" xfId="12343"/>
    <cellStyle name="Normal 5 2 2 2 2 3 2" xfId="29054"/>
    <cellStyle name="Normal 5 2 2 2 2 4" xfId="20701"/>
    <cellStyle name="Normal 5 2 2 2 3" xfId="6026"/>
    <cellStyle name="Normal 5 2 2 2 3 2" xfId="14380"/>
    <cellStyle name="Normal 5 2 2 2 3 2 2" xfId="31091"/>
    <cellStyle name="Normal 5 2 2 2 3 3" xfId="22738"/>
    <cellStyle name="Normal 5 2 2 2 4" xfId="10218"/>
    <cellStyle name="Normal 5 2 2 2 4 2" xfId="26929"/>
    <cellStyle name="Normal 5 2 2 2 5" xfId="18576"/>
    <cellStyle name="Normal 5 2 2 2 6" xfId="33505"/>
    <cellStyle name="Normal 5 2 2 2 6 2" xfId="33510"/>
    <cellStyle name="Normal 5 2 2 3" xfId="3989"/>
    <cellStyle name="Normal 5 2 2 3 2" xfId="8152"/>
    <cellStyle name="Normal 5 2 2 3 2 2" xfId="16506"/>
    <cellStyle name="Normal 5 2 2 3 2 2 2" xfId="33217"/>
    <cellStyle name="Normal 5 2 2 3 2 3" xfId="24864"/>
    <cellStyle name="Normal 5 2 2 3 3" xfId="12344"/>
    <cellStyle name="Normal 5 2 2 3 3 2" xfId="29055"/>
    <cellStyle name="Normal 5 2 2 3 4" xfId="20702"/>
    <cellStyle name="Normal 5 2 2 4" xfId="4990"/>
    <cellStyle name="Normal 5 2 2 4 2" xfId="13344"/>
    <cellStyle name="Normal 5 2 2 4 2 2" xfId="30055"/>
    <cellStyle name="Normal 5 2 2 4 3" xfId="21702"/>
    <cellStyle name="Normal 5 2 2 5" xfId="9182"/>
    <cellStyle name="Normal 5 2 2 5 2" xfId="25893"/>
    <cellStyle name="Normal 5 2 2 6" xfId="17540"/>
    <cellStyle name="Normal 5 2 2 7" xfId="33501"/>
    <cellStyle name="Normal 5 2 2 7 2" xfId="33508"/>
    <cellStyle name="Normal 5 2 3" xfId="1351"/>
    <cellStyle name="Normal 5 2 3 2" xfId="3990"/>
    <cellStyle name="Normal 5 2 3 2 2" xfId="8153"/>
    <cellStyle name="Normal 5 2 3 2 2 2" xfId="16507"/>
    <cellStyle name="Normal 5 2 3 2 2 2 2" xfId="33218"/>
    <cellStyle name="Normal 5 2 3 2 2 3" xfId="24865"/>
    <cellStyle name="Normal 5 2 3 2 3" xfId="12345"/>
    <cellStyle name="Normal 5 2 3 2 3 2" xfId="29056"/>
    <cellStyle name="Normal 5 2 3 2 4" xfId="20703"/>
    <cellStyle name="Normal 5 2 3 3" xfId="5514"/>
    <cellStyle name="Normal 5 2 3 3 2" xfId="13868"/>
    <cellStyle name="Normal 5 2 3 3 2 2" xfId="30579"/>
    <cellStyle name="Normal 5 2 3 3 3" xfId="22226"/>
    <cellStyle name="Normal 5 2 3 4" xfId="9706"/>
    <cellStyle name="Normal 5 2 3 4 2" xfId="26417"/>
    <cellStyle name="Normal 5 2 3 5" xfId="18064"/>
    <cellStyle name="Normal 5 2 4" xfId="3991"/>
    <cellStyle name="Normal 5 2 4 2" xfId="8154"/>
    <cellStyle name="Normal 5 2 4 2 2" xfId="16508"/>
    <cellStyle name="Normal 5 2 4 2 2 2" xfId="33219"/>
    <cellStyle name="Normal 5 2 4 2 3" xfId="24866"/>
    <cellStyle name="Normal 5 2 4 3" xfId="12346"/>
    <cellStyle name="Normal 5 2 4 3 2" xfId="29057"/>
    <cellStyle name="Normal 5 2 4 4" xfId="20704"/>
    <cellStyle name="Normal 5 2 5" xfId="4478"/>
    <cellStyle name="Normal 5 2 5 2" xfId="12832"/>
    <cellStyle name="Normal 5 2 5 2 2" xfId="29543"/>
    <cellStyle name="Normal 5 2 5 3" xfId="21190"/>
    <cellStyle name="Normal 5 2 6" xfId="8670"/>
    <cellStyle name="Normal 5 2 6 2" xfId="25381"/>
    <cellStyle name="Normal 5 2 7" xfId="16742"/>
    <cellStyle name="Normal 5 2 7 2" xfId="33451"/>
    <cellStyle name="Normal 5 2 8" xfId="17028"/>
    <cellStyle name="Normal 5 2 9" xfId="33471"/>
    <cellStyle name="Normal 5 3" xfId="587"/>
    <cellStyle name="Normal 5 3 2" xfId="1623"/>
    <cellStyle name="Normal 5 3 2 2" xfId="3992"/>
    <cellStyle name="Normal 5 3 2 2 2" xfId="8155"/>
    <cellStyle name="Normal 5 3 2 2 2 2" xfId="16509"/>
    <cellStyle name="Normal 5 3 2 2 2 2 2" xfId="33220"/>
    <cellStyle name="Normal 5 3 2 2 2 3" xfId="24867"/>
    <cellStyle name="Normal 5 3 2 2 3" xfId="12347"/>
    <cellStyle name="Normal 5 3 2 2 3 2" xfId="29058"/>
    <cellStyle name="Normal 5 3 2 2 4" xfId="20705"/>
    <cellStyle name="Normal 5 3 2 3" xfId="5786"/>
    <cellStyle name="Normal 5 3 2 3 2" xfId="14140"/>
    <cellStyle name="Normal 5 3 2 3 2 2" xfId="30851"/>
    <cellStyle name="Normal 5 3 2 3 3" xfId="22498"/>
    <cellStyle name="Normal 5 3 2 4" xfId="9978"/>
    <cellStyle name="Normal 5 3 2 4 2" xfId="26689"/>
    <cellStyle name="Normal 5 3 2 5" xfId="18336"/>
    <cellStyle name="Normal 5 3 3" xfId="3993"/>
    <cellStyle name="Normal 5 3 3 2" xfId="8156"/>
    <cellStyle name="Normal 5 3 3 2 2" xfId="16510"/>
    <cellStyle name="Normal 5 3 3 2 2 2" xfId="33221"/>
    <cellStyle name="Normal 5 3 3 2 3" xfId="24868"/>
    <cellStyle name="Normal 5 3 3 3" xfId="12348"/>
    <cellStyle name="Normal 5 3 3 3 2" xfId="29059"/>
    <cellStyle name="Normal 5 3 3 4" xfId="20706"/>
    <cellStyle name="Normal 5 3 4" xfId="4750"/>
    <cellStyle name="Normal 5 3 4 2" xfId="13104"/>
    <cellStyle name="Normal 5 3 4 2 2" xfId="29815"/>
    <cellStyle name="Normal 5 3 4 3" xfId="21462"/>
    <cellStyle name="Normal 5 3 5" xfId="8942"/>
    <cellStyle name="Normal 5 3 5 2" xfId="25653"/>
    <cellStyle name="Normal 5 3 6" xfId="17300"/>
    <cellStyle name="Normal 5 4" xfId="1111"/>
    <cellStyle name="Normal 5 4 2" xfId="3994"/>
    <cellStyle name="Normal 5 4 2 2" xfId="8157"/>
    <cellStyle name="Normal 5 4 2 2 2" xfId="16511"/>
    <cellStyle name="Normal 5 4 2 2 2 2" xfId="33222"/>
    <cellStyle name="Normal 5 4 2 2 3" xfId="24869"/>
    <cellStyle name="Normal 5 4 2 3" xfId="12349"/>
    <cellStyle name="Normal 5 4 2 3 2" xfId="29060"/>
    <cellStyle name="Normal 5 4 2 4" xfId="20707"/>
    <cellStyle name="Normal 5 4 3" xfId="5274"/>
    <cellStyle name="Normal 5 4 3 2" xfId="13628"/>
    <cellStyle name="Normal 5 4 3 2 2" xfId="30339"/>
    <cellStyle name="Normal 5 4 3 3" xfId="21986"/>
    <cellStyle name="Normal 5 4 4" xfId="9466"/>
    <cellStyle name="Normal 5 4 4 2" xfId="26177"/>
    <cellStyle name="Normal 5 4 5" xfId="17824"/>
    <cellStyle name="Normal 5 4 6" xfId="33504"/>
    <cellStyle name="Normal 5 4 6 2" xfId="33509"/>
    <cellStyle name="Normal 5 5" xfId="3995"/>
    <cellStyle name="Normal 5 5 2" xfId="8158"/>
    <cellStyle name="Normal 5 5 2 2" xfId="16512"/>
    <cellStyle name="Normal 5 5 2 2 2" xfId="33223"/>
    <cellStyle name="Normal 5 5 2 3" xfId="24870"/>
    <cellStyle name="Normal 5 5 3" xfId="12350"/>
    <cellStyle name="Normal 5 5 3 2" xfId="29061"/>
    <cellStyle name="Normal 5 5 4" xfId="20708"/>
    <cellStyle name="Normal 5 6" xfId="4238"/>
    <cellStyle name="Normal 5 6 2" xfId="12592"/>
    <cellStyle name="Normal 5 6 2 2" xfId="29303"/>
    <cellStyle name="Normal 5 6 3" xfId="20950"/>
    <cellStyle name="Normal 5 7" xfId="8430"/>
    <cellStyle name="Normal 5 7 2" xfId="25141"/>
    <cellStyle name="Normal 5 8" xfId="16740"/>
    <cellStyle name="Normal 5 8 2" xfId="33450"/>
    <cellStyle name="Normal 5 9" xfId="16743"/>
    <cellStyle name="Normal 5 9 2" xfId="33452"/>
    <cellStyle name="Normal 6" xfId="85"/>
    <cellStyle name="Normal 6 10" xfId="33472"/>
    <cellStyle name="Normal 6 11" xfId="33506"/>
    <cellStyle name="Normal 6 11 2" xfId="33511"/>
    <cellStyle name="Normal 6 2" xfId="328"/>
    <cellStyle name="Normal 6 2 2" xfId="841"/>
    <cellStyle name="Normal 6 2 2 2" xfId="1877"/>
    <cellStyle name="Normal 6 2 2 2 2" xfId="3996"/>
    <cellStyle name="Normal 6 2 2 2 2 2" xfId="8159"/>
    <cellStyle name="Normal 6 2 2 2 2 2 2" xfId="16513"/>
    <cellStyle name="Normal 6 2 2 2 2 2 2 2" xfId="33224"/>
    <cellStyle name="Normal 6 2 2 2 2 2 3" xfId="24871"/>
    <cellStyle name="Normal 6 2 2 2 2 3" xfId="12351"/>
    <cellStyle name="Normal 6 2 2 2 2 3 2" xfId="29062"/>
    <cellStyle name="Normal 6 2 2 2 2 4" xfId="20709"/>
    <cellStyle name="Normal 6 2 2 2 3" xfId="6040"/>
    <cellStyle name="Normal 6 2 2 2 3 2" xfId="14394"/>
    <cellStyle name="Normal 6 2 2 2 3 2 2" xfId="31105"/>
    <cellStyle name="Normal 6 2 2 2 3 3" xfId="22752"/>
    <cellStyle name="Normal 6 2 2 2 4" xfId="10232"/>
    <cellStyle name="Normal 6 2 2 2 4 2" xfId="26943"/>
    <cellStyle name="Normal 6 2 2 2 5" xfId="18590"/>
    <cellStyle name="Normal 6 2 2 3" xfId="3997"/>
    <cellStyle name="Normal 6 2 2 3 2" xfId="8160"/>
    <cellStyle name="Normal 6 2 2 3 2 2" xfId="16514"/>
    <cellStyle name="Normal 6 2 2 3 2 2 2" xfId="33225"/>
    <cellStyle name="Normal 6 2 2 3 2 3" xfId="24872"/>
    <cellStyle name="Normal 6 2 2 3 3" xfId="12352"/>
    <cellStyle name="Normal 6 2 2 3 3 2" xfId="29063"/>
    <cellStyle name="Normal 6 2 2 3 4" xfId="20710"/>
    <cellStyle name="Normal 6 2 2 4" xfId="5004"/>
    <cellStyle name="Normal 6 2 2 4 2" xfId="13358"/>
    <cellStyle name="Normal 6 2 2 4 2 2" xfId="30069"/>
    <cellStyle name="Normal 6 2 2 4 3" xfId="21716"/>
    <cellStyle name="Normal 6 2 2 5" xfId="9196"/>
    <cellStyle name="Normal 6 2 2 5 2" xfId="25907"/>
    <cellStyle name="Normal 6 2 2 6" xfId="17554"/>
    <cellStyle name="Normal 6 2 3" xfId="1365"/>
    <cellStyle name="Normal 6 2 3 2" xfId="3998"/>
    <cellStyle name="Normal 6 2 3 2 2" xfId="8161"/>
    <cellStyle name="Normal 6 2 3 2 2 2" xfId="16515"/>
    <cellStyle name="Normal 6 2 3 2 2 2 2" xfId="33226"/>
    <cellStyle name="Normal 6 2 3 2 2 3" xfId="24873"/>
    <cellStyle name="Normal 6 2 3 2 3" xfId="12353"/>
    <cellStyle name="Normal 6 2 3 2 3 2" xfId="29064"/>
    <cellStyle name="Normal 6 2 3 2 4" xfId="20711"/>
    <cellStyle name="Normal 6 2 3 3" xfId="5528"/>
    <cellStyle name="Normal 6 2 3 3 2" xfId="13882"/>
    <cellStyle name="Normal 6 2 3 3 2 2" xfId="30593"/>
    <cellStyle name="Normal 6 2 3 3 3" xfId="22240"/>
    <cellStyle name="Normal 6 2 3 4" xfId="9720"/>
    <cellStyle name="Normal 6 2 3 4 2" xfId="26431"/>
    <cellStyle name="Normal 6 2 3 5" xfId="18078"/>
    <cellStyle name="Normal 6 2 4" xfId="3999"/>
    <cellStyle name="Normal 6 2 4 2" xfId="8162"/>
    <cellStyle name="Normal 6 2 4 2 2" xfId="16516"/>
    <cellStyle name="Normal 6 2 4 2 2 2" xfId="33227"/>
    <cellStyle name="Normal 6 2 4 2 3" xfId="24874"/>
    <cellStyle name="Normal 6 2 4 3" xfId="12354"/>
    <cellStyle name="Normal 6 2 4 3 2" xfId="29065"/>
    <cellStyle name="Normal 6 2 4 4" xfId="20712"/>
    <cellStyle name="Normal 6 2 5" xfId="4492"/>
    <cellStyle name="Normal 6 2 5 2" xfId="12846"/>
    <cellStyle name="Normal 6 2 5 2 2" xfId="29557"/>
    <cellStyle name="Normal 6 2 5 3" xfId="21204"/>
    <cellStyle name="Normal 6 2 6" xfId="8684"/>
    <cellStyle name="Normal 6 2 6 2" xfId="25395"/>
    <cellStyle name="Normal 6 2 7" xfId="17042"/>
    <cellStyle name="Normal 6 3" xfId="601"/>
    <cellStyle name="Normal 6 3 2" xfId="1637"/>
    <cellStyle name="Normal 6 3 2 2" xfId="4000"/>
    <cellStyle name="Normal 6 3 2 2 2" xfId="8163"/>
    <cellStyle name="Normal 6 3 2 2 2 2" xfId="16517"/>
    <cellStyle name="Normal 6 3 2 2 2 2 2" xfId="33228"/>
    <cellStyle name="Normal 6 3 2 2 2 3" xfId="24875"/>
    <cellStyle name="Normal 6 3 2 2 3" xfId="12355"/>
    <cellStyle name="Normal 6 3 2 2 3 2" xfId="29066"/>
    <cellStyle name="Normal 6 3 2 2 4" xfId="20713"/>
    <cellStyle name="Normal 6 3 2 3" xfId="5800"/>
    <cellStyle name="Normal 6 3 2 3 2" xfId="14154"/>
    <cellStyle name="Normal 6 3 2 3 2 2" xfId="30865"/>
    <cellStyle name="Normal 6 3 2 3 3" xfId="22512"/>
    <cellStyle name="Normal 6 3 2 4" xfId="9992"/>
    <cellStyle name="Normal 6 3 2 4 2" xfId="26703"/>
    <cellStyle name="Normal 6 3 2 5" xfId="18350"/>
    <cellStyle name="Normal 6 3 3" xfId="4001"/>
    <cellStyle name="Normal 6 3 3 2" xfId="8164"/>
    <cellStyle name="Normal 6 3 3 2 2" xfId="16518"/>
    <cellStyle name="Normal 6 3 3 2 2 2" xfId="33229"/>
    <cellStyle name="Normal 6 3 3 2 3" xfId="24876"/>
    <cellStyle name="Normal 6 3 3 3" xfId="12356"/>
    <cellStyle name="Normal 6 3 3 3 2" xfId="29067"/>
    <cellStyle name="Normal 6 3 3 4" xfId="20714"/>
    <cellStyle name="Normal 6 3 4" xfId="4764"/>
    <cellStyle name="Normal 6 3 4 2" xfId="13118"/>
    <cellStyle name="Normal 6 3 4 2 2" xfId="29829"/>
    <cellStyle name="Normal 6 3 4 3" xfId="21476"/>
    <cellStyle name="Normal 6 3 5" xfId="8956"/>
    <cellStyle name="Normal 6 3 5 2" xfId="25667"/>
    <cellStyle name="Normal 6 3 6" xfId="17314"/>
    <cellStyle name="Normal 6 4" xfId="1125"/>
    <cellStyle name="Normal 6 4 2" xfId="4002"/>
    <cellStyle name="Normal 6 4 2 2" xfId="8165"/>
    <cellStyle name="Normal 6 4 2 2 2" xfId="16519"/>
    <cellStyle name="Normal 6 4 2 2 2 2" xfId="33230"/>
    <cellStyle name="Normal 6 4 2 2 3" xfId="24877"/>
    <cellStyle name="Normal 6 4 2 3" xfId="12357"/>
    <cellStyle name="Normal 6 4 2 3 2" xfId="29068"/>
    <cellStyle name="Normal 6 4 2 4" xfId="20715"/>
    <cellStyle name="Normal 6 4 3" xfId="5288"/>
    <cellStyle name="Normal 6 4 3 2" xfId="13642"/>
    <cellStyle name="Normal 6 4 3 2 2" xfId="30353"/>
    <cellStyle name="Normal 6 4 3 3" xfId="22000"/>
    <cellStyle name="Normal 6 4 4" xfId="9480"/>
    <cellStyle name="Normal 6 4 4 2" xfId="26191"/>
    <cellStyle name="Normal 6 4 5" xfId="17838"/>
    <cellStyle name="Normal 6 5" xfId="4003"/>
    <cellStyle name="Normal 6 5 2" xfId="8166"/>
    <cellStyle name="Normal 6 5 2 2" xfId="16520"/>
    <cellStyle name="Normal 6 5 2 2 2" xfId="33231"/>
    <cellStyle name="Normal 6 5 2 3" xfId="24878"/>
    <cellStyle name="Normal 6 5 3" xfId="12358"/>
    <cellStyle name="Normal 6 5 3 2" xfId="29069"/>
    <cellStyle name="Normal 6 5 4" xfId="20716"/>
    <cellStyle name="Normal 6 6" xfId="4252"/>
    <cellStyle name="Normal 6 6 2" xfId="12606"/>
    <cellStyle name="Normal 6 6 2 2" xfId="29317"/>
    <cellStyle name="Normal 6 6 3" xfId="20964"/>
    <cellStyle name="Normal 6 7" xfId="8444"/>
    <cellStyle name="Normal 6 7 2" xfId="25155"/>
    <cellStyle name="Normal 6 8" xfId="16744"/>
    <cellStyle name="Normal 6 8 2" xfId="33453"/>
    <cellStyle name="Normal 6 9" xfId="16802"/>
    <cellStyle name="Normal 7" xfId="99"/>
    <cellStyle name="Normal 7 2" xfId="342"/>
    <cellStyle name="Normal 7 2 2" xfId="855"/>
    <cellStyle name="Normal 7 2 2 2" xfId="1891"/>
    <cellStyle name="Normal 7 2 2 2 2" xfId="4004"/>
    <cellStyle name="Normal 7 2 2 2 2 2" xfId="8167"/>
    <cellStyle name="Normal 7 2 2 2 2 2 2" xfId="16521"/>
    <cellStyle name="Normal 7 2 2 2 2 2 2 2" xfId="33232"/>
    <cellStyle name="Normal 7 2 2 2 2 2 3" xfId="24879"/>
    <cellStyle name="Normal 7 2 2 2 2 3" xfId="12359"/>
    <cellStyle name="Normal 7 2 2 2 2 3 2" xfId="29070"/>
    <cellStyle name="Normal 7 2 2 2 2 4" xfId="20717"/>
    <cellStyle name="Normal 7 2 2 2 3" xfId="6054"/>
    <cellStyle name="Normal 7 2 2 2 3 2" xfId="14408"/>
    <cellStyle name="Normal 7 2 2 2 3 2 2" xfId="31119"/>
    <cellStyle name="Normal 7 2 2 2 3 3" xfId="22766"/>
    <cellStyle name="Normal 7 2 2 2 4" xfId="10246"/>
    <cellStyle name="Normal 7 2 2 2 4 2" xfId="26957"/>
    <cellStyle name="Normal 7 2 2 2 5" xfId="18604"/>
    <cellStyle name="Normal 7 2 2 3" xfId="4005"/>
    <cellStyle name="Normal 7 2 2 3 2" xfId="8168"/>
    <cellStyle name="Normal 7 2 2 3 2 2" xfId="16522"/>
    <cellStyle name="Normal 7 2 2 3 2 2 2" xfId="33233"/>
    <cellStyle name="Normal 7 2 2 3 2 3" xfId="24880"/>
    <cellStyle name="Normal 7 2 2 3 3" xfId="12360"/>
    <cellStyle name="Normal 7 2 2 3 3 2" xfId="29071"/>
    <cellStyle name="Normal 7 2 2 3 4" xfId="20718"/>
    <cellStyle name="Normal 7 2 2 4" xfId="5018"/>
    <cellStyle name="Normal 7 2 2 4 2" xfId="13372"/>
    <cellStyle name="Normal 7 2 2 4 2 2" xfId="30083"/>
    <cellStyle name="Normal 7 2 2 4 3" xfId="21730"/>
    <cellStyle name="Normal 7 2 2 5" xfId="9210"/>
    <cellStyle name="Normal 7 2 2 5 2" xfId="25921"/>
    <cellStyle name="Normal 7 2 2 6" xfId="17568"/>
    <cellStyle name="Normal 7 2 3" xfId="1379"/>
    <cellStyle name="Normal 7 2 3 2" xfId="4006"/>
    <cellStyle name="Normal 7 2 3 2 2" xfId="8169"/>
    <cellStyle name="Normal 7 2 3 2 2 2" xfId="16523"/>
    <cellStyle name="Normal 7 2 3 2 2 2 2" xfId="33234"/>
    <cellStyle name="Normal 7 2 3 2 2 3" xfId="24881"/>
    <cellStyle name="Normal 7 2 3 2 3" xfId="12361"/>
    <cellStyle name="Normal 7 2 3 2 3 2" xfId="29072"/>
    <cellStyle name="Normal 7 2 3 2 4" xfId="20719"/>
    <cellStyle name="Normal 7 2 3 3" xfId="5542"/>
    <cellStyle name="Normal 7 2 3 3 2" xfId="13896"/>
    <cellStyle name="Normal 7 2 3 3 2 2" xfId="30607"/>
    <cellStyle name="Normal 7 2 3 3 3" xfId="22254"/>
    <cellStyle name="Normal 7 2 3 4" xfId="9734"/>
    <cellStyle name="Normal 7 2 3 4 2" xfId="26445"/>
    <cellStyle name="Normal 7 2 3 5" xfId="18092"/>
    <cellStyle name="Normal 7 2 4" xfId="4007"/>
    <cellStyle name="Normal 7 2 4 2" xfId="8170"/>
    <cellStyle name="Normal 7 2 4 2 2" xfId="16524"/>
    <cellStyle name="Normal 7 2 4 2 2 2" xfId="33235"/>
    <cellStyle name="Normal 7 2 4 2 3" xfId="24882"/>
    <cellStyle name="Normal 7 2 4 3" xfId="12362"/>
    <cellStyle name="Normal 7 2 4 3 2" xfId="29073"/>
    <cellStyle name="Normal 7 2 4 4" xfId="20720"/>
    <cellStyle name="Normal 7 2 5" xfId="4506"/>
    <cellStyle name="Normal 7 2 5 2" xfId="12860"/>
    <cellStyle name="Normal 7 2 5 2 2" xfId="29571"/>
    <cellStyle name="Normal 7 2 5 3" xfId="21218"/>
    <cellStyle name="Normal 7 2 6" xfId="8698"/>
    <cellStyle name="Normal 7 2 6 2" xfId="25409"/>
    <cellStyle name="Normal 7 2 7" xfId="17056"/>
    <cellStyle name="Normal 7 2 8" xfId="33503"/>
    <cellStyle name="Normal 7 3" xfId="615"/>
    <cellStyle name="Normal 7 3 2" xfId="1651"/>
    <cellStyle name="Normal 7 3 2 2" xfId="4008"/>
    <cellStyle name="Normal 7 3 2 2 2" xfId="8171"/>
    <cellStyle name="Normal 7 3 2 2 2 2" xfId="16525"/>
    <cellStyle name="Normal 7 3 2 2 2 2 2" xfId="33236"/>
    <cellStyle name="Normal 7 3 2 2 2 3" xfId="24883"/>
    <cellStyle name="Normal 7 3 2 2 3" xfId="12363"/>
    <cellStyle name="Normal 7 3 2 2 3 2" xfId="29074"/>
    <cellStyle name="Normal 7 3 2 2 4" xfId="20721"/>
    <cellStyle name="Normal 7 3 2 3" xfId="5814"/>
    <cellStyle name="Normal 7 3 2 3 2" xfId="14168"/>
    <cellStyle name="Normal 7 3 2 3 2 2" xfId="30879"/>
    <cellStyle name="Normal 7 3 2 3 3" xfId="22526"/>
    <cellStyle name="Normal 7 3 2 4" xfId="10006"/>
    <cellStyle name="Normal 7 3 2 4 2" xfId="26717"/>
    <cellStyle name="Normal 7 3 2 5" xfId="18364"/>
    <cellStyle name="Normal 7 3 3" xfId="4009"/>
    <cellStyle name="Normal 7 3 3 2" xfId="8172"/>
    <cellStyle name="Normal 7 3 3 2 2" xfId="16526"/>
    <cellStyle name="Normal 7 3 3 2 2 2" xfId="33237"/>
    <cellStyle name="Normal 7 3 3 2 3" xfId="24884"/>
    <cellStyle name="Normal 7 3 3 3" xfId="12364"/>
    <cellStyle name="Normal 7 3 3 3 2" xfId="29075"/>
    <cellStyle name="Normal 7 3 3 4" xfId="20722"/>
    <cellStyle name="Normal 7 3 4" xfId="4778"/>
    <cellStyle name="Normal 7 3 4 2" xfId="13132"/>
    <cellStyle name="Normal 7 3 4 2 2" xfId="29843"/>
    <cellStyle name="Normal 7 3 4 3" xfId="21490"/>
    <cellStyle name="Normal 7 3 5" xfId="8970"/>
    <cellStyle name="Normal 7 3 5 2" xfId="25681"/>
    <cellStyle name="Normal 7 3 6" xfId="17328"/>
    <cellStyle name="Normal 7 4" xfId="1139"/>
    <cellStyle name="Normal 7 4 2" xfId="4010"/>
    <cellStyle name="Normal 7 4 2 2" xfId="8173"/>
    <cellStyle name="Normal 7 4 2 2 2" xfId="16527"/>
    <cellStyle name="Normal 7 4 2 2 2 2" xfId="33238"/>
    <cellStyle name="Normal 7 4 2 2 3" xfId="24885"/>
    <cellStyle name="Normal 7 4 2 3" xfId="12365"/>
    <cellStyle name="Normal 7 4 2 3 2" xfId="29076"/>
    <cellStyle name="Normal 7 4 2 4" xfId="20723"/>
    <cellStyle name="Normal 7 4 3" xfId="5302"/>
    <cellStyle name="Normal 7 4 3 2" xfId="13656"/>
    <cellStyle name="Normal 7 4 3 2 2" xfId="30367"/>
    <cellStyle name="Normal 7 4 3 3" xfId="22014"/>
    <cellStyle name="Normal 7 4 4" xfId="9494"/>
    <cellStyle name="Normal 7 4 4 2" xfId="26205"/>
    <cellStyle name="Normal 7 4 5" xfId="17852"/>
    <cellStyle name="Normal 7 5" xfId="4011"/>
    <cellStyle name="Normal 7 5 2" xfId="8174"/>
    <cellStyle name="Normal 7 5 2 2" xfId="16528"/>
    <cellStyle name="Normal 7 5 2 2 2" xfId="33239"/>
    <cellStyle name="Normal 7 5 2 3" xfId="24886"/>
    <cellStyle name="Normal 7 5 3" xfId="12366"/>
    <cellStyle name="Normal 7 5 3 2" xfId="29077"/>
    <cellStyle name="Normal 7 5 4" xfId="20724"/>
    <cellStyle name="Normal 7 6" xfId="4266"/>
    <cellStyle name="Normal 7 6 2" xfId="12620"/>
    <cellStyle name="Normal 7 6 2 2" xfId="29331"/>
    <cellStyle name="Normal 7 6 3" xfId="20978"/>
    <cellStyle name="Normal 7 7" xfId="8458"/>
    <cellStyle name="Normal 7 7 2" xfId="25169"/>
    <cellStyle name="Normal 7 8" xfId="16745"/>
    <cellStyle name="Normal 7 9" xfId="16816"/>
    <cellStyle name="Normal 8" xfId="113"/>
    <cellStyle name="Normal 8 2" xfId="356"/>
    <cellStyle name="Normal 8 2 2" xfId="869"/>
    <cellStyle name="Normal 8 2 2 2" xfId="1905"/>
    <cellStyle name="Normal 8 2 2 2 2" xfId="4012"/>
    <cellStyle name="Normal 8 2 2 2 2 2" xfId="8175"/>
    <cellStyle name="Normal 8 2 2 2 2 2 2" xfId="16529"/>
    <cellStyle name="Normal 8 2 2 2 2 2 2 2" xfId="33240"/>
    <cellStyle name="Normal 8 2 2 2 2 2 3" xfId="24887"/>
    <cellStyle name="Normal 8 2 2 2 2 3" xfId="12367"/>
    <cellStyle name="Normal 8 2 2 2 2 3 2" xfId="29078"/>
    <cellStyle name="Normal 8 2 2 2 2 4" xfId="20725"/>
    <cellStyle name="Normal 8 2 2 2 3" xfId="6068"/>
    <cellStyle name="Normal 8 2 2 2 3 2" xfId="14422"/>
    <cellStyle name="Normal 8 2 2 2 3 2 2" xfId="31133"/>
    <cellStyle name="Normal 8 2 2 2 3 3" xfId="22780"/>
    <cellStyle name="Normal 8 2 2 2 4" xfId="10260"/>
    <cellStyle name="Normal 8 2 2 2 4 2" xfId="26971"/>
    <cellStyle name="Normal 8 2 2 2 5" xfId="18618"/>
    <cellStyle name="Normal 8 2 2 3" xfId="4013"/>
    <cellStyle name="Normal 8 2 2 3 2" xfId="8176"/>
    <cellStyle name="Normal 8 2 2 3 2 2" xfId="16530"/>
    <cellStyle name="Normal 8 2 2 3 2 2 2" xfId="33241"/>
    <cellStyle name="Normal 8 2 2 3 2 3" xfId="24888"/>
    <cellStyle name="Normal 8 2 2 3 3" xfId="12368"/>
    <cellStyle name="Normal 8 2 2 3 3 2" xfId="29079"/>
    <cellStyle name="Normal 8 2 2 3 4" xfId="20726"/>
    <cellStyle name="Normal 8 2 2 4" xfId="5032"/>
    <cellStyle name="Normal 8 2 2 4 2" xfId="13386"/>
    <cellStyle name="Normal 8 2 2 4 2 2" xfId="30097"/>
    <cellStyle name="Normal 8 2 2 4 3" xfId="21744"/>
    <cellStyle name="Normal 8 2 2 5" xfId="9224"/>
    <cellStyle name="Normal 8 2 2 5 2" xfId="25935"/>
    <cellStyle name="Normal 8 2 2 6" xfId="17582"/>
    <cellStyle name="Normal 8 2 3" xfId="1393"/>
    <cellStyle name="Normal 8 2 3 2" xfId="4014"/>
    <cellStyle name="Normal 8 2 3 2 2" xfId="8177"/>
    <cellStyle name="Normal 8 2 3 2 2 2" xfId="16531"/>
    <cellStyle name="Normal 8 2 3 2 2 2 2" xfId="33242"/>
    <cellStyle name="Normal 8 2 3 2 2 3" xfId="24889"/>
    <cellStyle name="Normal 8 2 3 2 3" xfId="12369"/>
    <cellStyle name="Normal 8 2 3 2 3 2" xfId="29080"/>
    <cellStyle name="Normal 8 2 3 2 4" xfId="20727"/>
    <cellStyle name="Normal 8 2 3 3" xfId="5556"/>
    <cellStyle name="Normal 8 2 3 3 2" xfId="13910"/>
    <cellStyle name="Normal 8 2 3 3 2 2" xfId="30621"/>
    <cellStyle name="Normal 8 2 3 3 3" xfId="22268"/>
    <cellStyle name="Normal 8 2 3 4" xfId="9748"/>
    <cellStyle name="Normal 8 2 3 4 2" xfId="26459"/>
    <cellStyle name="Normal 8 2 3 5" xfId="18106"/>
    <cellStyle name="Normal 8 2 4" xfId="4015"/>
    <cellStyle name="Normal 8 2 4 2" xfId="8178"/>
    <cellStyle name="Normal 8 2 4 2 2" xfId="16532"/>
    <cellStyle name="Normal 8 2 4 2 2 2" xfId="33243"/>
    <cellStyle name="Normal 8 2 4 2 3" xfId="24890"/>
    <cellStyle name="Normal 8 2 4 3" xfId="12370"/>
    <cellStyle name="Normal 8 2 4 3 2" xfId="29081"/>
    <cellStyle name="Normal 8 2 4 4" xfId="20728"/>
    <cellStyle name="Normal 8 2 5" xfId="4520"/>
    <cellStyle name="Normal 8 2 5 2" xfId="12874"/>
    <cellStyle name="Normal 8 2 5 2 2" xfId="29585"/>
    <cellStyle name="Normal 8 2 5 3" xfId="21232"/>
    <cellStyle name="Normal 8 2 6" xfId="8712"/>
    <cellStyle name="Normal 8 2 6 2" xfId="25423"/>
    <cellStyle name="Normal 8 2 7" xfId="17070"/>
    <cellStyle name="Normal 8 3" xfId="629"/>
    <cellStyle name="Normal 8 3 2" xfId="1665"/>
    <cellStyle name="Normal 8 3 2 2" xfId="4016"/>
    <cellStyle name="Normal 8 3 2 2 2" xfId="8179"/>
    <cellStyle name="Normal 8 3 2 2 2 2" xfId="16533"/>
    <cellStyle name="Normal 8 3 2 2 2 2 2" xfId="33244"/>
    <cellStyle name="Normal 8 3 2 2 2 3" xfId="24891"/>
    <cellStyle name="Normal 8 3 2 2 3" xfId="12371"/>
    <cellStyle name="Normal 8 3 2 2 3 2" xfId="29082"/>
    <cellStyle name="Normal 8 3 2 2 4" xfId="20729"/>
    <cellStyle name="Normal 8 3 2 3" xfId="5828"/>
    <cellStyle name="Normal 8 3 2 3 2" xfId="14182"/>
    <cellStyle name="Normal 8 3 2 3 2 2" xfId="30893"/>
    <cellStyle name="Normal 8 3 2 3 3" xfId="22540"/>
    <cellStyle name="Normal 8 3 2 4" xfId="10020"/>
    <cellStyle name="Normal 8 3 2 4 2" xfId="26731"/>
    <cellStyle name="Normal 8 3 2 5" xfId="18378"/>
    <cellStyle name="Normal 8 3 3" xfId="4017"/>
    <cellStyle name="Normal 8 3 3 2" xfId="8180"/>
    <cellStyle name="Normal 8 3 3 2 2" xfId="16534"/>
    <cellStyle name="Normal 8 3 3 2 2 2" xfId="33245"/>
    <cellStyle name="Normal 8 3 3 2 3" xfId="24892"/>
    <cellStyle name="Normal 8 3 3 3" xfId="12372"/>
    <cellStyle name="Normal 8 3 3 3 2" xfId="29083"/>
    <cellStyle name="Normal 8 3 3 4" xfId="20730"/>
    <cellStyle name="Normal 8 3 4" xfId="4792"/>
    <cellStyle name="Normal 8 3 4 2" xfId="13146"/>
    <cellStyle name="Normal 8 3 4 2 2" xfId="29857"/>
    <cellStyle name="Normal 8 3 4 3" xfId="21504"/>
    <cellStyle name="Normal 8 3 5" xfId="8984"/>
    <cellStyle name="Normal 8 3 5 2" xfId="25695"/>
    <cellStyle name="Normal 8 3 6" xfId="17342"/>
    <cellStyle name="Normal 8 4" xfId="1153"/>
    <cellStyle name="Normal 8 4 2" xfId="4018"/>
    <cellStyle name="Normal 8 4 2 2" xfId="8181"/>
    <cellStyle name="Normal 8 4 2 2 2" xfId="16535"/>
    <cellStyle name="Normal 8 4 2 2 2 2" xfId="33246"/>
    <cellStyle name="Normal 8 4 2 2 3" xfId="24893"/>
    <cellStyle name="Normal 8 4 2 3" xfId="12373"/>
    <cellStyle name="Normal 8 4 2 3 2" xfId="29084"/>
    <cellStyle name="Normal 8 4 2 4" xfId="20731"/>
    <cellStyle name="Normal 8 4 3" xfId="5316"/>
    <cellStyle name="Normal 8 4 3 2" xfId="13670"/>
    <cellStyle name="Normal 8 4 3 2 2" xfId="30381"/>
    <cellStyle name="Normal 8 4 3 3" xfId="22028"/>
    <cellStyle name="Normal 8 4 4" xfId="9508"/>
    <cellStyle name="Normal 8 4 4 2" xfId="26219"/>
    <cellStyle name="Normal 8 4 5" xfId="17866"/>
    <cellStyle name="Normal 8 5" xfId="4019"/>
    <cellStyle name="Normal 8 5 2" xfId="8182"/>
    <cellStyle name="Normal 8 5 2 2" xfId="16536"/>
    <cellStyle name="Normal 8 5 2 2 2" xfId="33247"/>
    <cellStyle name="Normal 8 5 2 3" xfId="24894"/>
    <cellStyle name="Normal 8 5 3" xfId="12374"/>
    <cellStyle name="Normal 8 5 3 2" xfId="29085"/>
    <cellStyle name="Normal 8 5 4" xfId="20732"/>
    <cellStyle name="Normal 8 6" xfId="4280"/>
    <cellStyle name="Normal 8 6 2" xfId="12634"/>
    <cellStyle name="Normal 8 6 2 2" xfId="29345"/>
    <cellStyle name="Normal 8 6 3" xfId="20992"/>
    <cellStyle name="Normal 8 7" xfId="8472"/>
    <cellStyle name="Normal 8 7 2" xfId="25183"/>
    <cellStyle name="Normal 8 8" xfId="16830"/>
    <cellStyle name="Normal 9" xfId="127"/>
    <cellStyle name="Normal 9 2" xfId="370"/>
    <cellStyle name="Normal 9 2 2" xfId="883"/>
    <cellStyle name="Normal 9 2 2 2" xfId="1919"/>
    <cellStyle name="Normal 9 2 2 2 2" xfId="4020"/>
    <cellStyle name="Normal 9 2 2 2 2 2" xfId="8183"/>
    <cellStyle name="Normal 9 2 2 2 2 2 2" xfId="16537"/>
    <cellStyle name="Normal 9 2 2 2 2 2 2 2" xfId="33248"/>
    <cellStyle name="Normal 9 2 2 2 2 2 3" xfId="24895"/>
    <cellStyle name="Normal 9 2 2 2 2 3" xfId="12375"/>
    <cellStyle name="Normal 9 2 2 2 2 3 2" xfId="29086"/>
    <cellStyle name="Normal 9 2 2 2 2 4" xfId="20733"/>
    <cellStyle name="Normal 9 2 2 2 3" xfId="6082"/>
    <cellStyle name="Normal 9 2 2 2 3 2" xfId="14436"/>
    <cellStyle name="Normal 9 2 2 2 3 2 2" xfId="31147"/>
    <cellStyle name="Normal 9 2 2 2 3 3" xfId="22794"/>
    <cellStyle name="Normal 9 2 2 2 4" xfId="10274"/>
    <cellStyle name="Normal 9 2 2 2 4 2" xfId="26985"/>
    <cellStyle name="Normal 9 2 2 2 5" xfId="18632"/>
    <cellStyle name="Normal 9 2 2 3" xfId="4021"/>
    <cellStyle name="Normal 9 2 2 3 2" xfId="8184"/>
    <cellStyle name="Normal 9 2 2 3 2 2" xfId="16538"/>
    <cellStyle name="Normal 9 2 2 3 2 2 2" xfId="33249"/>
    <cellStyle name="Normal 9 2 2 3 2 3" xfId="24896"/>
    <cellStyle name="Normal 9 2 2 3 3" xfId="12376"/>
    <cellStyle name="Normal 9 2 2 3 3 2" xfId="29087"/>
    <cellStyle name="Normal 9 2 2 3 4" xfId="20734"/>
    <cellStyle name="Normal 9 2 2 4" xfId="5046"/>
    <cellStyle name="Normal 9 2 2 4 2" xfId="13400"/>
    <cellStyle name="Normal 9 2 2 4 2 2" xfId="30111"/>
    <cellStyle name="Normal 9 2 2 4 3" xfId="21758"/>
    <cellStyle name="Normal 9 2 2 5" xfId="9238"/>
    <cellStyle name="Normal 9 2 2 5 2" xfId="25949"/>
    <cellStyle name="Normal 9 2 2 6" xfId="17596"/>
    <cellStyle name="Normal 9 2 3" xfId="1407"/>
    <cellStyle name="Normal 9 2 3 2" xfId="4022"/>
    <cellStyle name="Normal 9 2 3 2 2" xfId="8185"/>
    <cellStyle name="Normal 9 2 3 2 2 2" xfId="16539"/>
    <cellStyle name="Normal 9 2 3 2 2 2 2" xfId="33250"/>
    <cellStyle name="Normal 9 2 3 2 2 3" xfId="24897"/>
    <cellStyle name="Normal 9 2 3 2 3" xfId="12377"/>
    <cellStyle name="Normal 9 2 3 2 3 2" xfId="29088"/>
    <cellStyle name="Normal 9 2 3 2 4" xfId="20735"/>
    <cellStyle name="Normal 9 2 3 3" xfId="5570"/>
    <cellStyle name="Normal 9 2 3 3 2" xfId="13924"/>
    <cellStyle name="Normal 9 2 3 3 2 2" xfId="30635"/>
    <cellStyle name="Normal 9 2 3 3 3" xfId="22282"/>
    <cellStyle name="Normal 9 2 3 4" xfId="9762"/>
    <cellStyle name="Normal 9 2 3 4 2" xfId="26473"/>
    <cellStyle name="Normal 9 2 3 5" xfId="18120"/>
    <cellStyle name="Normal 9 2 4" xfId="4023"/>
    <cellStyle name="Normal 9 2 4 2" xfId="8186"/>
    <cellStyle name="Normal 9 2 4 2 2" xfId="16540"/>
    <cellStyle name="Normal 9 2 4 2 2 2" xfId="33251"/>
    <cellStyle name="Normal 9 2 4 2 3" xfId="24898"/>
    <cellStyle name="Normal 9 2 4 3" xfId="12378"/>
    <cellStyle name="Normal 9 2 4 3 2" xfId="29089"/>
    <cellStyle name="Normal 9 2 4 4" xfId="20736"/>
    <cellStyle name="Normal 9 2 5" xfId="4534"/>
    <cellStyle name="Normal 9 2 5 2" xfId="12888"/>
    <cellStyle name="Normal 9 2 5 2 2" xfId="29599"/>
    <cellStyle name="Normal 9 2 5 3" xfId="21246"/>
    <cellStyle name="Normal 9 2 6" xfId="8726"/>
    <cellStyle name="Normal 9 2 6 2" xfId="25437"/>
    <cellStyle name="Normal 9 2 7" xfId="17084"/>
    <cellStyle name="Normal 9 3" xfId="643"/>
    <cellStyle name="Normal 9 3 2" xfId="1679"/>
    <cellStyle name="Normal 9 3 2 2" xfId="4024"/>
    <cellStyle name="Normal 9 3 2 2 2" xfId="8187"/>
    <cellStyle name="Normal 9 3 2 2 2 2" xfId="16541"/>
    <cellStyle name="Normal 9 3 2 2 2 2 2" xfId="33252"/>
    <cellStyle name="Normal 9 3 2 2 2 3" xfId="24899"/>
    <cellStyle name="Normal 9 3 2 2 3" xfId="12379"/>
    <cellStyle name="Normal 9 3 2 2 3 2" xfId="29090"/>
    <cellStyle name="Normal 9 3 2 2 4" xfId="20737"/>
    <cellStyle name="Normal 9 3 2 3" xfId="5842"/>
    <cellStyle name="Normal 9 3 2 3 2" xfId="14196"/>
    <cellStyle name="Normal 9 3 2 3 2 2" xfId="30907"/>
    <cellStyle name="Normal 9 3 2 3 3" xfId="22554"/>
    <cellStyle name="Normal 9 3 2 4" xfId="10034"/>
    <cellStyle name="Normal 9 3 2 4 2" xfId="26745"/>
    <cellStyle name="Normal 9 3 2 5" xfId="18392"/>
    <cellStyle name="Normal 9 3 3" xfId="4025"/>
    <cellStyle name="Normal 9 3 3 2" xfId="8188"/>
    <cellStyle name="Normal 9 3 3 2 2" xfId="16542"/>
    <cellStyle name="Normal 9 3 3 2 2 2" xfId="33253"/>
    <cellStyle name="Normal 9 3 3 2 3" xfId="24900"/>
    <cellStyle name="Normal 9 3 3 3" xfId="12380"/>
    <cellStyle name="Normal 9 3 3 3 2" xfId="29091"/>
    <cellStyle name="Normal 9 3 3 4" xfId="20738"/>
    <cellStyle name="Normal 9 3 4" xfId="4806"/>
    <cellStyle name="Normal 9 3 4 2" xfId="13160"/>
    <cellStyle name="Normal 9 3 4 2 2" xfId="29871"/>
    <cellStyle name="Normal 9 3 4 3" xfId="21518"/>
    <cellStyle name="Normal 9 3 5" xfId="8998"/>
    <cellStyle name="Normal 9 3 5 2" xfId="25709"/>
    <cellStyle name="Normal 9 3 6" xfId="17356"/>
    <cellStyle name="Normal 9 4" xfId="1167"/>
    <cellStyle name="Normal 9 4 2" xfId="4026"/>
    <cellStyle name="Normal 9 4 2 2" xfId="8189"/>
    <cellStyle name="Normal 9 4 2 2 2" xfId="16543"/>
    <cellStyle name="Normal 9 4 2 2 2 2" xfId="33254"/>
    <cellStyle name="Normal 9 4 2 2 3" xfId="24901"/>
    <cellStyle name="Normal 9 4 2 3" xfId="12381"/>
    <cellStyle name="Normal 9 4 2 3 2" xfId="29092"/>
    <cellStyle name="Normal 9 4 2 4" xfId="20739"/>
    <cellStyle name="Normal 9 4 3" xfId="5330"/>
    <cellStyle name="Normal 9 4 3 2" xfId="13684"/>
    <cellStyle name="Normal 9 4 3 2 2" xfId="30395"/>
    <cellStyle name="Normal 9 4 3 3" xfId="22042"/>
    <cellStyle name="Normal 9 4 4" xfId="9522"/>
    <cellStyle name="Normal 9 4 4 2" xfId="26233"/>
    <cellStyle name="Normal 9 4 5" xfId="17880"/>
    <cellStyle name="Normal 9 5" xfId="4027"/>
    <cellStyle name="Normal 9 5 2" xfId="8190"/>
    <cellStyle name="Normal 9 5 2 2" xfId="16544"/>
    <cellStyle name="Normal 9 5 2 2 2" xfId="33255"/>
    <cellStyle name="Normal 9 5 2 3" xfId="24902"/>
    <cellStyle name="Normal 9 5 3" xfId="12382"/>
    <cellStyle name="Normal 9 5 3 2" xfId="29093"/>
    <cellStyle name="Normal 9 5 4" xfId="20740"/>
    <cellStyle name="Normal 9 6" xfId="4294"/>
    <cellStyle name="Normal 9 6 2" xfId="12648"/>
    <cellStyle name="Normal 9 6 2 2" xfId="29359"/>
    <cellStyle name="Normal 9 6 3" xfId="21006"/>
    <cellStyle name="Normal 9 7" xfId="8486"/>
    <cellStyle name="Normal 9 7 2" xfId="25197"/>
    <cellStyle name="Normal 9 8" xfId="16844"/>
    <cellStyle name="Normal 9 9" xfId="33502"/>
    <cellStyle name="Note 10" xfId="142"/>
    <cellStyle name="Note 10 2" xfId="385"/>
    <cellStyle name="Note 10 2 2" xfId="898"/>
    <cellStyle name="Note 10 2 2 2" xfId="1934"/>
    <cellStyle name="Note 10 2 2 2 2" xfId="4028"/>
    <cellStyle name="Note 10 2 2 2 2 2" xfId="8191"/>
    <cellStyle name="Note 10 2 2 2 2 2 2" xfId="16545"/>
    <cellStyle name="Note 10 2 2 2 2 2 2 2" xfId="33256"/>
    <cellStyle name="Note 10 2 2 2 2 2 3" xfId="24903"/>
    <cellStyle name="Note 10 2 2 2 2 3" xfId="12383"/>
    <cellStyle name="Note 10 2 2 2 2 3 2" xfId="29094"/>
    <cellStyle name="Note 10 2 2 2 2 4" xfId="20741"/>
    <cellStyle name="Note 10 2 2 2 3" xfId="6097"/>
    <cellStyle name="Note 10 2 2 2 3 2" xfId="14451"/>
    <cellStyle name="Note 10 2 2 2 3 2 2" xfId="31162"/>
    <cellStyle name="Note 10 2 2 2 3 3" xfId="22809"/>
    <cellStyle name="Note 10 2 2 2 4" xfId="10289"/>
    <cellStyle name="Note 10 2 2 2 4 2" xfId="27000"/>
    <cellStyle name="Note 10 2 2 2 5" xfId="18647"/>
    <cellStyle name="Note 10 2 2 3" xfId="4029"/>
    <cellStyle name="Note 10 2 2 3 2" xfId="8192"/>
    <cellStyle name="Note 10 2 2 3 2 2" xfId="16546"/>
    <cellStyle name="Note 10 2 2 3 2 2 2" xfId="33257"/>
    <cellStyle name="Note 10 2 2 3 2 3" xfId="24904"/>
    <cellStyle name="Note 10 2 2 3 3" xfId="12384"/>
    <cellStyle name="Note 10 2 2 3 3 2" xfId="29095"/>
    <cellStyle name="Note 10 2 2 3 4" xfId="20742"/>
    <cellStyle name="Note 10 2 2 4" xfId="5061"/>
    <cellStyle name="Note 10 2 2 4 2" xfId="13415"/>
    <cellStyle name="Note 10 2 2 4 2 2" xfId="30126"/>
    <cellStyle name="Note 10 2 2 4 3" xfId="21773"/>
    <cellStyle name="Note 10 2 2 5" xfId="9253"/>
    <cellStyle name="Note 10 2 2 5 2" xfId="25964"/>
    <cellStyle name="Note 10 2 2 6" xfId="17611"/>
    <cellStyle name="Note 10 2 3" xfId="1422"/>
    <cellStyle name="Note 10 2 3 2" xfId="4030"/>
    <cellStyle name="Note 10 2 3 2 2" xfId="8193"/>
    <cellStyle name="Note 10 2 3 2 2 2" xfId="16547"/>
    <cellStyle name="Note 10 2 3 2 2 2 2" xfId="33258"/>
    <cellStyle name="Note 10 2 3 2 2 3" xfId="24905"/>
    <cellStyle name="Note 10 2 3 2 3" xfId="12385"/>
    <cellStyle name="Note 10 2 3 2 3 2" xfId="29096"/>
    <cellStyle name="Note 10 2 3 2 4" xfId="20743"/>
    <cellStyle name="Note 10 2 3 3" xfId="5585"/>
    <cellStyle name="Note 10 2 3 3 2" xfId="13939"/>
    <cellStyle name="Note 10 2 3 3 2 2" xfId="30650"/>
    <cellStyle name="Note 10 2 3 3 3" xfId="22297"/>
    <cellStyle name="Note 10 2 3 4" xfId="9777"/>
    <cellStyle name="Note 10 2 3 4 2" xfId="26488"/>
    <cellStyle name="Note 10 2 3 5" xfId="18135"/>
    <cellStyle name="Note 10 2 4" xfId="4031"/>
    <cellStyle name="Note 10 2 4 2" xfId="8194"/>
    <cellStyle name="Note 10 2 4 2 2" xfId="16548"/>
    <cellStyle name="Note 10 2 4 2 2 2" xfId="33259"/>
    <cellStyle name="Note 10 2 4 2 3" xfId="24906"/>
    <cellStyle name="Note 10 2 4 3" xfId="12386"/>
    <cellStyle name="Note 10 2 4 3 2" xfId="29097"/>
    <cellStyle name="Note 10 2 4 4" xfId="20744"/>
    <cellStyle name="Note 10 2 5" xfId="4549"/>
    <cellStyle name="Note 10 2 5 2" xfId="12903"/>
    <cellStyle name="Note 10 2 5 2 2" xfId="29614"/>
    <cellStyle name="Note 10 2 5 3" xfId="21261"/>
    <cellStyle name="Note 10 2 6" xfId="8741"/>
    <cellStyle name="Note 10 2 6 2" xfId="25452"/>
    <cellStyle name="Note 10 2 7" xfId="17099"/>
    <cellStyle name="Note 10 3" xfId="658"/>
    <cellStyle name="Note 10 3 2" xfId="1694"/>
    <cellStyle name="Note 10 3 2 2" xfId="4032"/>
    <cellStyle name="Note 10 3 2 2 2" xfId="8195"/>
    <cellStyle name="Note 10 3 2 2 2 2" xfId="16549"/>
    <cellStyle name="Note 10 3 2 2 2 2 2" xfId="33260"/>
    <cellStyle name="Note 10 3 2 2 2 3" xfId="24907"/>
    <cellStyle name="Note 10 3 2 2 3" xfId="12387"/>
    <cellStyle name="Note 10 3 2 2 3 2" xfId="29098"/>
    <cellStyle name="Note 10 3 2 2 4" xfId="20745"/>
    <cellStyle name="Note 10 3 2 3" xfId="5857"/>
    <cellStyle name="Note 10 3 2 3 2" xfId="14211"/>
    <cellStyle name="Note 10 3 2 3 2 2" xfId="30922"/>
    <cellStyle name="Note 10 3 2 3 3" xfId="22569"/>
    <cellStyle name="Note 10 3 2 4" xfId="10049"/>
    <cellStyle name="Note 10 3 2 4 2" xfId="26760"/>
    <cellStyle name="Note 10 3 2 5" xfId="18407"/>
    <cellStyle name="Note 10 3 3" xfId="4033"/>
    <cellStyle name="Note 10 3 3 2" xfId="8196"/>
    <cellStyle name="Note 10 3 3 2 2" xfId="16550"/>
    <cellStyle name="Note 10 3 3 2 2 2" xfId="33261"/>
    <cellStyle name="Note 10 3 3 2 3" xfId="24908"/>
    <cellStyle name="Note 10 3 3 3" xfId="12388"/>
    <cellStyle name="Note 10 3 3 3 2" xfId="29099"/>
    <cellStyle name="Note 10 3 3 4" xfId="20746"/>
    <cellStyle name="Note 10 3 4" xfId="4821"/>
    <cellStyle name="Note 10 3 4 2" xfId="13175"/>
    <cellStyle name="Note 10 3 4 2 2" xfId="29886"/>
    <cellStyle name="Note 10 3 4 3" xfId="21533"/>
    <cellStyle name="Note 10 3 5" xfId="9013"/>
    <cellStyle name="Note 10 3 5 2" xfId="25724"/>
    <cellStyle name="Note 10 3 6" xfId="17371"/>
    <cellStyle name="Note 10 4" xfId="1182"/>
    <cellStyle name="Note 10 4 2" xfId="4034"/>
    <cellStyle name="Note 10 4 2 2" xfId="8197"/>
    <cellStyle name="Note 10 4 2 2 2" xfId="16551"/>
    <cellStyle name="Note 10 4 2 2 2 2" xfId="33262"/>
    <cellStyle name="Note 10 4 2 2 3" xfId="24909"/>
    <cellStyle name="Note 10 4 2 3" xfId="12389"/>
    <cellStyle name="Note 10 4 2 3 2" xfId="29100"/>
    <cellStyle name="Note 10 4 2 4" xfId="20747"/>
    <cellStyle name="Note 10 4 3" xfId="5345"/>
    <cellStyle name="Note 10 4 3 2" xfId="13699"/>
    <cellStyle name="Note 10 4 3 2 2" xfId="30410"/>
    <cellStyle name="Note 10 4 3 3" xfId="22057"/>
    <cellStyle name="Note 10 4 4" xfId="9537"/>
    <cellStyle name="Note 10 4 4 2" xfId="26248"/>
    <cellStyle name="Note 10 4 5" xfId="17895"/>
    <cellStyle name="Note 10 5" xfId="4035"/>
    <cellStyle name="Note 10 5 2" xfId="8198"/>
    <cellStyle name="Note 10 5 2 2" xfId="16552"/>
    <cellStyle name="Note 10 5 2 2 2" xfId="33263"/>
    <cellStyle name="Note 10 5 2 3" xfId="24910"/>
    <cellStyle name="Note 10 5 3" xfId="12390"/>
    <cellStyle name="Note 10 5 3 2" xfId="29101"/>
    <cellStyle name="Note 10 5 4" xfId="20748"/>
    <cellStyle name="Note 10 6" xfId="4309"/>
    <cellStyle name="Note 10 6 2" xfId="12663"/>
    <cellStyle name="Note 10 6 2 2" xfId="29374"/>
    <cellStyle name="Note 10 6 3" xfId="21021"/>
    <cellStyle name="Note 10 7" xfId="8501"/>
    <cellStyle name="Note 10 7 2" xfId="25212"/>
    <cellStyle name="Note 10 8" xfId="16859"/>
    <cellStyle name="Note 11" xfId="156"/>
    <cellStyle name="Note 11 2" xfId="399"/>
    <cellStyle name="Note 11 2 2" xfId="912"/>
    <cellStyle name="Note 11 2 2 2" xfId="1948"/>
    <cellStyle name="Note 11 2 2 2 2" xfId="4036"/>
    <cellStyle name="Note 11 2 2 2 2 2" xfId="8199"/>
    <cellStyle name="Note 11 2 2 2 2 2 2" xfId="16553"/>
    <cellStyle name="Note 11 2 2 2 2 2 2 2" xfId="33264"/>
    <cellStyle name="Note 11 2 2 2 2 2 3" xfId="24911"/>
    <cellStyle name="Note 11 2 2 2 2 3" xfId="12391"/>
    <cellStyle name="Note 11 2 2 2 2 3 2" xfId="29102"/>
    <cellStyle name="Note 11 2 2 2 2 4" xfId="20749"/>
    <cellStyle name="Note 11 2 2 2 3" xfId="6111"/>
    <cellStyle name="Note 11 2 2 2 3 2" xfId="14465"/>
    <cellStyle name="Note 11 2 2 2 3 2 2" xfId="31176"/>
    <cellStyle name="Note 11 2 2 2 3 3" xfId="22823"/>
    <cellStyle name="Note 11 2 2 2 4" xfId="10303"/>
    <cellStyle name="Note 11 2 2 2 4 2" xfId="27014"/>
    <cellStyle name="Note 11 2 2 2 5" xfId="18661"/>
    <cellStyle name="Note 11 2 2 3" xfId="4037"/>
    <cellStyle name="Note 11 2 2 3 2" xfId="8200"/>
    <cellStyle name="Note 11 2 2 3 2 2" xfId="16554"/>
    <cellStyle name="Note 11 2 2 3 2 2 2" xfId="33265"/>
    <cellStyle name="Note 11 2 2 3 2 3" xfId="24912"/>
    <cellStyle name="Note 11 2 2 3 3" xfId="12392"/>
    <cellStyle name="Note 11 2 2 3 3 2" xfId="29103"/>
    <cellStyle name="Note 11 2 2 3 4" xfId="20750"/>
    <cellStyle name="Note 11 2 2 4" xfId="5075"/>
    <cellStyle name="Note 11 2 2 4 2" xfId="13429"/>
    <cellStyle name="Note 11 2 2 4 2 2" xfId="30140"/>
    <cellStyle name="Note 11 2 2 4 3" xfId="21787"/>
    <cellStyle name="Note 11 2 2 5" xfId="9267"/>
    <cellStyle name="Note 11 2 2 5 2" xfId="25978"/>
    <cellStyle name="Note 11 2 2 6" xfId="17625"/>
    <cellStyle name="Note 11 2 3" xfId="1436"/>
    <cellStyle name="Note 11 2 3 2" xfId="4038"/>
    <cellStyle name="Note 11 2 3 2 2" xfId="8201"/>
    <cellStyle name="Note 11 2 3 2 2 2" xfId="16555"/>
    <cellStyle name="Note 11 2 3 2 2 2 2" xfId="33266"/>
    <cellStyle name="Note 11 2 3 2 2 3" xfId="24913"/>
    <cellStyle name="Note 11 2 3 2 3" xfId="12393"/>
    <cellStyle name="Note 11 2 3 2 3 2" xfId="29104"/>
    <cellStyle name="Note 11 2 3 2 4" xfId="20751"/>
    <cellStyle name="Note 11 2 3 3" xfId="5599"/>
    <cellStyle name="Note 11 2 3 3 2" xfId="13953"/>
    <cellStyle name="Note 11 2 3 3 2 2" xfId="30664"/>
    <cellStyle name="Note 11 2 3 3 3" xfId="22311"/>
    <cellStyle name="Note 11 2 3 4" xfId="9791"/>
    <cellStyle name="Note 11 2 3 4 2" xfId="26502"/>
    <cellStyle name="Note 11 2 3 5" xfId="18149"/>
    <cellStyle name="Note 11 2 4" xfId="4039"/>
    <cellStyle name="Note 11 2 4 2" xfId="8202"/>
    <cellStyle name="Note 11 2 4 2 2" xfId="16556"/>
    <cellStyle name="Note 11 2 4 2 2 2" xfId="33267"/>
    <cellStyle name="Note 11 2 4 2 3" xfId="24914"/>
    <cellStyle name="Note 11 2 4 3" xfId="12394"/>
    <cellStyle name="Note 11 2 4 3 2" xfId="29105"/>
    <cellStyle name="Note 11 2 4 4" xfId="20752"/>
    <cellStyle name="Note 11 2 5" xfId="4563"/>
    <cellStyle name="Note 11 2 5 2" xfId="12917"/>
    <cellStyle name="Note 11 2 5 2 2" xfId="29628"/>
    <cellStyle name="Note 11 2 5 3" xfId="21275"/>
    <cellStyle name="Note 11 2 6" xfId="8755"/>
    <cellStyle name="Note 11 2 6 2" xfId="25466"/>
    <cellStyle name="Note 11 2 7" xfId="17113"/>
    <cellStyle name="Note 11 3" xfId="672"/>
    <cellStyle name="Note 11 3 2" xfId="1708"/>
    <cellStyle name="Note 11 3 2 2" xfId="4040"/>
    <cellStyle name="Note 11 3 2 2 2" xfId="8203"/>
    <cellStyle name="Note 11 3 2 2 2 2" xfId="16557"/>
    <cellStyle name="Note 11 3 2 2 2 2 2" xfId="33268"/>
    <cellStyle name="Note 11 3 2 2 2 3" xfId="24915"/>
    <cellStyle name="Note 11 3 2 2 3" xfId="12395"/>
    <cellStyle name="Note 11 3 2 2 3 2" xfId="29106"/>
    <cellStyle name="Note 11 3 2 2 4" xfId="20753"/>
    <cellStyle name="Note 11 3 2 3" xfId="5871"/>
    <cellStyle name="Note 11 3 2 3 2" xfId="14225"/>
    <cellStyle name="Note 11 3 2 3 2 2" xfId="30936"/>
    <cellStyle name="Note 11 3 2 3 3" xfId="22583"/>
    <cellStyle name="Note 11 3 2 4" xfId="10063"/>
    <cellStyle name="Note 11 3 2 4 2" xfId="26774"/>
    <cellStyle name="Note 11 3 2 5" xfId="18421"/>
    <cellStyle name="Note 11 3 3" xfId="4041"/>
    <cellStyle name="Note 11 3 3 2" xfId="8204"/>
    <cellStyle name="Note 11 3 3 2 2" xfId="16558"/>
    <cellStyle name="Note 11 3 3 2 2 2" xfId="33269"/>
    <cellStyle name="Note 11 3 3 2 3" xfId="24916"/>
    <cellStyle name="Note 11 3 3 3" xfId="12396"/>
    <cellStyle name="Note 11 3 3 3 2" xfId="29107"/>
    <cellStyle name="Note 11 3 3 4" xfId="20754"/>
    <cellStyle name="Note 11 3 4" xfId="4835"/>
    <cellStyle name="Note 11 3 4 2" xfId="13189"/>
    <cellStyle name="Note 11 3 4 2 2" xfId="29900"/>
    <cellStyle name="Note 11 3 4 3" xfId="21547"/>
    <cellStyle name="Note 11 3 5" xfId="9027"/>
    <cellStyle name="Note 11 3 5 2" xfId="25738"/>
    <cellStyle name="Note 11 3 6" xfId="17385"/>
    <cellStyle name="Note 11 4" xfId="1196"/>
    <cellStyle name="Note 11 4 2" xfId="4042"/>
    <cellStyle name="Note 11 4 2 2" xfId="8205"/>
    <cellStyle name="Note 11 4 2 2 2" xfId="16559"/>
    <cellStyle name="Note 11 4 2 2 2 2" xfId="33270"/>
    <cellStyle name="Note 11 4 2 2 3" xfId="24917"/>
    <cellStyle name="Note 11 4 2 3" xfId="12397"/>
    <cellStyle name="Note 11 4 2 3 2" xfId="29108"/>
    <cellStyle name="Note 11 4 2 4" xfId="20755"/>
    <cellStyle name="Note 11 4 3" xfId="5359"/>
    <cellStyle name="Note 11 4 3 2" xfId="13713"/>
    <cellStyle name="Note 11 4 3 2 2" xfId="30424"/>
    <cellStyle name="Note 11 4 3 3" xfId="22071"/>
    <cellStyle name="Note 11 4 4" xfId="9551"/>
    <cellStyle name="Note 11 4 4 2" xfId="26262"/>
    <cellStyle name="Note 11 4 5" xfId="17909"/>
    <cellStyle name="Note 11 5" xfId="4043"/>
    <cellStyle name="Note 11 5 2" xfId="8206"/>
    <cellStyle name="Note 11 5 2 2" xfId="16560"/>
    <cellStyle name="Note 11 5 2 2 2" xfId="33271"/>
    <cellStyle name="Note 11 5 2 3" xfId="24918"/>
    <cellStyle name="Note 11 5 3" xfId="12398"/>
    <cellStyle name="Note 11 5 3 2" xfId="29109"/>
    <cellStyle name="Note 11 5 4" xfId="20756"/>
    <cellStyle name="Note 11 6" xfId="4323"/>
    <cellStyle name="Note 11 6 2" xfId="12677"/>
    <cellStyle name="Note 11 6 2 2" xfId="29388"/>
    <cellStyle name="Note 11 6 3" xfId="21035"/>
    <cellStyle name="Note 11 7" xfId="8515"/>
    <cellStyle name="Note 11 7 2" xfId="25226"/>
    <cellStyle name="Note 11 8" xfId="16873"/>
    <cellStyle name="Note 12" xfId="170"/>
    <cellStyle name="Note 12 2" xfId="413"/>
    <cellStyle name="Note 12 2 2" xfId="926"/>
    <cellStyle name="Note 12 2 2 2" xfId="1962"/>
    <cellStyle name="Note 12 2 2 2 2" xfId="4044"/>
    <cellStyle name="Note 12 2 2 2 2 2" xfId="8207"/>
    <cellStyle name="Note 12 2 2 2 2 2 2" xfId="16561"/>
    <cellStyle name="Note 12 2 2 2 2 2 2 2" xfId="33272"/>
    <cellStyle name="Note 12 2 2 2 2 2 3" xfId="24919"/>
    <cellStyle name="Note 12 2 2 2 2 3" xfId="12399"/>
    <cellStyle name="Note 12 2 2 2 2 3 2" xfId="29110"/>
    <cellStyle name="Note 12 2 2 2 2 4" xfId="20757"/>
    <cellStyle name="Note 12 2 2 2 3" xfId="6125"/>
    <cellStyle name="Note 12 2 2 2 3 2" xfId="14479"/>
    <cellStyle name="Note 12 2 2 2 3 2 2" xfId="31190"/>
    <cellStyle name="Note 12 2 2 2 3 3" xfId="22837"/>
    <cellStyle name="Note 12 2 2 2 4" xfId="10317"/>
    <cellStyle name="Note 12 2 2 2 4 2" xfId="27028"/>
    <cellStyle name="Note 12 2 2 2 5" xfId="18675"/>
    <cellStyle name="Note 12 2 2 3" xfId="4045"/>
    <cellStyle name="Note 12 2 2 3 2" xfId="8208"/>
    <cellStyle name="Note 12 2 2 3 2 2" xfId="16562"/>
    <cellStyle name="Note 12 2 2 3 2 2 2" xfId="33273"/>
    <cellStyle name="Note 12 2 2 3 2 3" xfId="24920"/>
    <cellStyle name="Note 12 2 2 3 3" xfId="12400"/>
    <cellStyle name="Note 12 2 2 3 3 2" xfId="29111"/>
    <cellStyle name="Note 12 2 2 3 4" xfId="20758"/>
    <cellStyle name="Note 12 2 2 4" xfId="5089"/>
    <cellStyle name="Note 12 2 2 4 2" xfId="13443"/>
    <cellStyle name="Note 12 2 2 4 2 2" xfId="30154"/>
    <cellStyle name="Note 12 2 2 4 3" xfId="21801"/>
    <cellStyle name="Note 12 2 2 5" xfId="9281"/>
    <cellStyle name="Note 12 2 2 5 2" xfId="25992"/>
    <cellStyle name="Note 12 2 2 6" xfId="17639"/>
    <cellStyle name="Note 12 2 3" xfId="1450"/>
    <cellStyle name="Note 12 2 3 2" xfId="4046"/>
    <cellStyle name="Note 12 2 3 2 2" xfId="8209"/>
    <cellStyle name="Note 12 2 3 2 2 2" xfId="16563"/>
    <cellStyle name="Note 12 2 3 2 2 2 2" xfId="33274"/>
    <cellStyle name="Note 12 2 3 2 2 3" xfId="24921"/>
    <cellStyle name="Note 12 2 3 2 3" xfId="12401"/>
    <cellStyle name="Note 12 2 3 2 3 2" xfId="29112"/>
    <cellStyle name="Note 12 2 3 2 4" xfId="20759"/>
    <cellStyle name="Note 12 2 3 3" xfId="5613"/>
    <cellStyle name="Note 12 2 3 3 2" xfId="13967"/>
    <cellStyle name="Note 12 2 3 3 2 2" xfId="30678"/>
    <cellStyle name="Note 12 2 3 3 3" xfId="22325"/>
    <cellStyle name="Note 12 2 3 4" xfId="9805"/>
    <cellStyle name="Note 12 2 3 4 2" xfId="26516"/>
    <cellStyle name="Note 12 2 3 5" xfId="18163"/>
    <cellStyle name="Note 12 2 4" xfId="4047"/>
    <cellStyle name="Note 12 2 4 2" xfId="8210"/>
    <cellStyle name="Note 12 2 4 2 2" xfId="16564"/>
    <cellStyle name="Note 12 2 4 2 2 2" xfId="33275"/>
    <cellStyle name="Note 12 2 4 2 3" xfId="24922"/>
    <cellStyle name="Note 12 2 4 3" xfId="12402"/>
    <cellStyle name="Note 12 2 4 3 2" xfId="29113"/>
    <cellStyle name="Note 12 2 4 4" xfId="20760"/>
    <cellStyle name="Note 12 2 5" xfId="4577"/>
    <cellStyle name="Note 12 2 5 2" xfId="12931"/>
    <cellStyle name="Note 12 2 5 2 2" xfId="29642"/>
    <cellStyle name="Note 12 2 5 3" xfId="21289"/>
    <cellStyle name="Note 12 2 6" xfId="8769"/>
    <cellStyle name="Note 12 2 6 2" xfId="25480"/>
    <cellStyle name="Note 12 2 7" xfId="17127"/>
    <cellStyle name="Note 12 3" xfId="686"/>
    <cellStyle name="Note 12 3 2" xfId="1722"/>
    <cellStyle name="Note 12 3 2 2" xfId="4048"/>
    <cellStyle name="Note 12 3 2 2 2" xfId="8211"/>
    <cellStyle name="Note 12 3 2 2 2 2" xfId="16565"/>
    <cellStyle name="Note 12 3 2 2 2 2 2" xfId="33276"/>
    <cellStyle name="Note 12 3 2 2 2 3" xfId="24923"/>
    <cellStyle name="Note 12 3 2 2 3" xfId="12403"/>
    <cellStyle name="Note 12 3 2 2 3 2" xfId="29114"/>
    <cellStyle name="Note 12 3 2 2 4" xfId="20761"/>
    <cellStyle name="Note 12 3 2 3" xfId="5885"/>
    <cellStyle name="Note 12 3 2 3 2" xfId="14239"/>
    <cellStyle name="Note 12 3 2 3 2 2" xfId="30950"/>
    <cellStyle name="Note 12 3 2 3 3" xfId="22597"/>
    <cellStyle name="Note 12 3 2 4" xfId="10077"/>
    <cellStyle name="Note 12 3 2 4 2" xfId="26788"/>
    <cellStyle name="Note 12 3 2 5" xfId="18435"/>
    <cellStyle name="Note 12 3 3" xfId="4049"/>
    <cellStyle name="Note 12 3 3 2" xfId="8212"/>
    <cellStyle name="Note 12 3 3 2 2" xfId="16566"/>
    <cellStyle name="Note 12 3 3 2 2 2" xfId="33277"/>
    <cellStyle name="Note 12 3 3 2 3" xfId="24924"/>
    <cellStyle name="Note 12 3 3 3" xfId="12404"/>
    <cellStyle name="Note 12 3 3 3 2" xfId="29115"/>
    <cellStyle name="Note 12 3 3 4" xfId="20762"/>
    <cellStyle name="Note 12 3 4" xfId="4849"/>
    <cellStyle name="Note 12 3 4 2" xfId="13203"/>
    <cellStyle name="Note 12 3 4 2 2" xfId="29914"/>
    <cellStyle name="Note 12 3 4 3" xfId="21561"/>
    <cellStyle name="Note 12 3 5" xfId="9041"/>
    <cellStyle name="Note 12 3 5 2" xfId="25752"/>
    <cellStyle name="Note 12 3 6" xfId="17399"/>
    <cellStyle name="Note 12 4" xfId="1210"/>
    <cellStyle name="Note 12 4 2" xfId="4050"/>
    <cellStyle name="Note 12 4 2 2" xfId="8213"/>
    <cellStyle name="Note 12 4 2 2 2" xfId="16567"/>
    <cellStyle name="Note 12 4 2 2 2 2" xfId="33278"/>
    <cellStyle name="Note 12 4 2 2 3" xfId="24925"/>
    <cellStyle name="Note 12 4 2 3" xfId="12405"/>
    <cellStyle name="Note 12 4 2 3 2" xfId="29116"/>
    <cellStyle name="Note 12 4 2 4" xfId="20763"/>
    <cellStyle name="Note 12 4 3" xfId="5373"/>
    <cellStyle name="Note 12 4 3 2" xfId="13727"/>
    <cellStyle name="Note 12 4 3 2 2" xfId="30438"/>
    <cellStyle name="Note 12 4 3 3" xfId="22085"/>
    <cellStyle name="Note 12 4 4" xfId="9565"/>
    <cellStyle name="Note 12 4 4 2" xfId="26276"/>
    <cellStyle name="Note 12 4 5" xfId="17923"/>
    <cellStyle name="Note 12 5" xfId="4051"/>
    <cellStyle name="Note 12 5 2" xfId="8214"/>
    <cellStyle name="Note 12 5 2 2" xfId="16568"/>
    <cellStyle name="Note 12 5 2 2 2" xfId="33279"/>
    <cellStyle name="Note 12 5 2 3" xfId="24926"/>
    <cellStyle name="Note 12 5 3" xfId="12406"/>
    <cellStyle name="Note 12 5 3 2" xfId="29117"/>
    <cellStyle name="Note 12 5 4" xfId="20764"/>
    <cellStyle name="Note 12 6" xfId="4337"/>
    <cellStyle name="Note 12 6 2" xfId="12691"/>
    <cellStyle name="Note 12 6 2 2" xfId="29402"/>
    <cellStyle name="Note 12 6 3" xfId="21049"/>
    <cellStyle name="Note 12 7" xfId="8529"/>
    <cellStyle name="Note 12 7 2" xfId="25240"/>
    <cellStyle name="Note 12 8" xfId="16887"/>
    <cellStyle name="Note 13" xfId="185"/>
    <cellStyle name="Note 13 2" xfId="428"/>
    <cellStyle name="Note 13 2 2" xfId="941"/>
    <cellStyle name="Note 13 2 2 2" xfId="1977"/>
    <cellStyle name="Note 13 2 2 2 2" xfId="4052"/>
    <cellStyle name="Note 13 2 2 2 2 2" xfId="8215"/>
    <cellStyle name="Note 13 2 2 2 2 2 2" xfId="16569"/>
    <cellStyle name="Note 13 2 2 2 2 2 2 2" xfId="33280"/>
    <cellStyle name="Note 13 2 2 2 2 2 3" xfId="24927"/>
    <cellStyle name="Note 13 2 2 2 2 3" xfId="12407"/>
    <cellStyle name="Note 13 2 2 2 2 3 2" xfId="29118"/>
    <cellStyle name="Note 13 2 2 2 2 4" xfId="20765"/>
    <cellStyle name="Note 13 2 2 2 3" xfId="6140"/>
    <cellStyle name="Note 13 2 2 2 3 2" xfId="14494"/>
    <cellStyle name="Note 13 2 2 2 3 2 2" xfId="31205"/>
    <cellStyle name="Note 13 2 2 2 3 3" xfId="22852"/>
    <cellStyle name="Note 13 2 2 2 4" xfId="10332"/>
    <cellStyle name="Note 13 2 2 2 4 2" xfId="27043"/>
    <cellStyle name="Note 13 2 2 2 5" xfId="18690"/>
    <cellStyle name="Note 13 2 2 3" xfId="4053"/>
    <cellStyle name="Note 13 2 2 3 2" xfId="8216"/>
    <cellStyle name="Note 13 2 2 3 2 2" xfId="16570"/>
    <cellStyle name="Note 13 2 2 3 2 2 2" xfId="33281"/>
    <cellStyle name="Note 13 2 2 3 2 3" xfId="24928"/>
    <cellStyle name="Note 13 2 2 3 3" xfId="12408"/>
    <cellStyle name="Note 13 2 2 3 3 2" xfId="29119"/>
    <cellStyle name="Note 13 2 2 3 4" xfId="20766"/>
    <cellStyle name="Note 13 2 2 4" xfId="5104"/>
    <cellStyle name="Note 13 2 2 4 2" xfId="13458"/>
    <cellStyle name="Note 13 2 2 4 2 2" xfId="30169"/>
    <cellStyle name="Note 13 2 2 4 3" xfId="21816"/>
    <cellStyle name="Note 13 2 2 5" xfId="9296"/>
    <cellStyle name="Note 13 2 2 5 2" xfId="26007"/>
    <cellStyle name="Note 13 2 2 6" xfId="17654"/>
    <cellStyle name="Note 13 2 3" xfId="1465"/>
    <cellStyle name="Note 13 2 3 2" xfId="4054"/>
    <cellStyle name="Note 13 2 3 2 2" xfId="8217"/>
    <cellStyle name="Note 13 2 3 2 2 2" xfId="16571"/>
    <cellStyle name="Note 13 2 3 2 2 2 2" xfId="33282"/>
    <cellStyle name="Note 13 2 3 2 2 3" xfId="24929"/>
    <cellStyle name="Note 13 2 3 2 3" xfId="12409"/>
    <cellStyle name="Note 13 2 3 2 3 2" xfId="29120"/>
    <cellStyle name="Note 13 2 3 2 4" xfId="20767"/>
    <cellStyle name="Note 13 2 3 3" xfId="5628"/>
    <cellStyle name="Note 13 2 3 3 2" xfId="13982"/>
    <cellStyle name="Note 13 2 3 3 2 2" xfId="30693"/>
    <cellStyle name="Note 13 2 3 3 3" xfId="22340"/>
    <cellStyle name="Note 13 2 3 4" xfId="9820"/>
    <cellStyle name="Note 13 2 3 4 2" xfId="26531"/>
    <cellStyle name="Note 13 2 3 5" xfId="18178"/>
    <cellStyle name="Note 13 2 4" xfId="4055"/>
    <cellStyle name="Note 13 2 4 2" xfId="8218"/>
    <cellStyle name="Note 13 2 4 2 2" xfId="16572"/>
    <cellStyle name="Note 13 2 4 2 2 2" xfId="33283"/>
    <cellStyle name="Note 13 2 4 2 3" xfId="24930"/>
    <cellStyle name="Note 13 2 4 3" xfId="12410"/>
    <cellStyle name="Note 13 2 4 3 2" xfId="29121"/>
    <cellStyle name="Note 13 2 4 4" xfId="20768"/>
    <cellStyle name="Note 13 2 5" xfId="4592"/>
    <cellStyle name="Note 13 2 5 2" xfId="12946"/>
    <cellStyle name="Note 13 2 5 2 2" xfId="29657"/>
    <cellStyle name="Note 13 2 5 3" xfId="21304"/>
    <cellStyle name="Note 13 2 6" xfId="8784"/>
    <cellStyle name="Note 13 2 6 2" xfId="25495"/>
    <cellStyle name="Note 13 2 7" xfId="17142"/>
    <cellStyle name="Note 13 3" xfId="701"/>
    <cellStyle name="Note 13 3 2" xfId="1737"/>
    <cellStyle name="Note 13 3 2 2" xfId="4056"/>
    <cellStyle name="Note 13 3 2 2 2" xfId="8219"/>
    <cellStyle name="Note 13 3 2 2 2 2" xfId="16573"/>
    <cellStyle name="Note 13 3 2 2 2 2 2" xfId="33284"/>
    <cellStyle name="Note 13 3 2 2 2 3" xfId="24931"/>
    <cellStyle name="Note 13 3 2 2 3" xfId="12411"/>
    <cellStyle name="Note 13 3 2 2 3 2" xfId="29122"/>
    <cellStyle name="Note 13 3 2 2 4" xfId="20769"/>
    <cellStyle name="Note 13 3 2 3" xfId="5900"/>
    <cellStyle name="Note 13 3 2 3 2" xfId="14254"/>
    <cellStyle name="Note 13 3 2 3 2 2" xfId="30965"/>
    <cellStyle name="Note 13 3 2 3 3" xfId="22612"/>
    <cellStyle name="Note 13 3 2 4" xfId="10092"/>
    <cellStyle name="Note 13 3 2 4 2" xfId="26803"/>
    <cellStyle name="Note 13 3 2 5" xfId="18450"/>
    <cellStyle name="Note 13 3 3" xfId="4057"/>
    <cellStyle name="Note 13 3 3 2" xfId="8220"/>
    <cellStyle name="Note 13 3 3 2 2" xfId="16574"/>
    <cellStyle name="Note 13 3 3 2 2 2" xfId="33285"/>
    <cellStyle name="Note 13 3 3 2 3" xfId="24932"/>
    <cellStyle name="Note 13 3 3 3" xfId="12412"/>
    <cellStyle name="Note 13 3 3 3 2" xfId="29123"/>
    <cellStyle name="Note 13 3 3 4" xfId="20770"/>
    <cellStyle name="Note 13 3 4" xfId="4864"/>
    <cellStyle name="Note 13 3 4 2" xfId="13218"/>
    <cellStyle name="Note 13 3 4 2 2" xfId="29929"/>
    <cellStyle name="Note 13 3 4 3" xfId="21576"/>
    <cellStyle name="Note 13 3 5" xfId="9056"/>
    <cellStyle name="Note 13 3 5 2" xfId="25767"/>
    <cellStyle name="Note 13 3 6" xfId="17414"/>
    <cellStyle name="Note 13 4" xfId="1225"/>
    <cellStyle name="Note 13 4 2" xfId="4058"/>
    <cellStyle name="Note 13 4 2 2" xfId="8221"/>
    <cellStyle name="Note 13 4 2 2 2" xfId="16575"/>
    <cellStyle name="Note 13 4 2 2 2 2" xfId="33286"/>
    <cellStyle name="Note 13 4 2 2 3" xfId="24933"/>
    <cellStyle name="Note 13 4 2 3" xfId="12413"/>
    <cellStyle name="Note 13 4 2 3 2" xfId="29124"/>
    <cellStyle name="Note 13 4 2 4" xfId="20771"/>
    <cellStyle name="Note 13 4 3" xfId="5388"/>
    <cellStyle name="Note 13 4 3 2" xfId="13742"/>
    <cellStyle name="Note 13 4 3 2 2" xfId="30453"/>
    <cellStyle name="Note 13 4 3 3" xfId="22100"/>
    <cellStyle name="Note 13 4 4" xfId="9580"/>
    <cellStyle name="Note 13 4 4 2" xfId="26291"/>
    <cellStyle name="Note 13 4 5" xfId="17938"/>
    <cellStyle name="Note 13 5" xfId="4059"/>
    <cellStyle name="Note 13 5 2" xfId="8222"/>
    <cellStyle name="Note 13 5 2 2" xfId="16576"/>
    <cellStyle name="Note 13 5 2 2 2" xfId="33287"/>
    <cellStyle name="Note 13 5 2 3" xfId="24934"/>
    <cellStyle name="Note 13 5 3" xfId="12414"/>
    <cellStyle name="Note 13 5 3 2" xfId="29125"/>
    <cellStyle name="Note 13 5 4" xfId="20772"/>
    <cellStyle name="Note 13 6" xfId="4352"/>
    <cellStyle name="Note 13 6 2" xfId="12706"/>
    <cellStyle name="Note 13 6 2 2" xfId="29417"/>
    <cellStyle name="Note 13 6 3" xfId="21064"/>
    <cellStyle name="Note 13 7" xfId="8544"/>
    <cellStyle name="Note 13 7 2" xfId="25255"/>
    <cellStyle name="Note 13 8" xfId="16902"/>
    <cellStyle name="Note 14" xfId="201"/>
    <cellStyle name="Note 14 2" xfId="443"/>
    <cellStyle name="Note 14 2 2" xfId="956"/>
    <cellStyle name="Note 14 2 2 2" xfId="1992"/>
    <cellStyle name="Note 14 2 2 2 2" xfId="4060"/>
    <cellStyle name="Note 14 2 2 2 2 2" xfId="8223"/>
    <cellStyle name="Note 14 2 2 2 2 2 2" xfId="16577"/>
    <cellStyle name="Note 14 2 2 2 2 2 2 2" xfId="33288"/>
    <cellStyle name="Note 14 2 2 2 2 2 3" xfId="24935"/>
    <cellStyle name="Note 14 2 2 2 2 3" xfId="12415"/>
    <cellStyle name="Note 14 2 2 2 2 3 2" xfId="29126"/>
    <cellStyle name="Note 14 2 2 2 2 4" xfId="20773"/>
    <cellStyle name="Note 14 2 2 2 3" xfId="6155"/>
    <cellStyle name="Note 14 2 2 2 3 2" xfId="14509"/>
    <cellStyle name="Note 14 2 2 2 3 2 2" xfId="31220"/>
    <cellStyle name="Note 14 2 2 2 3 3" xfId="22867"/>
    <cellStyle name="Note 14 2 2 2 4" xfId="10347"/>
    <cellStyle name="Note 14 2 2 2 4 2" xfId="27058"/>
    <cellStyle name="Note 14 2 2 2 5" xfId="18705"/>
    <cellStyle name="Note 14 2 2 3" xfId="4061"/>
    <cellStyle name="Note 14 2 2 3 2" xfId="8224"/>
    <cellStyle name="Note 14 2 2 3 2 2" xfId="16578"/>
    <cellStyle name="Note 14 2 2 3 2 2 2" xfId="33289"/>
    <cellStyle name="Note 14 2 2 3 2 3" xfId="24936"/>
    <cellStyle name="Note 14 2 2 3 3" xfId="12416"/>
    <cellStyle name="Note 14 2 2 3 3 2" xfId="29127"/>
    <cellStyle name="Note 14 2 2 3 4" xfId="20774"/>
    <cellStyle name="Note 14 2 2 4" xfId="5119"/>
    <cellStyle name="Note 14 2 2 4 2" xfId="13473"/>
    <cellStyle name="Note 14 2 2 4 2 2" xfId="30184"/>
    <cellStyle name="Note 14 2 2 4 3" xfId="21831"/>
    <cellStyle name="Note 14 2 2 5" xfId="9311"/>
    <cellStyle name="Note 14 2 2 5 2" xfId="26022"/>
    <cellStyle name="Note 14 2 2 6" xfId="17669"/>
    <cellStyle name="Note 14 2 3" xfId="1480"/>
    <cellStyle name="Note 14 2 3 2" xfId="4062"/>
    <cellStyle name="Note 14 2 3 2 2" xfId="8225"/>
    <cellStyle name="Note 14 2 3 2 2 2" xfId="16579"/>
    <cellStyle name="Note 14 2 3 2 2 2 2" xfId="33290"/>
    <cellStyle name="Note 14 2 3 2 2 3" xfId="24937"/>
    <cellStyle name="Note 14 2 3 2 3" xfId="12417"/>
    <cellStyle name="Note 14 2 3 2 3 2" xfId="29128"/>
    <cellStyle name="Note 14 2 3 2 4" xfId="20775"/>
    <cellStyle name="Note 14 2 3 3" xfId="5643"/>
    <cellStyle name="Note 14 2 3 3 2" xfId="13997"/>
    <cellStyle name="Note 14 2 3 3 2 2" xfId="30708"/>
    <cellStyle name="Note 14 2 3 3 3" xfId="22355"/>
    <cellStyle name="Note 14 2 3 4" xfId="9835"/>
    <cellStyle name="Note 14 2 3 4 2" xfId="26546"/>
    <cellStyle name="Note 14 2 3 5" xfId="18193"/>
    <cellStyle name="Note 14 2 4" xfId="4063"/>
    <cellStyle name="Note 14 2 4 2" xfId="8226"/>
    <cellStyle name="Note 14 2 4 2 2" xfId="16580"/>
    <cellStyle name="Note 14 2 4 2 2 2" xfId="33291"/>
    <cellStyle name="Note 14 2 4 2 3" xfId="24938"/>
    <cellStyle name="Note 14 2 4 3" xfId="12418"/>
    <cellStyle name="Note 14 2 4 3 2" xfId="29129"/>
    <cellStyle name="Note 14 2 4 4" xfId="20776"/>
    <cellStyle name="Note 14 2 5" xfId="4607"/>
    <cellStyle name="Note 14 2 5 2" xfId="12961"/>
    <cellStyle name="Note 14 2 5 2 2" xfId="29672"/>
    <cellStyle name="Note 14 2 5 3" xfId="21319"/>
    <cellStyle name="Note 14 2 6" xfId="8799"/>
    <cellStyle name="Note 14 2 6 2" xfId="25510"/>
    <cellStyle name="Note 14 2 7" xfId="17157"/>
    <cellStyle name="Note 14 3" xfId="716"/>
    <cellStyle name="Note 14 3 2" xfId="1752"/>
    <cellStyle name="Note 14 3 2 2" xfId="4064"/>
    <cellStyle name="Note 14 3 2 2 2" xfId="8227"/>
    <cellStyle name="Note 14 3 2 2 2 2" xfId="16581"/>
    <cellStyle name="Note 14 3 2 2 2 2 2" xfId="33292"/>
    <cellStyle name="Note 14 3 2 2 2 3" xfId="24939"/>
    <cellStyle name="Note 14 3 2 2 3" xfId="12419"/>
    <cellStyle name="Note 14 3 2 2 3 2" xfId="29130"/>
    <cellStyle name="Note 14 3 2 2 4" xfId="20777"/>
    <cellStyle name="Note 14 3 2 3" xfId="5915"/>
    <cellStyle name="Note 14 3 2 3 2" xfId="14269"/>
    <cellStyle name="Note 14 3 2 3 2 2" xfId="30980"/>
    <cellStyle name="Note 14 3 2 3 3" xfId="22627"/>
    <cellStyle name="Note 14 3 2 4" xfId="10107"/>
    <cellStyle name="Note 14 3 2 4 2" xfId="26818"/>
    <cellStyle name="Note 14 3 2 5" xfId="18465"/>
    <cellStyle name="Note 14 3 3" xfId="4065"/>
    <cellStyle name="Note 14 3 3 2" xfId="8228"/>
    <cellStyle name="Note 14 3 3 2 2" xfId="16582"/>
    <cellStyle name="Note 14 3 3 2 2 2" xfId="33293"/>
    <cellStyle name="Note 14 3 3 2 3" xfId="24940"/>
    <cellStyle name="Note 14 3 3 3" xfId="12420"/>
    <cellStyle name="Note 14 3 3 3 2" xfId="29131"/>
    <cellStyle name="Note 14 3 3 4" xfId="20778"/>
    <cellStyle name="Note 14 3 4" xfId="4879"/>
    <cellStyle name="Note 14 3 4 2" xfId="13233"/>
    <cellStyle name="Note 14 3 4 2 2" xfId="29944"/>
    <cellStyle name="Note 14 3 4 3" xfId="21591"/>
    <cellStyle name="Note 14 3 5" xfId="9071"/>
    <cellStyle name="Note 14 3 5 2" xfId="25782"/>
    <cellStyle name="Note 14 3 6" xfId="17429"/>
    <cellStyle name="Note 14 4" xfId="1240"/>
    <cellStyle name="Note 14 4 2" xfId="4066"/>
    <cellStyle name="Note 14 4 2 2" xfId="8229"/>
    <cellStyle name="Note 14 4 2 2 2" xfId="16583"/>
    <cellStyle name="Note 14 4 2 2 2 2" xfId="33294"/>
    <cellStyle name="Note 14 4 2 2 3" xfId="24941"/>
    <cellStyle name="Note 14 4 2 3" xfId="12421"/>
    <cellStyle name="Note 14 4 2 3 2" xfId="29132"/>
    <cellStyle name="Note 14 4 2 4" xfId="20779"/>
    <cellStyle name="Note 14 4 3" xfId="5403"/>
    <cellStyle name="Note 14 4 3 2" xfId="13757"/>
    <cellStyle name="Note 14 4 3 2 2" xfId="30468"/>
    <cellStyle name="Note 14 4 3 3" xfId="22115"/>
    <cellStyle name="Note 14 4 4" xfId="9595"/>
    <cellStyle name="Note 14 4 4 2" xfId="26306"/>
    <cellStyle name="Note 14 4 5" xfId="17953"/>
    <cellStyle name="Note 14 5" xfId="4067"/>
    <cellStyle name="Note 14 5 2" xfId="8230"/>
    <cellStyle name="Note 14 5 2 2" xfId="16584"/>
    <cellStyle name="Note 14 5 2 2 2" xfId="33295"/>
    <cellStyle name="Note 14 5 2 3" xfId="24942"/>
    <cellStyle name="Note 14 5 3" xfId="12422"/>
    <cellStyle name="Note 14 5 3 2" xfId="29133"/>
    <cellStyle name="Note 14 5 4" xfId="20780"/>
    <cellStyle name="Note 14 6" xfId="4367"/>
    <cellStyle name="Note 14 6 2" xfId="12721"/>
    <cellStyle name="Note 14 6 2 2" xfId="29432"/>
    <cellStyle name="Note 14 6 3" xfId="21079"/>
    <cellStyle name="Note 14 7" xfId="8559"/>
    <cellStyle name="Note 14 7 2" xfId="25270"/>
    <cellStyle name="Note 14 8" xfId="16917"/>
    <cellStyle name="Note 15" xfId="215"/>
    <cellStyle name="Note 15 2" xfId="457"/>
    <cellStyle name="Note 15 2 2" xfId="970"/>
    <cellStyle name="Note 15 2 2 2" xfId="2006"/>
    <cellStyle name="Note 15 2 2 2 2" xfId="4068"/>
    <cellStyle name="Note 15 2 2 2 2 2" xfId="8231"/>
    <cellStyle name="Note 15 2 2 2 2 2 2" xfId="16585"/>
    <cellStyle name="Note 15 2 2 2 2 2 2 2" xfId="33296"/>
    <cellStyle name="Note 15 2 2 2 2 2 3" xfId="24943"/>
    <cellStyle name="Note 15 2 2 2 2 3" xfId="12423"/>
    <cellStyle name="Note 15 2 2 2 2 3 2" xfId="29134"/>
    <cellStyle name="Note 15 2 2 2 2 4" xfId="20781"/>
    <cellStyle name="Note 15 2 2 2 3" xfId="6169"/>
    <cellStyle name="Note 15 2 2 2 3 2" xfId="14523"/>
    <cellStyle name="Note 15 2 2 2 3 2 2" xfId="31234"/>
    <cellStyle name="Note 15 2 2 2 3 3" xfId="22881"/>
    <cellStyle name="Note 15 2 2 2 4" xfId="10361"/>
    <cellStyle name="Note 15 2 2 2 4 2" xfId="27072"/>
    <cellStyle name="Note 15 2 2 2 5" xfId="18719"/>
    <cellStyle name="Note 15 2 2 3" xfId="4069"/>
    <cellStyle name="Note 15 2 2 3 2" xfId="8232"/>
    <cellStyle name="Note 15 2 2 3 2 2" xfId="16586"/>
    <cellStyle name="Note 15 2 2 3 2 2 2" xfId="33297"/>
    <cellStyle name="Note 15 2 2 3 2 3" xfId="24944"/>
    <cellStyle name="Note 15 2 2 3 3" xfId="12424"/>
    <cellStyle name="Note 15 2 2 3 3 2" xfId="29135"/>
    <cellStyle name="Note 15 2 2 3 4" xfId="20782"/>
    <cellStyle name="Note 15 2 2 4" xfId="5133"/>
    <cellStyle name="Note 15 2 2 4 2" xfId="13487"/>
    <cellStyle name="Note 15 2 2 4 2 2" xfId="30198"/>
    <cellStyle name="Note 15 2 2 4 3" xfId="21845"/>
    <cellStyle name="Note 15 2 2 5" xfId="9325"/>
    <cellStyle name="Note 15 2 2 5 2" xfId="26036"/>
    <cellStyle name="Note 15 2 2 6" xfId="17683"/>
    <cellStyle name="Note 15 2 3" xfId="1494"/>
    <cellStyle name="Note 15 2 3 2" xfId="4070"/>
    <cellStyle name="Note 15 2 3 2 2" xfId="8233"/>
    <cellStyle name="Note 15 2 3 2 2 2" xfId="16587"/>
    <cellStyle name="Note 15 2 3 2 2 2 2" xfId="33298"/>
    <cellStyle name="Note 15 2 3 2 2 3" xfId="24945"/>
    <cellStyle name="Note 15 2 3 2 3" xfId="12425"/>
    <cellStyle name="Note 15 2 3 2 3 2" xfId="29136"/>
    <cellStyle name="Note 15 2 3 2 4" xfId="20783"/>
    <cellStyle name="Note 15 2 3 3" xfId="5657"/>
    <cellStyle name="Note 15 2 3 3 2" xfId="14011"/>
    <cellStyle name="Note 15 2 3 3 2 2" xfId="30722"/>
    <cellStyle name="Note 15 2 3 3 3" xfId="22369"/>
    <cellStyle name="Note 15 2 3 4" xfId="9849"/>
    <cellStyle name="Note 15 2 3 4 2" xfId="26560"/>
    <cellStyle name="Note 15 2 3 5" xfId="18207"/>
    <cellStyle name="Note 15 2 4" xfId="4071"/>
    <cellStyle name="Note 15 2 4 2" xfId="8234"/>
    <cellStyle name="Note 15 2 4 2 2" xfId="16588"/>
    <cellStyle name="Note 15 2 4 2 2 2" xfId="33299"/>
    <cellStyle name="Note 15 2 4 2 3" xfId="24946"/>
    <cellStyle name="Note 15 2 4 3" xfId="12426"/>
    <cellStyle name="Note 15 2 4 3 2" xfId="29137"/>
    <cellStyle name="Note 15 2 4 4" xfId="20784"/>
    <cellStyle name="Note 15 2 5" xfId="4621"/>
    <cellStyle name="Note 15 2 5 2" xfId="12975"/>
    <cellStyle name="Note 15 2 5 2 2" xfId="29686"/>
    <cellStyle name="Note 15 2 5 3" xfId="21333"/>
    <cellStyle name="Note 15 2 6" xfId="8813"/>
    <cellStyle name="Note 15 2 6 2" xfId="25524"/>
    <cellStyle name="Note 15 2 7" xfId="17171"/>
    <cellStyle name="Note 15 3" xfId="730"/>
    <cellStyle name="Note 15 3 2" xfId="1766"/>
    <cellStyle name="Note 15 3 2 2" xfId="4072"/>
    <cellStyle name="Note 15 3 2 2 2" xfId="8235"/>
    <cellStyle name="Note 15 3 2 2 2 2" xfId="16589"/>
    <cellStyle name="Note 15 3 2 2 2 2 2" xfId="33300"/>
    <cellStyle name="Note 15 3 2 2 2 3" xfId="24947"/>
    <cellStyle name="Note 15 3 2 2 3" xfId="12427"/>
    <cellStyle name="Note 15 3 2 2 3 2" xfId="29138"/>
    <cellStyle name="Note 15 3 2 2 4" xfId="20785"/>
    <cellStyle name="Note 15 3 2 3" xfId="5929"/>
    <cellStyle name="Note 15 3 2 3 2" xfId="14283"/>
    <cellStyle name="Note 15 3 2 3 2 2" xfId="30994"/>
    <cellStyle name="Note 15 3 2 3 3" xfId="22641"/>
    <cellStyle name="Note 15 3 2 4" xfId="10121"/>
    <cellStyle name="Note 15 3 2 4 2" xfId="26832"/>
    <cellStyle name="Note 15 3 2 5" xfId="18479"/>
    <cellStyle name="Note 15 3 3" xfId="4073"/>
    <cellStyle name="Note 15 3 3 2" xfId="8236"/>
    <cellStyle name="Note 15 3 3 2 2" xfId="16590"/>
    <cellStyle name="Note 15 3 3 2 2 2" xfId="33301"/>
    <cellStyle name="Note 15 3 3 2 3" xfId="24948"/>
    <cellStyle name="Note 15 3 3 3" xfId="12428"/>
    <cellStyle name="Note 15 3 3 3 2" xfId="29139"/>
    <cellStyle name="Note 15 3 3 4" xfId="20786"/>
    <cellStyle name="Note 15 3 4" xfId="4893"/>
    <cellStyle name="Note 15 3 4 2" xfId="13247"/>
    <cellStyle name="Note 15 3 4 2 2" xfId="29958"/>
    <cellStyle name="Note 15 3 4 3" xfId="21605"/>
    <cellStyle name="Note 15 3 5" xfId="9085"/>
    <cellStyle name="Note 15 3 5 2" xfId="25796"/>
    <cellStyle name="Note 15 3 6" xfId="17443"/>
    <cellStyle name="Note 15 4" xfId="1254"/>
    <cellStyle name="Note 15 4 2" xfId="4074"/>
    <cellStyle name="Note 15 4 2 2" xfId="8237"/>
    <cellStyle name="Note 15 4 2 2 2" xfId="16591"/>
    <cellStyle name="Note 15 4 2 2 2 2" xfId="33302"/>
    <cellStyle name="Note 15 4 2 2 3" xfId="24949"/>
    <cellStyle name="Note 15 4 2 3" xfId="12429"/>
    <cellStyle name="Note 15 4 2 3 2" xfId="29140"/>
    <cellStyle name="Note 15 4 2 4" xfId="20787"/>
    <cellStyle name="Note 15 4 3" xfId="5417"/>
    <cellStyle name="Note 15 4 3 2" xfId="13771"/>
    <cellStyle name="Note 15 4 3 2 2" xfId="30482"/>
    <cellStyle name="Note 15 4 3 3" xfId="22129"/>
    <cellStyle name="Note 15 4 4" xfId="9609"/>
    <cellStyle name="Note 15 4 4 2" xfId="26320"/>
    <cellStyle name="Note 15 4 5" xfId="17967"/>
    <cellStyle name="Note 15 5" xfId="4075"/>
    <cellStyle name="Note 15 5 2" xfId="8238"/>
    <cellStyle name="Note 15 5 2 2" xfId="16592"/>
    <cellStyle name="Note 15 5 2 2 2" xfId="33303"/>
    <cellStyle name="Note 15 5 2 3" xfId="24950"/>
    <cellStyle name="Note 15 5 3" xfId="12430"/>
    <cellStyle name="Note 15 5 3 2" xfId="29141"/>
    <cellStyle name="Note 15 5 4" xfId="20788"/>
    <cellStyle name="Note 15 6" xfId="4381"/>
    <cellStyle name="Note 15 6 2" xfId="12735"/>
    <cellStyle name="Note 15 6 2 2" xfId="29446"/>
    <cellStyle name="Note 15 6 3" xfId="21093"/>
    <cellStyle name="Note 15 7" xfId="8573"/>
    <cellStyle name="Note 15 7 2" xfId="25284"/>
    <cellStyle name="Note 15 8" xfId="16931"/>
    <cellStyle name="Note 16" xfId="229"/>
    <cellStyle name="Note 16 2" xfId="471"/>
    <cellStyle name="Note 16 2 2" xfId="984"/>
    <cellStyle name="Note 16 2 2 2" xfId="2020"/>
    <cellStyle name="Note 16 2 2 2 2" xfId="4076"/>
    <cellStyle name="Note 16 2 2 2 2 2" xfId="8239"/>
    <cellStyle name="Note 16 2 2 2 2 2 2" xfId="16593"/>
    <cellStyle name="Note 16 2 2 2 2 2 2 2" xfId="33304"/>
    <cellStyle name="Note 16 2 2 2 2 2 3" xfId="24951"/>
    <cellStyle name="Note 16 2 2 2 2 3" xfId="12431"/>
    <cellStyle name="Note 16 2 2 2 2 3 2" xfId="29142"/>
    <cellStyle name="Note 16 2 2 2 2 4" xfId="20789"/>
    <cellStyle name="Note 16 2 2 2 3" xfId="6183"/>
    <cellStyle name="Note 16 2 2 2 3 2" xfId="14537"/>
    <cellStyle name="Note 16 2 2 2 3 2 2" xfId="31248"/>
    <cellStyle name="Note 16 2 2 2 3 3" xfId="22895"/>
    <cellStyle name="Note 16 2 2 2 4" xfId="10375"/>
    <cellStyle name="Note 16 2 2 2 4 2" xfId="27086"/>
    <cellStyle name="Note 16 2 2 2 5" xfId="18733"/>
    <cellStyle name="Note 16 2 2 3" xfId="4077"/>
    <cellStyle name="Note 16 2 2 3 2" xfId="8240"/>
    <cellStyle name="Note 16 2 2 3 2 2" xfId="16594"/>
    <cellStyle name="Note 16 2 2 3 2 2 2" xfId="33305"/>
    <cellStyle name="Note 16 2 2 3 2 3" xfId="24952"/>
    <cellStyle name="Note 16 2 2 3 3" xfId="12432"/>
    <cellStyle name="Note 16 2 2 3 3 2" xfId="29143"/>
    <cellStyle name="Note 16 2 2 3 4" xfId="20790"/>
    <cellStyle name="Note 16 2 2 4" xfId="5147"/>
    <cellStyle name="Note 16 2 2 4 2" xfId="13501"/>
    <cellStyle name="Note 16 2 2 4 2 2" xfId="30212"/>
    <cellStyle name="Note 16 2 2 4 3" xfId="21859"/>
    <cellStyle name="Note 16 2 2 5" xfId="9339"/>
    <cellStyle name="Note 16 2 2 5 2" xfId="26050"/>
    <cellStyle name="Note 16 2 2 6" xfId="17697"/>
    <cellStyle name="Note 16 2 3" xfId="1508"/>
    <cellStyle name="Note 16 2 3 2" xfId="4078"/>
    <cellStyle name="Note 16 2 3 2 2" xfId="8241"/>
    <cellStyle name="Note 16 2 3 2 2 2" xfId="16595"/>
    <cellStyle name="Note 16 2 3 2 2 2 2" xfId="33306"/>
    <cellStyle name="Note 16 2 3 2 2 3" xfId="24953"/>
    <cellStyle name="Note 16 2 3 2 3" xfId="12433"/>
    <cellStyle name="Note 16 2 3 2 3 2" xfId="29144"/>
    <cellStyle name="Note 16 2 3 2 4" xfId="20791"/>
    <cellStyle name="Note 16 2 3 3" xfId="5671"/>
    <cellStyle name="Note 16 2 3 3 2" xfId="14025"/>
    <cellStyle name="Note 16 2 3 3 2 2" xfId="30736"/>
    <cellStyle name="Note 16 2 3 3 3" xfId="22383"/>
    <cellStyle name="Note 16 2 3 4" xfId="9863"/>
    <cellStyle name="Note 16 2 3 4 2" xfId="26574"/>
    <cellStyle name="Note 16 2 3 5" xfId="18221"/>
    <cellStyle name="Note 16 2 4" xfId="4079"/>
    <cellStyle name="Note 16 2 4 2" xfId="8242"/>
    <cellStyle name="Note 16 2 4 2 2" xfId="16596"/>
    <cellStyle name="Note 16 2 4 2 2 2" xfId="33307"/>
    <cellStyle name="Note 16 2 4 2 3" xfId="24954"/>
    <cellStyle name="Note 16 2 4 3" xfId="12434"/>
    <cellStyle name="Note 16 2 4 3 2" xfId="29145"/>
    <cellStyle name="Note 16 2 4 4" xfId="20792"/>
    <cellStyle name="Note 16 2 5" xfId="4635"/>
    <cellStyle name="Note 16 2 5 2" xfId="12989"/>
    <cellStyle name="Note 16 2 5 2 2" xfId="29700"/>
    <cellStyle name="Note 16 2 5 3" xfId="21347"/>
    <cellStyle name="Note 16 2 6" xfId="8827"/>
    <cellStyle name="Note 16 2 6 2" xfId="25538"/>
    <cellStyle name="Note 16 2 7" xfId="17185"/>
    <cellStyle name="Note 16 3" xfId="744"/>
    <cellStyle name="Note 16 3 2" xfId="1780"/>
    <cellStyle name="Note 16 3 2 2" xfId="4080"/>
    <cellStyle name="Note 16 3 2 2 2" xfId="8243"/>
    <cellStyle name="Note 16 3 2 2 2 2" xfId="16597"/>
    <cellStyle name="Note 16 3 2 2 2 2 2" xfId="33308"/>
    <cellStyle name="Note 16 3 2 2 2 3" xfId="24955"/>
    <cellStyle name="Note 16 3 2 2 3" xfId="12435"/>
    <cellStyle name="Note 16 3 2 2 3 2" xfId="29146"/>
    <cellStyle name="Note 16 3 2 2 4" xfId="20793"/>
    <cellStyle name="Note 16 3 2 3" xfId="5943"/>
    <cellStyle name="Note 16 3 2 3 2" xfId="14297"/>
    <cellStyle name="Note 16 3 2 3 2 2" xfId="31008"/>
    <cellStyle name="Note 16 3 2 3 3" xfId="22655"/>
    <cellStyle name="Note 16 3 2 4" xfId="10135"/>
    <cellStyle name="Note 16 3 2 4 2" xfId="26846"/>
    <cellStyle name="Note 16 3 2 5" xfId="18493"/>
    <cellStyle name="Note 16 3 3" xfId="4081"/>
    <cellStyle name="Note 16 3 3 2" xfId="8244"/>
    <cellStyle name="Note 16 3 3 2 2" xfId="16598"/>
    <cellStyle name="Note 16 3 3 2 2 2" xfId="33309"/>
    <cellStyle name="Note 16 3 3 2 3" xfId="24956"/>
    <cellStyle name="Note 16 3 3 3" xfId="12436"/>
    <cellStyle name="Note 16 3 3 3 2" xfId="29147"/>
    <cellStyle name="Note 16 3 3 4" xfId="20794"/>
    <cellStyle name="Note 16 3 4" xfId="4907"/>
    <cellStyle name="Note 16 3 4 2" xfId="13261"/>
    <cellStyle name="Note 16 3 4 2 2" xfId="29972"/>
    <cellStyle name="Note 16 3 4 3" xfId="21619"/>
    <cellStyle name="Note 16 3 5" xfId="9099"/>
    <cellStyle name="Note 16 3 5 2" xfId="25810"/>
    <cellStyle name="Note 16 3 6" xfId="17457"/>
    <cellStyle name="Note 16 4" xfId="1268"/>
    <cellStyle name="Note 16 4 2" xfId="4082"/>
    <cellStyle name="Note 16 4 2 2" xfId="8245"/>
    <cellStyle name="Note 16 4 2 2 2" xfId="16599"/>
    <cellStyle name="Note 16 4 2 2 2 2" xfId="33310"/>
    <cellStyle name="Note 16 4 2 2 3" xfId="24957"/>
    <cellStyle name="Note 16 4 2 3" xfId="12437"/>
    <cellStyle name="Note 16 4 2 3 2" xfId="29148"/>
    <cellStyle name="Note 16 4 2 4" xfId="20795"/>
    <cellStyle name="Note 16 4 3" xfId="5431"/>
    <cellStyle name="Note 16 4 3 2" xfId="13785"/>
    <cellStyle name="Note 16 4 3 2 2" xfId="30496"/>
    <cellStyle name="Note 16 4 3 3" xfId="22143"/>
    <cellStyle name="Note 16 4 4" xfId="9623"/>
    <cellStyle name="Note 16 4 4 2" xfId="26334"/>
    <cellStyle name="Note 16 4 5" xfId="17981"/>
    <cellStyle name="Note 16 5" xfId="4083"/>
    <cellStyle name="Note 16 5 2" xfId="8246"/>
    <cellStyle name="Note 16 5 2 2" xfId="16600"/>
    <cellStyle name="Note 16 5 2 2 2" xfId="33311"/>
    <cellStyle name="Note 16 5 2 3" xfId="24958"/>
    <cellStyle name="Note 16 5 3" xfId="12438"/>
    <cellStyle name="Note 16 5 3 2" xfId="29149"/>
    <cellStyle name="Note 16 5 4" xfId="20796"/>
    <cellStyle name="Note 16 6" xfId="4395"/>
    <cellStyle name="Note 16 6 2" xfId="12749"/>
    <cellStyle name="Note 16 6 2 2" xfId="29460"/>
    <cellStyle name="Note 16 6 3" xfId="21107"/>
    <cellStyle name="Note 16 7" xfId="8587"/>
    <cellStyle name="Note 16 7 2" xfId="25298"/>
    <cellStyle name="Note 16 8" xfId="16945"/>
    <cellStyle name="Note 17" xfId="243"/>
    <cellStyle name="Note 17 2" xfId="485"/>
    <cellStyle name="Note 17 2 2" xfId="998"/>
    <cellStyle name="Note 17 2 2 2" xfId="2034"/>
    <cellStyle name="Note 17 2 2 2 2" xfId="4084"/>
    <cellStyle name="Note 17 2 2 2 2 2" xfId="8247"/>
    <cellStyle name="Note 17 2 2 2 2 2 2" xfId="16601"/>
    <cellStyle name="Note 17 2 2 2 2 2 2 2" xfId="33312"/>
    <cellStyle name="Note 17 2 2 2 2 2 3" xfId="24959"/>
    <cellStyle name="Note 17 2 2 2 2 3" xfId="12439"/>
    <cellStyle name="Note 17 2 2 2 2 3 2" xfId="29150"/>
    <cellStyle name="Note 17 2 2 2 2 4" xfId="20797"/>
    <cellStyle name="Note 17 2 2 2 3" xfId="6197"/>
    <cellStyle name="Note 17 2 2 2 3 2" xfId="14551"/>
    <cellStyle name="Note 17 2 2 2 3 2 2" xfId="31262"/>
    <cellStyle name="Note 17 2 2 2 3 3" xfId="22909"/>
    <cellStyle name="Note 17 2 2 2 4" xfId="10389"/>
    <cellStyle name="Note 17 2 2 2 4 2" xfId="27100"/>
    <cellStyle name="Note 17 2 2 2 5" xfId="18747"/>
    <cellStyle name="Note 17 2 2 3" xfId="4085"/>
    <cellStyle name="Note 17 2 2 3 2" xfId="8248"/>
    <cellStyle name="Note 17 2 2 3 2 2" xfId="16602"/>
    <cellStyle name="Note 17 2 2 3 2 2 2" xfId="33313"/>
    <cellStyle name="Note 17 2 2 3 2 3" xfId="24960"/>
    <cellStyle name="Note 17 2 2 3 3" xfId="12440"/>
    <cellStyle name="Note 17 2 2 3 3 2" xfId="29151"/>
    <cellStyle name="Note 17 2 2 3 4" xfId="20798"/>
    <cellStyle name="Note 17 2 2 4" xfId="5161"/>
    <cellStyle name="Note 17 2 2 4 2" xfId="13515"/>
    <cellStyle name="Note 17 2 2 4 2 2" xfId="30226"/>
    <cellStyle name="Note 17 2 2 4 3" xfId="21873"/>
    <cellStyle name="Note 17 2 2 5" xfId="9353"/>
    <cellStyle name="Note 17 2 2 5 2" xfId="26064"/>
    <cellStyle name="Note 17 2 2 6" xfId="17711"/>
    <cellStyle name="Note 17 2 3" xfId="1522"/>
    <cellStyle name="Note 17 2 3 2" xfId="4086"/>
    <cellStyle name="Note 17 2 3 2 2" xfId="8249"/>
    <cellStyle name="Note 17 2 3 2 2 2" xfId="16603"/>
    <cellStyle name="Note 17 2 3 2 2 2 2" xfId="33314"/>
    <cellStyle name="Note 17 2 3 2 2 3" xfId="24961"/>
    <cellStyle name="Note 17 2 3 2 3" xfId="12441"/>
    <cellStyle name="Note 17 2 3 2 3 2" xfId="29152"/>
    <cellStyle name="Note 17 2 3 2 4" xfId="20799"/>
    <cellStyle name="Note 17 2 3 3" xfId="5685"/>
    <cellStyle name="Note 17 2 3 3 2" xfId="14039"/>
    <cellStyle name="Note 17 2 3 3 2 2" xfId="30750"/>
    <cellStyle name="Note 17 2 3 3 3" xfId="22397"/>
    <cellStyle name="Note 17 2 3 4" xfId="9877"/>
    <cellStyle name="Note 17 2 3 4 2" xfId="26588"/>
    <cellStyle name="Note 17 2 3 5" xfId="18235"/>
    <cellStyle name="Note 17 2 4" xfId="4087"/>
    <cellStyle name="Note 17 2 4 2" xfId="8250"/>
    <cellStyle name="Note 17 2 4 2 2" xfId="16604"/>
    <cellStyle name="Note 17 2 4 2 2 2" xfId="33315"/>
    <cellStyle name="Note 17 2 4 2 3" xfId="24962"/>
    <cellStyle name="Note 17 2 4 3" xfId="12442"/>
    <cellStyle name="Note 17 2 4 3 2" xfId="29153"/>
    <cellStyle name="Note 17 2 4 4" xfId="20800"/>
    <cellStyle name="Note 17 2 5" xfId="4649"/>
    <cellStyle name="Note 17 2 5 2" xfId="13003"/>
    <cellStyle name="Note 17 2 5 2 2" xfId="29714"/>
    <cellStyle name="Note 17 2 5 3" xfId="21361"/>
    <cellStyle name="Note 17 2 6" xfId="8841"/>
    <cellStyle name="Note 17 2 6 2" xfId="25552"/>
    <cellStyle name="Note 17 2 7" xfId="17199"/>
    <cellStyle name="Note 17 3" xfId="758"/>
    <cellStyle name="Note 17 3 2" xfId="1794"/>
    <cellStyle name="Note 17 3 2 2" xfId="4088"/>
    <cellStyle name="Note 17 3 2 2 2" xfId="8251"/>
    <cellStyle name="Note 17 3 2 2 2 2" xfId="16605"/>
    <cellStyle name="Note 17 3 2 2 2 2 2" xfId="33316"/>
    <cellStyle name="Note 17 3 2 2 2 3" xfId="24963"/>
    <cellStyle name="Note 17 3 2 2 3" xfId="12443"/>
    <cellStyle name="Note 17 3 2 2 3 2" xfId="29154"/>
    <cellStyle name="Note 17 3 2 2 4" xfId="20801"/>
    <cellStyle name="Note 17 3 2 3" xfId="5957"/>
    <cellStyle name="Note 17 3 2 3 2" xfId="14311"/>
    <cellStyle name="Note 17 3 2 3 2 2" xfId="31022"/>
    <cellStyle name="Note 17 3 2 3 3" xfId="22669"/>
    <cellStyle name="Note 17 3 2 4" xfId="10149"/>
    <cellStyle name="Note 17 3 2 4 2" xfId="26860"/>
    <cellStyle name="Note 17 3 2 5" xfId="18507"/>
    <cellStyle name="Note 17 3 3" xfId="4089"/>
    <cellStyle name="Note 17 3 3 2" xfId="8252"/>
    <cellStyle name="Note 17 3 3 2 2" xfId="16606"/>
    <cellStyle name="Note 17 3 3 2 2 2" xfId="33317"/>
    <cellStyle name="Note 17 3 3 2 3" xfId="24964"/>
    <cellStyle name="Note 17 3 3 3" xfId="12444"/>
    <cellStyle name="Note 17 3 3 3 2" xfId="29155"/>
    <cellStyle name="Note 17 3 3 4" xfId="20802"/>
    <cellStyle name="Note 17 3 4" xfId="4921"/>
    <cellStyle name="Note 17 3 4 2" xfId="13275"/>
    <cellStyle name="Note 17 3 4 2 2" xfId="29986"/>
    <cellStyle name="Note 17 3 4 3" xfId="21633"/>
    <cellStyle name="Note 17 3 5" xfId="9113"/>
    <cellStyle name="Note 17 3 5 2" xfId="25824"/>
    <cellStyle name="Note 17 3 6" xfId="17471"/>
    <cellStyle name="Note 17 4" xfId="1282"/>
    <cellStyle name="Note 17 4 2" xfId="4090"/>
    <cellStyle name="Note 17 4 2 2" xfId="8253"/>
    <cellStyle name="Note 17 4 2 2 2" xfId="16607"/>
    <cellStyle name="Note 17 4 2 2 2 2" xfId="33318"/>
    <cellStyle name="Note 17 4 2 2 3" xfId="24965"/>
    <cellStyle name="Note 17 4 2 3" xfId="12445"/>
    <cellStyle name="Note 17 4 2 3 2" xfId="29156"/>
    <cellStyle name="Note 17 4 2 4" xfId="20803"/>
    <cellStyle name="Note 17 4 3" xfId="5445"/>
    <cellStyle name="Note 17 4 3 2" xfId="13799"/>
    <cellStyle name="Note 17 4 3 2 2" xfId="30510"/>
    <cellStyle name="Note 17 4 3 3" xfId="22157"/>
    <cellStyle name="Note 17 4 4" xfId="9637"/>
    <cellStyle name="Note 17 4 4 2" xfId="26348"/>
    <cellStyle name="Note 17 4 5" xfId="17995"/>
    <cellStyle name="Note 17 5" xfId="4091"/>
    <cellStyle name="Note 17 5 2" xfId="8254"/>
    <cellStyle name="Note 17 5 2 2" xfId="16608"/>
    <cellStyle name="Note 17 5 2 2 2" xfId="33319"/>
    <cellStyle name="Note 17 5 2 3" xfId="24966"/>
    <cellStyle name="Note 17 5 3" xfId="12446"/>
    <cellStyle name="Note 17 5 3 2" xfId="29157"/>
    <cellStyle name="Note 17 5 4" xfId="20804"/>
    <cellStyle name="Note 17 6" xfId="4409"/>
    <cellStyle name="Note 17 6 2" xfId="12763"/>
    <cellStyle name="Note 17 6 2 2" xfId="29474"/>
    <cellStyle name="Note 17 6 3" xfId="21121"/>
    <cellStyle name="Note 17 7" xfId="8601"/>
    <cellStyle name="Note 17 7 2" xfId="25312"/>
    <cellStyle name="Note 17 8" xfId="16959"/>
    <cellStyle name="Note 18" xfId="259"/>
    <cellStyle name="Note 18 2" xfId="499"/>
    <cellStyle name="Note 18 2 2" xfId="1012"/>
    <cellStyle name="Note 18 2 2 2" xfId="2048"/>
    <cellStyle name="Note 18 2 2 2 2" xfId="4092"/>
    <cellStyle name="Note 18 2 2 2 2 2" xfId="8255"/>
    <cellStyle name="Note 18 2 2 2 2 2 2" xfId="16609"/>
    <cellStyle name="Note 18 2 2 2 2 2 2 2" xfId="33320"/>
    <cellStyle name="Note 18 2 2 2 2 2 3" xfId="24967"/>
    <cellStyle name="Note 18 2 2 2 2 3" xfId="12447"/>
    <cellStyle name="Note 18 2 2 2 2 3 2" xfId="29158"/>
    <cellStyle name="Note 18 2 2 2 2 4" xfId="20805"/>
    <cellStyle name="Note 18 2 2 2 3" xfId="6211"/>
    <cellStyle name="Note 18 2 2 2 3 2" xfId="14565"/>
    <cellStyle name="Note 18 2 2 2 3 2 2" xfId="31276"/>
    <cellStyle name="Note 18 2 2 2 3 3" xfId="22923"/>
    <cellStyle name="Note 18 2 2 2 4" xfId="10403"/>
    <cellStyle name="Note 18 2 2 2 4 2" xfId="27114"/>
    <cellStyle name="Note 18 2 2 2 5" xfId="18761"/>
    <cellStyle name="Note 18 2 2 3" xfId="4093"/>
    <cellStyle name="Note 18 2 2 3 2" xfId="8256"/>
    <cellStyle name="Note 18 2 2 3 2 2" xfId="16610"/>
    <cellStyle name="Note 18 2 2 3 2 2 2" xfId="33321"/>
    <cellStyle name="Note 18 2 2 3 2 3" xfId="24968"/>
    <cellStyle name="Note 18 2 2 3 3" xfId="12448"/>
    <cellStyle name="Note 18 2 2 3 3 2" xfId="29159"/>
    <cellStyle name="Note 18 2 2 3 4" xfId="20806"/>
    <cellStyle name="Note 18 2 2 4" xfId="5175"/>
    <cellStyle name="Note 18 2 2 4 2" xfId="13529"/>
    <cellStyle name="Note 18 2 2 4 2 2" xfId="30240"/>
    <cellStyle name="Note 18 2 2 4 3" xfId="21887"/>
    <cellStyle name="Note 18 2 2 5" xfId="9367"/>
    <cellStyle name="Note 18 2 2 5 2" xfId="26078"/>
    <cellStyle name="Note 18 2 2 6" xfId="17725"/>
    <cellStyle name="Note 18 2 3" xfId="1536"/>
    <cellStyle name="Note 18 2 3 2" xfId="4094"/>
    <cellStyle name="Note 18 2 3 2 2" xfId="8257"/>
    <cellStyle name="Note 18 2 3 2 2 2" xfId="16611"/>
    <cellStyle name="Note 18 2 3 2 2 2 2" xfId="33322"/>
    <cellStyle name="Note 18 2 3 2 2 3" xfId="24969"/>
    <cellStyle name="Note 18 2 3 2 3" xfId="12449"/>
    <cellStyle name="Note 18 2 3 2 3 2" xfId="29160"/>
    <cellStyle name="Note 18 2 3 2 4" xfId="20807"/>
    <cellStyle name="Note 18 2 3 3" xfId="5699"/>
    <cellStyle name="Note 18 2 3 3 2" xfId="14053"/>
    <cellStyle name="Note 18 2 3 3 2 2" xfId="30764"/>
    <cellStyle name="Note 18 2 3 3 3" xfId="22411"/>
    <cellStyle name="Note 18 2 3 4" xfId="9891"/>
    <cellStyle name="Note 18 2 3 4 2" xfId="26602"/>
    <cellStyle name="Note 18 2 3 5" xfId="18249"/>
    <cellStyle name="Note 18 2 4" xfId="4095"/>
    <cellStyle name="Note 18 2 4 2" xfId="8258"/>
    <cellStyle name="Note 18 2 4 2 2" xfId="16612"/>
    <cellStyle name="Note 18 2 4 2 2 2" xfId="33323"/>
    <cellStyle name="Note 18 2 4 2 3" xfId="24970"/>
    <cellStyle name="Note 18 2 4 3" xfId="12450"/>
    <cellStyle name="Note 18 2 4 3 2" xfId="29161"/>
    <cellStyle name="Note 18 2 4 4" xfId="20808"/>
    <cellStyle name="Note 18 2 5" xfId="4663"/>
    <cellStyle name="Note 18 2 5 2" xfId="13017"/>
    <cellStyle name="Note 18 2 5 2 2" xfId="29728"/>
    <cellStyle name="Note 18 2 5 3" xfId="21375"/>
    <cellStyle name="Note 18 2 6" xfId="8855"/>
    <cellStyle name="Note 18 2 6 2" xfId="25566"/>
    <cellStyle name="Note 18 2 7" xfId="17213"/>
    <cellStyle name="Note 18 3" xfId="772"/>
    <cellStyle name="Note 18 3 2" xfId="1808"/>
    <cellStyle name="Note 18 3 2 2" xfId="4096"/>
    <cellStyle name="Note 18 3 2 2 2" xfId="8259"/>
    <cellStyle name="Note 18 3 2 2 2 2" xfId="16613"/>
    <cellStyle name="Note 18 3 2 2 2 2 2" xfId="33324"/>
    <cellStyle name="Note 18 3 2 2 2 3" xfId="24971"/>
    <cellStyle name="Note 18 3 2 2 3" xfId="12451"/>
    <cellStyle name="Note 18 3 2 2 3 2" xfId="29162"/>
    <cellStyle name="Note 18 3 2 2 4" xfId="20809"/>
    <cellStyle name="Note 18 3 2 3" xfId="5971"/>
    <cellStyle name="Note 18 3 2 3 2" xfId="14325"/>
    <cellStyle name="Note 18 3 2 3 2 2" xfId="31036"/>
    <cellStyle name="Note 18 3 2 3 3" xfId="22683"/>
    <cellStyle name="Note 18 3 2 4" xfId="10163"/>
    <cellStyle name="Note 18 3 2 4 2" xfId="26874"/>
    <cellStyle name="Note 18 3 2 5" xfId="18521"/>
    <cellStyle name="Note 18 3 3" xfId="4097"/>
    <cellStyle name="Note 18 3 3 2" xfId="8260"/>
    <cellStyle name="Note 18 3 3 2 2" xfId="16614"/>
    <cellStyle name="Note 18 3 3 2 2 2" xfId="33325"/>
    <cellStyle name="Note 18 3 3 2 3" xfId="24972"/>
    <cellStyle name="Note 18 3 3 3" xfId="12452"/>
    <cellStyle name="Note 18 3 3 3 2" xfId="29163"/>
    <cellStyle name="Note 18 3 3 4" xfId="20810"/>
    <cellStyle name="Note 18 3 4" xfId="4935"/>
    <cellStyle name="Note 18 3 4 2" xfId="13289"/>
    <cellStyle name="Note 18 3 4 2 2" xfId="30000"/>
    <cellStyle name="Note 18 3 4 3" xfId="21647"/>
    <cellStyle name="Note 18 3 5" xfId="9127"/>
    <cellStyle name="Note 18 3 5 2" xfId="25838"/>
    <cellStyle name="Note 18 3 6" xfId="17485"/>
    <cellStyle name="Note 18 4" xfId="1296"/>
    <cellStyle name="Note 18 4 2" xfId="4098"/>
    <cellStyle name="Note 18 4 2 2" xfId="8261"/>
    <cellStyle name="Note 18 4 2 2 2" xfId="16615"/>
    <cellStyle name="Note 18 4 2 2 2 2" xfId="33326"/>
    <cellStyle name="Note 18 4 2 2 3" xfId="24973"/>
    <cellStyle name="Note 18 4 2 3" xfId="12453"/>
    <cellStyle name="Note 18 4 2 3 2" xfId="29164"/>
    <cellStyle name="Note 18 4 2 4" xfId="20811"/>
    <cellStyle name="Note 18 4 3" xfId="5459"/>
    <cellStyle name="Note 18 4 3 2" xfId="13813"/>
    <cellStyle name="Note 18 4 3 2 2" xfId="30524"/>
    <cellStyle name="Note 18 4 3 3" xfId="22171"/>
    <cellStyle name="Note 18 4 4" xfId="9651"/>
    <cellStyle name="Note 18 4 4 2" xfId="26362"/>
    <cellStyle name="Note 18 4 5" xfId="18009"/>
    <cellStyle name="Note 18 5" xfId="4099"/>
    <cellStyle name="Note 18 5 2" xfId="8262"/>
    <cellStyle name="Note 18 5 2 2" xfId="16616"/>
    <cellStyle name="Note 18 5 2 2 2" xfId="33327"/>
    <cellStyle name="Note 18 5 2 3" xfId="24974"/>
    <cellStyle name="Note 18 5 3" xfId="12454"/>
    <cellStyle name="Note 18 5 3 2" xfId="29165"/>
    <cellStyle name="Note 18 5 4" xfId="20812"/>
    <cellStyle name="Note 18 6" xfId="4423"/>
    <cellStyle name="Note 18 6 2" xfId="12777"/>
    <cellStyle name="Note 18 6 2 2" xfId="29488"/>
    <cellStyle name="Note 18 6 3" xfId="21135"/>
    <cellStyle name="Note 18 7" xfId="8615"/>
    <cellStyle name="Note 18 7 2" xfId="25326"/>
    <cellStyle name="Note 18 8" xfId="16973"/>
    <cellStyle name="Note 19" xfId="513"/>
    <cellStyle name="Note 19 2" xfId="1026"/>
    <cellStyle name="Note 19 2 2" xfId="2062"/>
    <cellStyle name="Note 19 2 2 2" xfId="4100"/>
    <cellStyle name="Note 19 2 2 2 2" xfId="8263"/>
    <cellStyle name="Note 19 2 2 2 2 2" xfId="16617"/>
    <cellStyle name="Note 19 2 2 2 2 2 2" xfId="33328"/>
    <cellStyle name="Note 19 2 2 2 2 3" xfId="24975"/>
    <cellStyle name="Note 19 2 2 2 3" xfId="12455"/>
    <cellStyle name="Note 19 2 2 2 3 2" xfId="29166"/>
    <cellStyle name="Note 19 2 2 2 4" xfId="20813"/>
    <cellStyle name="Note 19 2 2 3" xfId="6225"/>
    <cellStyle name="Note 19 2 2 3 2" xfId="14579"/>
    <cellStyle name="Note 19 2 2 3 2 2" xfId="31290"/>
    <cellStyle name="Note 19 2 2 3 3" xfId="22937"/>
    <cellStyle name="Note 19 2 2 4" xfId="10417"/>
    <cellStyle name="Note 19 2 2 4 2" xfId="27128"/>
    <cellStyle name="Note 19 2 2 5" xfId="18775"/>
    <cellStyle name="Note 19 2 3" xfId="4101"/>
    <cellStyle name="Note 19 2 3 2" xfId="8264"/>
    <cellStyle name="Note 19 2 3 2 2" xfId="16618"/>
    <cellStyle name="Note 19 2 3 2 2 2" xfId="33329"/>
    <cellStyle name="Note 19 2 3 2 3" xfId="24976"/>
    <cellStyle name="Note 19 2 3 3" xfId="12456"/>
    <cellStyle name="Note 19 2 3 3 2" xfId="29167"/>
    <cellStyle name="Note 19 2 3 4" xfId="20814"/>
    <cellStyle name="Note 19 2 4" xfId="5189"/>
    <cellStyle name="Note 19 2 4 2" xfId="13543"/>
    <cellStyle name="Note 19 2 4 2 2" xfId="30254"/>
    <cellStyle name="Note 19 2 4 3" xfId="21901"/>
    <cellStyle name="Note 19 2 5" xfId="9381"/>
    <cellStyle name="Note 19 2 5 2" xfId="26092"/>
    <cellStyle name="Note 19 2 6" xfId="17739"/>
    <cellStyle name="Note 19 3" xfId="1550"/>
    <cellStyle name="Note 19 3 2" xfId="4102"/>
    <cellStyle name="Note 19 3 2 2" xfId="8265"/>
    <cellStyle name="Note 19 3 2 2 2" xfId="16619"/>
    <cellStyle name="Note 19 3 2 2 2 2" xfId="33330"/>
    <cellStyle name="Note 19 3 2 2 3" xfId="24977"/>
    <cellStyle name="Note 19 3 2 3" xfId="12457"/>
    <cellStyle name="Note 19 3 2 3 2" xfId="29168"/>
    <cellStyle name="Note 19 3 2 4" xfId="20815"/>
    <cellStyle name="Note 19 3 3" xfId="5713"/>
    <cellStyle name="Note 19 3 3 2" xfId="14067"/>
    <cellStyle name="Note 19 3 3 2 2" xfId="30778"/>
    <cellStyle name="Note 19 3 3 3" xfId="22425"/>
    <cellStyle name="Note 19 3 4" xfId="9905"/>
    <cellStyle name="Note 19 3 4 2" xfId="26616"/>
    <cellStyle name="Note 19 3 5" xfId="18263"/>
    <cellStyle name="Note 19 4" xfId="4103"/>
    <cellStyle name="Note 19 4 2" xfId="8266"/>
    <cellStyle name="Note 19 4 2 2" xfId="16620"/>
    <cellStyle name="Note 19 4 2 2 2" xfId="33331"/>
    <cellStyle name="Note 19 4 2 3" xfId="24978"/>
    <cellStyle name="Note 19 4 3" xfId="12458"/>
    <cellStyle name="Note 19 4 3 2" xfId="29169"/>
    <cellStyle name="Note 19 4 4" xfId="20816"/>
    <cellStyle name="Note 19 5" xfId="4677"/>
    <cellStyle name="Note 19 5 2" xfId="13031"/>
    <cellStyle name="Note 19 5 2 2" xfId="29742"/>
    <cellStyle name="Note 19 5 3" xfId="21389"/>
    <cellStyle name="Note 19 6" xfId="8869"/>
    <cellStyle name="Note 19 6 2" xfId="25580"/>
    <cellStyle name="Note 19 7" xfId="17227"/>
    <cellStyle name="Note 2" xfId="38"/>
    <cellStyle name="Note 2 2" xfId="285"/>
    <cellStyle name="Note 2 2 2" xfId="798"/>
    <cellStyle name="Note 2 2 2 2" xfId="1834"/>
    <cellStyle name="Note 2 2 2 2 2" xfId="4104"/>
    <cellStyle name="Note 2 2 2 2 2 2" xfId="8267"/>
    <cellStyle name="Note 2 2 2 2 2 2 2" xfId="16621"/>
    <cellStyle name="Note 2 2 2 2 2 2 2 2" xfId="33332"/>
    <cellStyle name="Note 2 2 2 2 2 2 3" xfId="24979"/>
    <cellStyle name="Note 2 2 2 2 2 3" xfId="12459"/>
    <cellStyle name="Note 2 2 2 2 2 3 2" xfId="29170"/>
    <cellStyle name="Note 2 2 2 2 2 4" xfId="20817"/>
    <cellStyle name="Note 2 2 2 2 3" xfId="5997"/>
    <cellStyle name="Note 2 2 2 2 3 2" xfId="14351"/>
    <cellStyle name="Note 2 2 2 2 3 2 2" xfId="31062"/>
    <cellStyle name="Note 2 2 2 2 3 3" xfId="22709"/>
    <cellStyle name="Note 2 2 2 2 4" xfId="10189"/>
    <cellStyle name="Note 2 2 2 2 4 2" xfId="26900"/>
    <cellStyle name="Note 2 2 2 2 5" xfId="18547"/>
    <cellStyle name="Note 2 2 2 3" xfId="4105"/>
    <cellStyle name="Note 2 2 2 3 2" xfId="8268"/>
    <cellStyle name="Note 2 2 2 3 2 2" xfId="16622"/>
    <cellStyle name="Note 2 2 2 3 2 2 2" xfId="33333"/>
    <cellStyle name="Note 2 2 2 3 2 3" xfId="24980"/>
    <cellStyle name="Note 2 2 2 3 3" xfId="12460"/>
    <cellStyle name="Note 2 2 2 3 3 2" xfId="29171"/>
    <cellStyle name="Note 2 2 2 3 4" xfId="20818"/>
    <cellStyle name="Note 2 2 2 4" xfId="4961"/>
    <cellStyle name="Note 2 2 2 4 2" xfId="13315"/>
    <cellStyle name="Note 2 2 2 4 2 2" xfId="30026"/>
    <cellStyle name="Note 2 2 2 4 3" xfId="21673"/>
    <cellStyle name="Note 2 2 2 5" xfId="9153"/>
    <cellStyle name="Note 2 2 2 5 2" xfId="25864"/>
    <cellStyle name="Note 2 2 2 6" xfId="17511"/>
    <cellStyle name="Note 2 2 3" xfId="1322"/>
    <cellStyle name="Note 2 2 3 2" xfId="4106"/>
    <cellStyle name="Note 2 2 3 2 2" xfId="8269"/>
    <cellStyle name="Note 2 2 3 2 2 2" xfId="16623"/>
    <cellStyle name="Note 2 2 3 2 2 2 2" xfId="33334"/>
    <cellStyle name="Note 2 2 3 2 2 3" xfId="24981"/>
    <cellStyle name="Note 2 2 3 2 3" xfId="12461"/>
    <cellStyle name="Note 2 2 3 2 3 2" xfId="29172"/>
    <cellStyle name="Note 2 2 3 2 4" xfId="20819"/>
    <cellStyle name="Note 2 2 3 3" xfId="5485"/>
    <cellStyle name="Note 2 2 3 3 2" xfId="13839"/>
    <cellStyle name="Note 2 2 3 3 2 2" xfId="30550"/>
    <cellStyle name="Note 2 2 3 3 3" xfId="22197"/>
    <cellStyle name="Note 2 2 3 4" xfId="9677"/>
    <cellStyle name="Note 2 2 3 4 2" xfId="26388"/>
    <cellStyle name="Note 2 2 3 5" xfId="18035"/>
    <cellStyle name="Note 2 2 4" xfId="4107"/>
    <cellStyle name="Note 2 2 4 2" xfId="8270"/>
    <cellStyle name="Note 2 2 4 2 2" xfId="16624"/>
    <cellStyle name="Note 2 2 4 2 2 2" xfId="33335"/>
    <cellStyle name="Note 2 2 4 2 3" xfId="24982"/>
    <cellStyle name="Note 2 2 4 3" xfId="12462"/>
    <cellStyle name="Note 2 2 4 3 2" xfId="29173"/>
    <cellStyle name="Note 2 2 4 4" xfId="20820"/>
    <cellStyle name="Note 2 2 5" xfId="4449"/>
    <cellStyle name="Note 2 2 5 2" xfId="12803"/>
    <cellStyle name="Note 2 2 5 2 2" xfId="29514"/>
    <cellStyle name="Note 2 2 5 3" xfId="21161"/>
    <cellStyle name="Note 2 2 6" xfId="8641"/>
    <cellStyle name="Note 2 2 6 2" xfId="25352"/>
    <cellStyle name="Note 2 2 7" xfId="16999"/>
    <cellStyle name="Note 2 3" xfId="558"/>
    <cellStyle name="Note 2 3 2" xfId="1594"/>
    <cellStyle name="Note 2 3 2 2" xfId="4108"/>
    <cellStyle name="Note 2 3 2 2 2" xfId="8271"/>
    <cellStyle name="Note 2 3 2 2 2 2" xfId="16625"/>
    <cellStyle name="Note 2 3 2 2 2 2 2" xfId="33336"/>
    <cellStyle name="Note 2 3 2 2 2 3" xfId="24983"/>
    <cellStyle name="Note 2 3 2 2 3" xfId="12463"/>
    <cellStyle name="Note 2 3 2 2 3 2" xfId="29174"/>
    <cellStyle name="Note 2 3 2 2 4" xfId="20821"/>
    <cellStyle name="Note 2 3 2 3" xfId="5757"/>
    <cellStyle name="Note 2 3 2 3 2" xfId="14111"/>
    <cellStyle name="Note 2 3 2 3 2 2" xfId="30822"/>
    <cellStyle name="Note 2 3 2 3 3" xfId="22469"/>
    <cellStyle name="Note 2 3 2 4" xfId="9949"/>
    <cellStyle name="Note 2 3 2 4 2" xfId="26660"/>
    <cellStyle name="Note 2 3 2 5" xfId="18307"/>
    <cellStyle name="Note 2 3 3" xfId="4109"/>
    <cellStyle name="Note 2 3 3 2" xfId="8272"/>
    <cellStyle name="Note 2 3 3 2 2" xfId="16626"/>
    <cellStyle name="Note 2 3 3 2 2 2" xfId="33337"/>
    <cellStyle name="Note 2 3 3 2 3" xfId="24984"/>
    <cellStyle name="Note 2 3 3 3" xfId="12464"/>
    <cellStyle name="Note 2 3 3 3 2" xfId="29175"/>
    <cellStyle name="Note 2 3 3 4" xfId="20822"/>
    <cellStyle name="Note 2 3 4" xfId="4721"/>
    <cellStyle name="Note 2 3 4 2" xfId="13075"/>
    <cellStyle name="Note 2 3 4 2 2" xfId="29786"/>
    <cellStyle name="Note 2 3 4 3" xfId="21433"/>
    <cellStyle name="Note 2 3 5" xfId="8913"/>
    <cellStyle name="Note 2 3 5 2" xfId="25624"/>
    <cellStyle name="Note 2 3 6" xfId="17271"/>
    <cellStyle name="Note 2 4" xfId="1082"/>
    <cellStyle name="Note 2 4 2" xfId="4110"/>
    <cellStyle name="Note 2 4 2 2" xfId="8273"/>
    <cellStyle name="Note 2 4 2 2 2" xfId="16627"/>
    <cellStyle name="Note 2 4 2 2 2 2" xfId="33338"/>
    <cellStyle name="Note 2 4 2 2 3" xfId="24985"/>
    <cellStyle name="Note 2 4 2 3" xfId="12465"/>
    <cellStyle name="Note 2 4 2 3 2" xfId="29176"/>
    <cellStyle name="Note 2 4 2 4" xfId="20823"/>
    <cellStyle name="Note 2 4 3" xfId="5245"/>
    <cellStyle name="Note 2 4 3 2" xfId="13599"/>
    <cellStyle name="Note 2 4 3 2 2" xfId="30310"/>
    <cellStyle name="Note 2 4 3 3" xfId="21957"/>
    <cellStyle name="Note 2 4 4" xfId="9437"/>
    <cellStyle name="Note 2 4 4 2" xfId="26148"/>
    <cellStyle name="Note 2 4 5" xfId="17795"/>
    <cellStyle name="Note 2 5" xfId="4111"/>
    <cellStyle name="Note 2 5 2" xfId="8274"/>
    <cellStyle name="Note 2 5 2 2" xfId="16628"/>
    <cellStyle name="Note 2 5 2 2 2" xfId="33339"/>
    <cellStyle name="Note 2 5 2 3" xfId="24986"/>
    <cellStyle name="Note 2 5 3" xfId="12466"/>
    <cellStyle name="Note 2 5 3 2" xfId="29177"/>
    <cellStyle name="Note 2 5 4" xfId="20824"/>
    <cellStyle name="Note 2 6" xfId="4209"/>
    <cellStyle name="Note 2 6 2" xfId="12563"/>
    <cellStyle name="Note 2 6 2 2" xfId="29274"/>
    <cellStyle name="Note 2 6 3" xfId="20921"/>
    <cellStyle name="Note 2 7" xfId="8401"/>
    <cellStyle name="Note 2 7 2" xfId="25112"/>
    <cellStyle name="Note 2 8" xfId="16759"/>
    <cellStyle name="Note 20" xfId="515"/>
    <cellStyle name="Note 20 2" xfId="1028"/>
    <cellStyle name="Note 20 2 2" xfId="2064"/>
    <cellStyle name="Note 20 2 2 2" xfId="4112"/>
    <cellStyle name="Note 20 2 2 2 2" xfId="8275"/>
    <cellStyle name="Note 20 2 2 2 2 2" xfId="16629"/>
    <cellStyle name="Note 20 2 2 2 2 2 2" xfId="33340"/>
    <cellStyle name="Note 20 2 2 2 2 3" xfId="24987"/>
    <cellStyle name="Note 20 2 2 2 3" xfId="12467"/>
    <cellStyle name="Note 20 2 2 2 3 2" xfId="29178"/>
    <cellStyle name="Note 20 2 2 2 4" xfId="20825"/>
    <cellStyle name="Note 20 2 2 3" xfId="6227"/>
    <cellStyle name="Note 20 2 2 3 2" xfId="14581"/>
    <cellStyle name="Note 20 2 2 3 2 2" xfId="31292"/>
    <cellStyle name="Note 20 2 2 3 3" xfId="22939"/>
    <cellStyle name="Note 20 2 2 4" xfId="10419"/>
    <cellStyle name="Note 20 2 2 4 2" xfId="27130"/>
    <cellStyle name="Note 20 2 2 5" xfId="18777"/>
    <cellStyle name="Note 20 2 3" xfId="4113"/>
    <cellStyle name="Note 20 2 3 2" xfId="8276"/>
    <cellStyle name="Note 20 2 3 2 2" xfId="16630"/>
    <cellStyle name="Note 20 2 3 2 2 2" xfId="33341"/>
    <cellStyle name="Note 20 2 3 2 3" xfId="24988"/>
    <cellStyle name="Note 20 2 3 3" xfId="12468"/>
    <cellStyle name="Note 20 2 3 3 2" xfId="29179"/>
    <cellStyle name="Note 20 2 3 4" xfId="20826"/>
    <cellStyle name="Note 20 2 4" xfId="5191"/>
    <cellStyle name="Note 20 2 4 2" xfId="13545"/>
    <cellStyle name="Note 20 2 4 2 2" xfId="30256"/>
    <cellStyle name="Note 20 2 4 3" xfId="21903"/>
    <cellStyle name="Note 20 2 5" xfId="9383"/>
    <cellStyle name="Note 20 2 5 2" xfId="26094"/>
    <cellStyle name="Note 20 2 6" xfId="17741"/>
    <cellStyle name="Note 20 3" xfId="1552"/>
    <cellStyle name="Note 20 3 2" xfId="4114"/>
    <cellStyle name="Note 20 3 2 2" xfId="8277"/>
    <cellStyle name="Note 20 3 2 2 2" xfId="16631"/>
    <cellStyle name="Note 20 3 2 2 2 2" xfId="33342"/>
    <cellStyle name="Note 20 3 2 2 3" xfId="24989"/>
    <cellStyle name="Note 20 3 2 3" xfId="12469"/>
    <cellStyle name="Note 20 3 2 3 2" xfId="29180"/>
    <cellStyle name="Note 20 3 2 4" xfId="20827"/>
    <cellStyle name="Note 20 3 3" xfId="5715"/>
    <cellStyle name="Note 20 3 3 2" xfId="14069"/>
    <cellStyle name="Note 20 3 3 2 2" xfId="30780"/>
    <cellStyle name="Note 20 3 3 3" xfId="22427"/>
    <cellStyle name="Note 20 3 4" xfId="9907"/>
    <cellStyle name="Note 20 3 4 2" xfId="26618"/>
    <cellStyle name="Note 20 3 5" xfId="18265"/>
    <cellStyle name="Note 20 4" xfId="4115"/>
    <cellStyle name="Note 20 4 2" xfId="8278"/>
    <cellStyle name="Note 20 4 2 2" xfId="16632"/>
    <cellStyle name="Note 20 4 2 2 2" xfId="33343"/>
    <cellStyle name="Note 20 4 2 3" xfId="24990"/>
    <cellStyle name="Note 20 4 3" xfId="12470"/>
    <cellStyle name="Note 20 4 3 2" xfId="29181"/>
    <cellStyle name="Note 20 4 4" xfId="20828"/>
    <cellStyle name="Note 20 5" xfId="4679"/>
    <cellStyle name="Note 20 5 2" xfId="13033"/>
    <cellStyle name="Note 20 5 2 2" xfId="29744"/>
    <cellStyle name="Note 20 5 3" xfId="21391"/>
    <cellStyle name="Note 20 6" xfId="8871"/>
    <cellStyle name="Note 20 6 2" xfId="25582"/>
    <cellStyle name="Note 20 7" xfId="17229"/>
    <cellStyle name="Note 21" xfId="529"/>
    <cellStyle name="Note 21 2" xfId="1042"/>
    <cellStyle name="Note 21 2 2" xfId="2078"/>
    <cellStyle name="Note 21 2 2 2" xfId="4116"/>
    <cellStyle name="Note 21 2 2 2 2" xfId="8279"/>
    <cellStyle name="Note 21 2 2 2 2 2" xfId="16633"/>
    <cellStyle name="Note 21 2 2 2 2 2 2" xfId="33344"/>
    <cellStyle name="Note 21 2 2 2 2 3" xfId="24991"/>
    <cellStyle name="Note 21 2 2 2 3" xfId="12471"/>
    <cellStyle name="Note 21 2 2 2 3 2" xfId="29182"/>
    <cellStyle name="Note 21 2 2 2 4" xfId="20829"/>
    <cellStyle name="Note 21 2 2 3" xfId="6241"/>
    <cellStyle name="Note 21 2 2 3 2" xfId="14595"/>
    <cellStyle name="Note 21 2 2 3 2 2" xfId="31306"/>
    <cellStyle name="Note 21 2 2 3 3" xfId="22953"/>
    <cellStyle name="Note 21 2 2 4" xfId="10433"/>
    <cellStyle name="Note 21 2 2 4 2" xfId="27144"/>
    <cellStyle name="Note 21 2 2 5" xfId="18791"/>
    <cellStyle name="Note 21 2 3" xfId="4117"/>
    <cellStyle name="Note 21 2 3 2" xfId="8280"/>
    <cellStyle name="Note 21 2 3 2 2" xfId="16634"/>
    <cellStyle name="Note 21 2 3 2 2 2" xfId="33345"/>
    <cellStyle name="Note 21 2 3 2 3" xfId="24992"/>
    <cellStyle name="Note 21 2 3 3" xfId="12472"/>
    <cellStyle name="Note 21 2 3 3 2" xfId="29183"/>
    <cellStyle name="Note 21 2 3 4" xfId="20830"/>
    <cellStyle name="Note 21 2 4" xfId="5205"/>
    <cellStyle name="Note 21 2 4 2" xfId="13559"/>
    <cellStyle name="Note 21 2 4 2 2" xfId="30270"/>
    <cellStyle name="Note 21 2 4 3" xfId="21917"/>
    <cellStyle name="Note 21 2 5" xfId="9397"/>
    <cellStyle name="Note 21 2 5 2" xfId="26108"/>
    <cellStyle name="Note 21 2 6" xfId="17755"/>
    <cellStyle name="Note 21 3" xfId="1566"/>
    <cellStyle name="Note 21 3 2" xfId="4118"/>
    <cellStyle name="Note 21 3 2 2" xfId="8281"/>
    <cellStyle name="Note 21 3 2 2 2" xfId="16635"/>
    <cellStyle name="Note 21 3 2 2 2 2" xfId="33346"/>
    <cellStyle name="Note 21 3 2 2 3" xfId="24993"/>
    <cellStyle name="Note 21 3 2 3" xfId="12473"/>
    <cellStyle name="Note 21 3 2 3 2" xfId="29184"/>
    <cellStyle name="Note 21 3 2 4" xfId="20831"/>
    <cellStyle name="Note 21 3 3" xfId="5729"/>
    <cellStyle name="Note 21 3 3 2" xfId="14083"/>
    <cellStyle name="Note 21 3 3 2 2" xfId="30794"/>
    <cellStyle name="Note 21 3 3 3" xfId="22441"/>
    <cellStyle name="Note 21 3 4" xfId="9921"/>
    <cellStyle name="Note 21 3 4 2" xfId="26632"/>
    <cellStyle name="Note 21 3 5" xfId="18279"/>
    <cellStyle name="Note 21 4" xfId="4119"/>
    <cellStyle name="Note 21 4 2" xfId="8282"/>
    <cellStyle name="Note 21 4 2 2" xfId="16636"/>
    <cellStyle name="Note 21 4 2 2 2" xfId="33347"/>
    <cellStyle name="Note 21 4 2 3" xfId="24994"/>
    <cellStyle name="Note 21 4 3" xfId="12474"/>
    <cellStyle name="Note 21 4 3 2" xfId="29185"/>
    <cellStyle name="Note 21 4 4" xfId="20832"/>
    <cellStyle name="Note 21 5" xfId="4693"/>
    <cellStyle name="Note 21 5 2" xfId="13047"/>
    <cellStyle name="Note 21 5 2 2" xfId="29758"/>
    <cellStyle name="Note 21 5 3" xfId="21405"/>
    <cellStyle name="Note 21 6" xfId="8885"/>
    <cellStyle name="Note 21 6 2" xfId="25596"/>
    <cellStyle name="Note 21 7" xfId="17243"/>
    <cellStyle name="Note 22" xfId="1056"/>
    <cellStyle name="Note 22 2" xfId="2092"/>
    <cellStyle name="Note 22 2 2" xfId="4120"/>
    <cellStyle name="Note 22 2 2 2" xfId="8283"/>
    <cellStyle name="Note 22 2 2 2 2" xfId="16637"/>
    <cellStyle name="Note 22 2 2 2 2 2" xfId="33348"/>
    <cellStyle name="Note 22 2 2 2 3" xfId="24995"/>
    <cellStyle name="Note 22 2 2 3" xfId="12475"/>
    <cellStyle name="Note 22 2 2 3 2" xfId="29186"/>
    <cellStyle name="Note 22 2 2 4" xfId="20833"/>
    <cellStyle name="Note 22 2 3" xfId="6255"/>
    <cellStyle name="Note 22 2 3 2" xfId="14609"/>
    <cellStyle name="Note 22 2 3 2 2" xfId="31320"/>
    <cellStyle name="Note 22 2 3 3" xfId="22967"/>
    <cellStyle name="Note 22 2 4" xfId="10447"/>
    <cellStyle name="Note 22 2 4 2" xfId="27158"/>
    <cellStyle name="Note 22 2 5" xfId="18805"/>
    <cellStyle name="Note 22 3" xfId="4121"/>
    <cellStyle name="Note 22 3 2" xfId="8284"/>
    <cellStyle name="Note 22 3 2 2" xfId="16638"/>
    <cellStyle name="Note 22 3 2 2 2" xfId="33349"/>
    <cellStyle name="Note 22 3 2 3" xfId="24996"/>
    <cellStyle name="Note 22 3 3" xfId="12476"/>
    <cellStyle name="Note 22 3 3 2" xfId="29187"/>
    <cellStyle name="Note 22 3 4" xfId="20834"/>
    <cellStyle name="Note 22 4" xfId="5219"/>
    <cellStyle name="Note 22 4 2" xfId="13573"/>
    <cellStyle name="Note 22 4 2 2" xfId="30284"/>
    <cellStyle name="Note 22 4 3" xfId="21931"/>
    <cellStyle name="Note 22 5" xfId="9411"/>
    <cellStyle name="Note 22 5 2" xfId="26122"/>
    <cellStyle name="Note 22 6" xfId="17769"/>
    <cellStyle name="Note 23" xfId="543"/>
    <cellStyle name="Note 23 2" xfId="1580"/>
    <cellStyle name="Note 23 2 2" xfId="4122"/>
    <cellStyle name="Note 23 2 2 2" xfId="8285"/>
    <cellStyle name="Note 23 2 2 2 2" xfId="16639"/>
    <cellStyle name="Note 23 2 2 2 2 2" xfId="33350"/>
    <cellStyle name="Note 23 2 2 2 3" xfId="24997"/>
    <cellStyle name="Note 23 2 2 3" xfId="12477"/>
    <cellStyle name="Note 23 2 2 3 2" xfId="29188"/>
    <cellStyle name="Note 23 2 2 4" xfId="20835"/>
    <cellStyle name="Note 23 2 3" xfId="5743"/>
    <cellStyle name="Note 23 2 3 2" xfId="14097"/>
    <cellStyle name="Note 23 2 3 2 2" xfId="30808"/>
    <cellStyle name="Note 23 2 3 3" xfId="22455"/>
    <cellStyle name="Note 23 2 4" xfId="9935"/>
    <cellStyle name="Note 23 2 4 2" xfId="26646"/>
    <cellStyle name="Note 23 2 5" xfId="18293"/>
    <cellStyle name="Note 23 3" xfId="4123"/>
    <cellStyle name="Note 23 3 2" xfId="8286"/>
    <cellStyle name="Note 23 3 2 2" xfId="16640"/>
    <cellStyle name="Note 23 3 2 2 2" xfId="33351"/>
    <cellStyle name="Note 23 3 2 3" xfId="24998"/>
    <cellStyle name="Note 23 3 3" xfId="12478"/>
    <cellStyle name="Note 23 3 3 2" xfId="29189"/>
    <cellStyle name="Note 23 3 4" xfId="20836"/>
    <cellStyle name="Note 23 4" xfId="4707"/>
    <cellStyle name="Note 23 4 2" xfId="13061"/>
    <cellStyle name="Note 23 4 2 2" xfId="29772"/>
    <cellStyle name="Note 23 4 3" xfId="21419"/>
    <cellStyle name="Note 23 5" xfId="8899"/>
    <cellStyle name="Note 23 5 2" xfId="25610"/>
    <cellStyle name="Note 23 6" xfId="17257"/>
    <cellStyle name="Note 24" xfId="2106"/>
    <cellStyle name="Note 24 2" xfId="6269"/>
    <cellStyle name="Note 24 2 2" xfId="14623"/>
    <cellStyle name="Note 24 2 2 2" xfId="31334"/>
    <cellStyle name="Note 24 2 3" xfId="22981"/>
    <cellStyle name="Note 24 3" xfId="10461"/>
    <cellStyle name="Note 24 3 2" xfId="27172"/>
    <cellStyle name="Note 24 4" xfId="18819"/>
    <cellStyle name="Note 25" xfId="4181"/>
    <cellStyle name="Note 25 2" xfId="8344"/>
    <cellStyle name="Note 25 2 2" xfId="16698"/>
    <cellStyle name="Note 25 2 2 2" xfId="33409"/>
    <cellStyle name="Note 25 2 3" xfId="25056"/>
    <cellStyle name="Note 25 3" xfId="12536"/>
    <cellStyle name="Note 25 3 2" xfId="29247"/>
    <cellStyle name="Note 25 4" xfId="20894"/>
    <cellStyle name="Note 26" xfId="8358"/>
    <cellStyle name="Note 26 2" xfId="16712"/>
    <cellStyle name="Note 26 2 2" xfId="33423"/>
    <cellStyle name="Note 26 3" xfId="25070"/>
    <cellStyle name="Note 27" xfId="8372"/>
    <cellStyle name="Note 27 2" xfId="16726"/>
    <cellStyle name="Note 27 2 2" xfId="33437"/>
    <cellStyle name="Note 27 3" xfId="25084"/>
    <cellStyle name="Note 28" xfId="8386"/>
    <cellStyle name="Note 28 2" xfId="25098"/>
    <cellStyle name="Note 29" xfId="33456"/>
    <cellStyle name="Note 3" xfId="44"/>
    <cellStyle name="Note 3 2" xfId="287"/>
    <cellStyle name="Note 3 2 2" xfId="800"/>
    <cellStyle name="Note 3 2 2 2" xfId="1836"/>
    <cellStyle name="Note 3 2 2 2 2" xfId="4124"/>
    <cellStyle name="Note 3 2 2 2 2 2" xfId="8287"/>
    <cellStyle name="Note 3 2 2 2 2 2 2" xfId="16641"/>
    <cellStyle name="Note 3 2 2 2 2 2 2 2" xfId="33352"/>
    <cellStyle name="Note 3 2 2 2 2 2 3" xfId="24999"/>
    <cellStyle name="Note 3 2 2 2 2 3" xfId="12479"/>
    <cellStyle name="Note 3 2 2 2 2 3 2" xfId="29190"/>
    <cellStyle name="Note 3 2 2 2 2 4" xfId="20837"/>
    <cellStyle name="Note 3 2 2 2 3" xfId="5999"/>
    <cellStyle name="Note 3 2 2 2 3 2" xfId="14353"/>
    <cellStyle name="Note 3 2 2 2 3 2 2" xfId="31064"/>
    <cellStyle name="Note 3 2 2 2 3 3" xfId="22711"/>
    <cellStyle name="Note 3 2 2 2 4" xfId="10191"/>
    <cellStyle name="Note 3 2 2 2 4 2" xfId="26902"/>
    <cellStyle name="Note 3 2 2 2 5" xfId="18549"/>
    <cellStyle name="Note 3 2 2 3" xfId="4125"/>
    <cellStyle name="Note 3 2 2 3 2" xfId="8288"/>
    <cellStyle name="Note 3 2 2 3 2 2" xfId="16642"/>
    <cellStyle name="Note 3 2 2 3 2 2 2" xfId="33353"/>
    <cellStyle name="Note 3 2 2 3 2 3" xfId="25000"/>
    <cellStyle name="Note 3 2 2 3 3" xfId="12480"/>
    <cellStyle name="Note 3 2 2 3 3 2" xfId="29191"/>
    <cellStyle name="Note 3 2 2 3 4" xfId="20838"/>
    <cellStyle name="Note 3 2 2 4" xfId="4963"/>
    <cellStyle name="Note 3 2 2 4 2" xfId="13317"/>
    <cellStyle name="Note 3 2 2 4 2 2" xfId="30028"/>
    <cellStyle name="Note 3 2 2 4 3" xfId="21675"/>
    <cellStyle name="Note 3 2 2 5" xfId="9155"/>
    <cellStyle name="Note 3 2 2 5 2" xfId="25866"/>
    <cellStyle name="Note 3 2 2 6" xfId="17513"/>
    <cellStyle name="Note 3 2 3" xfId="1324"/>
    <cellStyle name="Note 3 2 3 2" xfId="4126"/>
    <cellStyle name="Note 3 2 3 2 2" xfId="8289"/>
    <cellStyle name="Note 3 2 3 2 2 2" xfId="16643"/>
    <cellStyle name="Note 3 2 3 2 2 2 2" xfId="33354"/>
    <cellStyle name="Note 3 2 3 2 2 3" xfId="25001"/>
    <cellStyle name="Note 3 2 3 2 3" xfId="12481"/>
    <cellStyle name="Note 3 2 3 2 3 2" xfId="29192"/>
    <cellStyle name="Note 3 2 3 2 4" xfId="20839"/>
    <cellStyle name="Note 3 2 3 3" xfId="5487"/>
    <cellStyle name="Note 3 2 3 3 2" xfId="13841"/>
    <cellStyle name="Note 3 2 3 3 2 2" xfId="30552"/>
    <cellStyle name="Note 3 2 3 3 3" xfId="22199"/>
    <cellStyle name="Note 3 2 3 4" xfId="9679"/>
    <cellStyle name="Note 3 2 3 4 2" xfId="26390"/>
    <cellStyle name="Note 3 2 3 5" xfId="18037"/>
    <cellStyle name="Note 3 2 4" xfId="4127"/>
    <cellStyle name="Note 3 2 4 2" xfId="8290"/>
    <cellStyle name="Note 3 2 4 2 2" xfId="16644"/>
    <cellStyle name="Note 3 2 4 2 2 2" xfId="33355"/>
    <cellStyle name="Note 3 2 4 2 3" xfId="25002"/>
    <cellStyle name="Note 3 2 4 3" xfId="12482"/>
    <cellStyle name="Note 3 2 4 3 2" xfId="29193"/>
    <cellStyle name="Note 3 2 4 4" xfId="20840"/>
    <cellStyle name="Note 3 2 5" xfId="4451"/>
    <cellStyle name="Note 3 2 5 2" xfId="12805"/>
    <cellStyle name="Note 3 2 5 2 2" xfId="29516"/>
    <cellStyle name="Note 3 2 5 3" xfId="21163"/>
    <cellStyle name="Note 3 2 6" xfId="8643"/>
    <cellStyle name="Note 3 2 6 2" xfId="25354"/>
    <cellStyle name="Note 3 2 7" xfId="17001"/>
    <cellStyle name="Note 3 3" xfId="560"/>
    <cellStyle name="Note 3 3 2" xfId="1596"/>
    <cellStyle name="Note 3 3 2 2" xfId="4128"/>
    <cellStyle name="Note 3 3 2 2 2" xfId="8291"/>
    <cellStyle name="Note 3 3 2 2 2 2" xfId="16645"/>
    <cellStyle name="Note 3 3 2 2 2 2 2" xfId="33356"/>
    <cellStyle name="Note 3 3 2 2 2 3" xfId="25003"/>
    <cellStyle name="Note 3 3 2 2 3" xfId="12483"/>
    <cellStyle name="Note 3 3 2 2 3 2" xfId="29194"/>
    <cellStyle name="Note 3 3 2 2 4" xfId="20841"/>
    <cellStyle name="Note 3 3 2 3" xfId="5759"/>
    <cellStyle name="Note 3 3 2 3 2" xfId="14113"/>
    <cellStyle name="Note 3 3 2 3 2 2" xfId="30824"/>
    <cellStyle name="Note 3 3 2 3 3" xfId="22471"/>
    <cellStyle name="Note 3 3 2 4" xfId="9951"/>
    <cellStyle name="Note 3 3 2 4 2" xfId="26662"/>
    <cellStyle name="Note 3 3 2 5" xfId="18309"/>
    <cellStyle name="Note 3 3 3" xfId="4129"/>
    <cellStyle name="Note 3 3 3 2" xfId="8292"/>
    <cellStyle name="Note 3 3 3 2 2" xfId="16646"/>
    <cellStyle name="Note 3 3 3 2 2 2" xfId="33357"/>
    <cellStyle name="Note 3 3 3 2 3" xfId="25004"/>
    <cellStyle name="Note 3 3 3 3" xfId="12484"/>
    <cellStyle name="Note 3 3 3 3 2" xfId="29195"/>
    <cellStyle name="Note 3 3 3 4" xfId="20842"/>
    <cellStyle name="Note 3 3 4" xfId="4723"/>
    <cellStyle name="Note 3 3 4 2" xfId="13077"/>
    <cellStyle name="Note 3 3 4 2 2" xfId="29788"/>
    <cellStyle name="Note 3 3 4 3" xfId="21435"/>
    <cellStyle name="Note 3 3 5" xfId="8915"/>
    <cellStyle name="Note 3 3 5 2" xfId="25626"/>
    <cellStyle name="Note 3 3 6" xfId="17273"/>
    <cellStyle name="Note 3 4" xfId="1084"/>
    <cellStyle name="Note 3 4 2" xfId="4130"/>
    <cellStyle name="Note 3 4 2 2" xfId="8293"/>
    <cellStyle name="Note 3 4 2 2 2" xfId="16647"/>
    <cellStyle name="Note 3 4 2 2 2 2" xfId="33358"/>
    <cellStyle name="Note 3 4 2 2 3" xfId="25005"/>
    <cellStyle name="Note 3 4 2 3" xfId="12485"/>
    <cellStyle name="Note 3 4 2 3 2" xfId="29196"/>
    <cellStyle name="Note 3 4 2 4" xfId="20843"/>
    <cellStyle name="Note 3 4 3" xfId="5247"/>
    <cellStyle name="Note 3 4 3 2" xfId="13601"/>
    <cellStyle name="Note 3 4 3 2 2" xfId="30312"/>
    <cellStyle name="Note 3 4 3 3" xfId="21959"/>
    <cellStyle name="Note 3 4 4" xfId="9439"/>
    <cellStyle name="Note 3 4 4 2" xfId="26150"/>
    <cellStyle name="Note 3 4 5" xfId="17797"/>
    <cellStyle name="Note 3 5" xfId="4131"/>
    <cellStyle name="Note 3 5 2" xfId="8294"/>
    <cellStyle name="Note 3 5 2 2" xfId="16648"/>
    <cellStyle name="Note 3 5 2 2 2" xfId="33359"/>
    <cellStyle name="Note 3 5 2 3" xfId="25006"/>
    <cellStyle name="Note 3 5 3" xfId="12486"/>
    <cellStyle name="Note 3 5 3 2" xfId="29197"/>
    <cellStyle name="Note 3 5 4" xfId="20844"/>
    <cellStyle name="Note 3 6" xfId="4211"/>
    <cellStyle name="Note 3 6 2" xfId="12565"/>
    <cellStyle name="Note 3 6 2 2" xfId="29276"/>
    <cellStyle name="Note 3 6 3" xfId="20923"/>
    <cellStyle name="Note 3 7" xfId="8403"/>
    <cellStyle name="Note 3 7 2" xfId="25114"/>
    <cellStyle name="Note 3 8" xfId="16761"/>
    <cellStyle name="Note 30" xfId="33474"/>
    <cellStyle name="Note 31" xfId="33488"/>
    <cellStyle name="Note 4" xfId="58"/>
    <cellStyle name="Note 4 2" xfId="301"/>
    <cellStyle name="Note 4 2 2" xfId="814"/>
    <cellStyle name="Note 4 2 2 2" xfId="1850"/>
    <cellStyle name="Note 4 2 2 2 2" xfId="4132"/>
    <cellStyle name="Note 4 2 2 2 2 2" xfId="8295"/>
    <cellStyle name="Note 4 2 2 2 2 2 2" xfId="16649"/>
    <cellStyle name="Note 4 2 2 2 2 2 2 2" xfId="33360"/>
    <cellStyle name="Note 4 2 2 2 2 2 3" xfId="25007"/>
    <cellStyle name="Note 4 2 2 2 2 3" xfId="12487"/>
    <cellStyle name="Note 4 2 2 2 2 3 2" xfId="29198"/>
    <cellStyle name="Note 4 2 2 2 2 4" xfId="20845"/>
    <cellStyle name="Note 4 2 2 2 3" xfId="6013"/>
    <cellStyle name="Note 4 2 2 2 3 2" xfId="14367"/>
    <cellStyle name="Note 4 2 2 2 3 2 2" xfId="31078"/>
    <cellStyle name="Note 4 2 2 2 3 3" xfId="22725"/>
    <cellStyle name="Note 4 2 2 2 4" xfId="10205"/>
    <cellStyle name="Note 4 2 2 2 4 2" xfId="26916"/>
    <cellStyle name="Note 4 2 2 2 5" xfId="18563"/>
    <cellStyle name="Note 4 2 2 3" xfId="4133"/>
    <cellStyle name="Note 4 2 2 3 2" xfId="8296"/>
    <cellStyle name="Note 4 2 2 3 2 2" xfId="16650"/>
    <cellStyle name="Note 4 2 2 3 2 2 2" xfId="33361"/>
    <cellStyle name="Note 4 2 2 3 2 3" xfId="25008"/>
    <cellStyle name="Note 4 2 2 3 3" xfId="12488"/>
    <cellStyle name="Note 4 2 2 3 3 2" xfId="29199"/>
    <cellStyle name="Note 4 2 2 3 4" xfId="20846"/>
    <cellStyle name="Note 4 2 2 4" xfId="4977"/>
    <cellStyle name="Note 4 2 2 4 2" xfId="13331"/>
    <cellStyle name="Note 4 2 2 4 2 2" xfId="30042"/>
    <cellStyle name="Note 4 2 2 4 3" xfId="21689"/>
    <cellStyle name="Note 4 2 2 5" xfId="9169"/>
    <cellStyle name="Note 4 2 2 5 2" xfId="25880"/>
    <cellStyle name="Note 4 2 2 6" xfId="17527"/>
    <cellStyle name="Note 4 2 3" xfId="1338"/>
    <cellStyle name="Note 4 2 3 2" xfId="4134"/>
    <cellStyle name="Note 4 2 3 2 2" xfId="8297"/>
    <cellStyle name="Note 4 2 3 2 2 2" xfId="16651"/>
    <cellStyle name="Note 4 2 3 2 2 2 2" xfId="33362"/>
    <cellStyle name="Note 4 2 3 2 2 3" xfId="25009"/>
    <cellStyle name="Note 4 2 3 2 3" xfId="12489"/>
    <cellStyle name="Note 4 2 3 2 3 2" xfId="29200"/>
    <cellStyle name="Note 4 2 3 2 4" xfId="20847"/>
    <cellStyle name="Note 4 2 3 3" xfId="5501"/>
    <cellStyle name="Note 4 2 3 3 2" xfId="13855"/>
    <cellStyle name="Note 4 2 3 3 2 2" xfId="30566"/>
    <cellStyle name="Note 4 2 3 3 3" xfId="22213"/>
    <cellStyle name="Note 4 2 3 4" xfId="9693"/>
    <cellStyle name="Note 4 2 3 4 2" xfId="26404"/>
    <cellStyle name="Note 4 2 3 5" xfId="18051"/>
    <cellStyle name="Note 4 2 4" xfId="4135"/>
    <cellStyle name="Note 4 2 4 2" xfId="8298"/>
    <cellStyle name="Note 4 2 4 2 2" xfId="16652"/>
    <cellStyle name="Note 4 2 4 2 2 2" xfId="33363"/>
    <cellStyle name="Note 4 2 4 2 3" xfId="25010"/>
    <cellStyle name="Note 4 2 4 3" xfId="12490"/>
    <cellStyle name="Note 4 2 4 3 2" xfId="29201"/>
    <cellStyle name="Note 4 2 4 4" xfId="20848"/>
    <cellStyle name="Note 4 2 5" xfId="4465"/>
    <cellStyle name="Note 4 2 5 2" xfId="12819"/>
    <cellStyle name="Note 4 2 5 2 2" xfId="29530"/>
    <cellStyle name="Note 4 2 5 3" xfId="21177"/>
    <cellStyle name="Note 4 2 6" xfId="8657"/>
    <cellStyle name="Note 4 2 6 2" xfId="25368"/>
    <cellStyle name="Note 4 2 7" xfId="17015"/>
    <cellStyle name="Note 4 3" xfId="574"/>
    <cellStyle name="Note 4 3 2" xfId="1610"/>
    <cellStyle name="Note 4 3 2 2" xfId="4136"/>
    <cellStyle name="Note 4 3 2 2 2" xfId="8299"/>
    <cellStyle name="Note 4 3 2 2 2 2" xfId="16653"/>
    <cellStyle name="Note 4 3 2 2 2 2 2" xfId="33364"/>
    <cellStyle name="Note 4 3 2 2 2 3" xfId="25011"/>
    <cellStyle name="Note 4 3 2 2 3" xfId="12491"/>
    <cellStyle name="Note 4 3 2 2 3 2" xfId="29202"/>
    <cellStyle name="Note 4 3 2 2 4" xfId="20849"/>
    <cellStyle name="Note 4 3 2 3" xfId="5773"/>
    <cellStyle name="Note 4 3 2 3 2" xfId="14127"/>
    <cellStyle name="Note 4 3 2 3 2 2" xfId="30838"/>
    <cellStyle name="Note 4 3 2 3 3" xfId="22485"/>
    <cellStyle name="Note 4 3 2 4" xfId="9965"/>
    <cellStyle name="Note 4 3 2 4 2" xfId="26676"/>
    <cellStyle name="Note 4 3 2 5" xfId="18323"/>
    <cellStyle name="Note 4 3 3" xfId="4137"/>
    <cellStyle name="Note 4 3 3 2" xfId="8300"/>
    <cellStyle name="Note 4 3 3 2 2" xfId="16654"/>
    <cellStyle name="Note 4 3 3 2 2 2" xfId="33365"/>
    <cellStyle name="Note 4 3 3 2 3" xfId="25012"/>
    <cellStyle name="Note 4 3 3 3" xfId="12492"/>
    <cellStyle name="Note 4 3 3 3 2" xfId="29203"/>
    <cellStyle name="Note 4 3 3 4" xfId="20850"/>
    <cellStyle name="Note 4 3 4" xfId="4737"/>
    <cellStyle name="Note 4 3 4 2" xfId="13091"/>
    <cellStyle name="Note 4 3 4 2 2" xfId="29802"/>
    <cellStyle name="Note 4 3 4 3" xfId="21449"/>
    <cellStyle name="Note 4 3 5" xfId="8929"/>
    <cellStyle name="Note 4 3 5 2" xfId="25640"/>
    <cellStyle name="Note 4 3 6" xfId="17287"/>
    <cellStyle name="Note 4 4" xfId="1098"/>
    <cellStyle name="Note 4 4 2" xfId="4138"/>
    <cellStyle name="Note 4 4 2 2" xfId="8301"/>
    <cellStyle name="Note 4 4 2 2 2" xfId="16655"/>
    <cellStyle name="Note 4 4 2 2 2 2" xfId="33366"/>
    <cellStyle name="Note 4 4 2 2 3" xfId="25013"/>
    <cellStyle name="Note 4 4 2 3" xfId="12493"/>
    <cellStyle name="Note 4 4 2 3 2" xfId="29204"/>
    <cellStyle name="Note 4 4 2 4" xfId="20851"/>
    <cellStyle name="Note 4 4 3" xfId="5261"/>
    <cellStyle name="Note 4 4 3 2" xfId="13615"/>
    <cellStyle name="Note 4 4 3 2 2" xfId="30326"/>
    <cellStyle name="Note 4 4 3 3" xfId="21973"/>
    <cellStyle name="Note 4 4 4" xfId="9453"/>
    <cellStyle name="Note 4 4 4 2" xfId="26164"/>
    <cellStyle name="Note 4 4 5" xfId="17811"/>
    <cellStyle name="Note 4 5" xfId="4139"/>
    <cellStyle name="Note 4 5 2" xfId="8302"/>
    <cellStyle name="Note 4 5 2 2" xfId="16656"/>
    <cellStyle name="Note 4 5 2 2 2" xfId="33367"/>
    <cellStyle name="Note 4 5 2 3" xfId="25014"/>
    <cellStyle name="Note 4 5 3" xfId="12494"/>
    <cellStyle name="Note 4 5 3 2" xfId="29205"/>
    <cellStyle name="Note 4 5 4" xfId="20852"/>
    <cellStyle name="Note 4 6" xfId="4225"/>
    <cellStyle name="Note 4 6 2" xfId="12579"/>
    <cellStyle name="Note 4 6 2 2" xfId="29290"/>
    <cellStyle name="Note 4 6 3" xfId="20937"/>
    <cellStyle name="Note 4 7" xfId="8417"/>
    <cellStyle name="Note 4 7 2" xfId="25128"/>
    <cellStyle name="Note 4 8" xfId="16775"/>
    <cellStyle name="Note 5" xfId="72"/>
    <cellStyle name="Note 5 2" xfId="315"/>
    <cellStyle name="Note 5 2 2" xfId="828"/>
    <cellStyle name="Note 5 2 2 2" xfId="1864"/>
    <cellStyle name="Note 5 2 2 2 2" xfId="4140"/>
    <cellStyle name="Note 5 2 2 2 2 2" xfId="8303"/>
    <cellStyle name="Note 5 2 2 2 2 2 2" xfId="16657"/>
    <cellStyle name="Note 5 2 2 2 2 2 2 2" xfId="33368"/>
    <cellStyle name="Note 5 2 2 2 2 2 3" xfId="25015"/>
    <cellStyle name="Note 5 2 2 2 2 3" xfId="12495"/>
    <cellStyle name="Note 5 2 2 2 2 3 2" xfId="29206"/>
    <cellStyle name="Note 5 2 2 2 2 4" xfId="20853"/>
    <cellStyle name="Note 5 2 2 2 3" xfId="6027"/>
    <cellStyle name="Note 5 2 2 2 3 2" xfId="14381"/>
    <cellStyle name="Note 5 2 2 2 3 2 2" xfId="31092"/>
    <cellStyle name="Note 5 2 2 2 3 3" xfId="22739"/>
    <cellStyle name="Note 5 2 2 2 4" xfId="10219"/>
    <cellStyle name="Note 5 2 2 2 4 2" xfId="26930"/>
    <cellStyle name="Note 5 2 2 2 5" xfId="18577"/>
    <cellStyle name="Note 5 2 2 3" xfId="4141"/>
    <cellStyle name="Note 5 2 2 3 2" xfId="8304"/>
    <cellStyle name="Note 5 2 2 3 2 2" xfId="16658"/>
    <cellStyle name="Note 5 2 2 3 2 2 2" xfId="33369"/>
    <cellStyle name="Note 5 2 2 3 2 3" xfId="25016"/>
    <cellStyle name="Note 5 2 2 3 3" xfId="12496"/>
    <cellStyle name="Note 5 2 2 3 3 2" xfId="29207"/>
    <cellStyle name="Note 5 2 2 3 4" xfId="20854"/>
    <cellStyle name="Note 5 2 2 4" xfId="4991"/>
    <cellStyle name="Note 5 2 2 4 2" xfId="13345"/>
    <cellStyle name="Note 5 2 2 4 2 2" xfId="30056"/>
    <cellStyle name="Note 5 2 2 4 3" xfId="21703"/>
    <cellStyle name="Note 5 2 2 5" xfId="9183"/>
    <cellStyle name="Note 5 2 2 5 2" xfId="25894"/>
    <cellStyle name="Note 5 2 2 6" xfId="17541"/>
    <cellStyle name="Note 5 2 3" xfId="1352"/>
    <cellStyle name="Note 5 2 3 2" xfId="4142"/>
    <cellStyle name="Note 5 2 3 2 2" xfId="8305"/>
    <cellStyle name="Note 5 2 3 2 2 2" xfId="16659"/>
    <cellStyle name="Note 5 2 3 2 2 2 2" xfId="33370"/>
    <cellStyle name="Note 5 2 3 2 2 3" xfId="25017"/>
    <cellStyle name="Note 5 2 3 2 3" xfId="12497"/>
    <cellStyle name="Note 5 2 3 2 3 2" xfId="29208"/>
    <cellStyle name="Note 5 2 3 2 4" xfId="20855"/>
    <cellStyle name="Note 5 2 3 3" xfId="5515"/>
    <cellStyle name="Note 5 2 3 3 2" xfId="13869"/>
    <cellStyle name="Note 5 2 3 3 2 2" xfId="30580"/>
    <cellStyle name="Note 5 2 3 3 3" xfId="22227"/>
    <cellStyle name="Note 5 2 3 4" xfId="9707"/>
    <cellStyle name="Note 5 2 3 4 2" xfId="26418"/>
    <cellStyle name="Note 5 2 3 5" xfId="18065"/>
    <cellStyle name="Note 5 2 4" xfId="4143"/>
    <cellStyle name="Note 5 2 4 2" xfId="8306"/>
    <cellStyle name="Note 5 2 4 2 2" xfId="16660"/>
    <cellStyle name="Note 5 2 4 2 2 2" xfId="33371"/>
    <cellStyle name="Note 5 2 4 2 3" xfId="25018"/>
    <cellStyle name="Note 5 2 4 3" xfId="12498"/>
    <cellStyle name="Note 5 2 4 3 2" xfId="29209"/>
    <cellStyle name="Note 5 2 4 4" xfId="20856"/>
    <cellStyle name="Note 5 2 5" xfId="4479"/>
    <cellStyle name="Note 5 2 5 2" xfId="12833"/>
    <cellStyle name="Note 5 2 5 2 2" xfId="29544"/>
    <cellStyle name="Note 5 2 5 3" xfId="21191"/>
    <cellStyle name="Note 5 2 6" xfId="8671"/>
    <cellStyle name="Note 5 2 6 2" xfId="25382"/>
    <cellStyle name="Note 5 2 7" xfId="17029"/>
    <cellStyle name="Note 5 3" xfId="588"/>
    <cellStyle name="Note 5 3 2" xfId="1624"/>
    <cellStyle name="Note 5 3 2 2" xfId="4144"/>
    <cellStyle name="Note 5 3 2 2 2" xfId="8307"/>
    <cellStyle name="Note 5 3 2 2 2 2" xfId="16661"/>
    <cellStyle name="Note 5 3 2 2 2 2 2" xfId="33372"/>
    <cellStyle name="Note 5 3 2 2 2 3" xfId="25019"/>
    <cellStyle name="Note 5 3 2 2 3" xfId="12499"/>
    <cellStyle name="Note 5 3 2 2 3 2" xfId="29210"/>
    <cellStyle name="Note 5 3 2 2 4" xfId="20857"/>
    <cellStyle name="Note 5 3 2 3" xfId="5787"/>
    <cellStyle name="Note 5 3 2 3 2" xfId="14141"/>
    <cellStyle name="Note 5 3 2 3 2 2" xfId="30852"/>
    <cellStyle name="Note 5 3 2 3 3" xfId="22499"/>
    <cellStyle name="Note 5 3 2 4" xfId="9979"/>
    <cellStyle name="Note 5 3 2 4 2" xfId="26690"/>
    <cellStyle name="Note 5 3 2 5" xfId="18337"/>
    <cellStyle name="Note 5 3 3" xfId="4145"/>
    <cellStyle name="Note 5 3 3 2" xfId="8308"/>
    <cellStyle name="Note 5 3 3 2 2" xfId="16662"/>
    <cellStyle name="Note 5 3 3 2 2 2" xfId="33373"/>
    <cellStyle name="Note 5 3 3 2 3" xfId="25020"/>
    <cellStyle name="Note 5 3 3 3" xfId="12500"/>
    <cellStyle name="Note 5 3 3 3 2" xfId="29211"/>
    <cellStyle name="Note 5 3 3 4" xfId="20858"/>
    <cellStyle name="Note 5 3 4" xfId="4751"/>
    <cellStyle name="Note 5 3 4 2" xfId="13105"/>
    <cellStyle name="Note 5 3 4 2 2" xfId="29816"/>
    <cellStyle name="Note 5 3 4 3" xfId="21463"/>
    <cellStyle name="Note 5 3 5" xfId="8943"/>
    <cellStyle name="Note 5 3 5 2" xfId="25654"/>
    <cellStyle name="Note 5 3 6" xfId="17301"/>
    <cellStyle name="Note 5 4" xfId="1112"/>
    <cellStyle name="Note 5 4 2" xfId="4146"/>
    <cellStyle name="Note 5 4 2 2" xfId="8309"/>
    <cellStyle name="Note 5 4 2 2 2" xfId="16663"/>
    <cellStyle name="Note 5 4 2 2 2 2" xfId="33374"/>
    <cellStyle name="Note 5 4 2 2 3" xfId="25021"/>
    <cellStyle name="Note 5 4 2 3" xfId="12501"/>
    <cellStyle name="Note 5 4 2 3 2" xfId="29212"/>
    <cellStyle name="Note 5 4 2 4" xfId="20859"/>
    <cellStyle name="Note 5 4 3" xfId="5275"/>
    <cellStyle name="Note 5 4 3 2" xfId="13629"/>
    <cellStyle name="Note 5 4 3 2 2" xfId="30340"/>
    <cellStyle name="Note 5 4 3 3" xfId="21987"/>
    <cellStyle name="Note 5 4 4" xfId="9467"/>
    <cellStyle name="Note 5 4 4 2" xfId="26178"/>
    <cellStyle name="Note 5 4 5" xfId="17825"/>
    <cellStyle name="Note 5 5" xfId="4147"/>
    <cellStyle name="Note 5 5 2" xfId="8310"/>
    <cellStyle name="Note 5 5 2 2" xfId="16664"/>
    <cellStyle name="Note 5 5 2 2 2" xfId="33375"/>
    <cellStyle name="Note 5 5 2 3" xfId="25022"/>
    <cellStyle name="Note 5 5 3" xfId="12502"/>
    <cellStyle name="Note 5 5 3 2" xfId="29213"/>
    <cellStyle name="Note 5 5 4" xfId="20860"/>
    <cellStyle name="Note 5 6" xfId="4239"/>
    <cellStyle name="Note 5 6 2" xfId="12593"/>
    <cellStyle name="Note 5 6 2 2" xfId="29304"/>
    <cellStyle name="Note 5 6 3" xfId="20951"/>
    <cellStyle name="Note 5 7" xfId="8431"/>
    <cellStyle name="Note 5 7 2" xfId="25142"/>
    <cellStyle name="Note 5 8" xfId="16789"/>
    <cellStyle name="Note 6" xfId="86"/>
    <cellStyle name="Note 6 2" xfId="329"/>
    <cellStyle name="Note 6 2 2" xfId="842"/>
    <cellStyle name="Note 6 2 2 2" xfId="1878"/>
    <cellStyle name="Note 6 2 2 2 2" xfId="4148"/>
    <cellStyle name="Note 6 2 2 2 2 2" xfId="8311"/>
    <cellStyle name="Note 6 2 2 2 2 2 2" xfId="16665"/>
    <cellStyle name="Note 6 2 2 2 2 2 2 2" xfId="33376"/>
    <cellStyle name="Note 6 2 2 2 2 2 3" xfId="25023"/>
    <cellStyle name="Note 6 2 2 2 2 3" xfId="12503"/>
    <cellStyle name="Note 6 2 2 2 2 3 2" xfId="29214"/>
    <cellStyle name="Note 6 2 2 2 2 4" xfId="20861"/>
    <cellStyle name="Note 6 2 2 2 3" xfId="6041"/>
    <cellStyle name="Note 6 2 2 2 3 2" xfId="14395"/>
    <cellStyle name="Note 6 2 2 2 3 2 2" xfId="31106"/>
    <cellStyle name="Note 6 2 2 2 3 3" xfId="22753"/>
    <cellStyle name="Note 6 2 2 2 4" xfId="10233"/>
    <cellStyle name="Note 6 2 2 2 4 2" xfId="26944"/>
    <cellStyle name="Note 6 2 2 2 5" xfId="18591"/>
    <cellStyle name="Note 6 2 2 3" xfId="4149"/>
    <cellStyle name="Note 6 2 2 3 2" xfId="8312"/>
    <cellStyle name="Note 6 2 2 3 2 2" xfId="16666"/>
    <cellStyle name="Note 6 2 2 3 2 2 2" xfId="33377"/>
    <cellStyle name="Note 6 2 2 3 2 3" xfId="25024"/>
    <cellStyle name="Note 6 2 2 3 3" xfId="12504"/>
    <cellStyle name="Note 6 2 2 3 3 2" xfId="29215"/>
    <cellStyle name="Note 6 2 2 3 4" xfId="20862"/>
    <cellStyle name="Note 6 2 2 4" xfId="5005"/>
    <cellStyle name="Note 6 2 2 4 2" xfId="13359"/>
    <cellStyle name="Note 6 2 2 4 2 2" xfId="30070"/>
    <cellStyle name="Note 6 2 2 4 3" xfId="21717"/>
    <cellStyle name="Note 6 2 2 5" xfId="9197"/>
    <cellStyle name="Note 6 2 2 5 2" xfId="25908"/>
    <cellStyle name="Note 6 2 2 6" xfId="17555"/>
    <cellStyle name="Note 6 2 3" xfId="1366"/>
    <cellStyle name="Note 6 2 3 2" xfId="4150"/>
    <cellStyle name="Note 6 2 3 2 2" xfId="8313"/>
    <cellStyle name="Note 6 2 3 2 2 2" xfId="16667"/>
    <cellStyle name="Note 6 2 3 2 2 2 2" xfId="33378"/>
    <cellStyle name="Note 6 2 3 2 2 3" xfId="25025"/>
    <cellStyle name="Note 6 2 3 2 3" xfId="12505"/>
    <cellStyle name="Note 6 2 3 2 3 2" xfId="29216"/>
    <cellStyle name="Note 6 2 3 2 4" xfId="20863"/>
    <cellStyle name="Note 6 2 3 3" xfId="5529"/>
    <cellStyle name="Note 6 2 3 3 2" xfId="13883"/>
    <cellStyle name="Note 6 2 3 3 2 2" xfId="30594"/>
    <cellStyle name="Note 6 2 3 3 3" xfId="22241"/>
    <cellStyle name="Note 6 2 3 4" xfId="9721"/>
    <cellStyle name="Note 6 2 3 4 2" xfId="26432"/>
    <cellStyle name="Note 6 2 3 5" xfId="18079"/>
    <cellStyle name="Note 6 2 4" xfId="4151"/>
    <cellStyle name="Note 6 2 4 2" xfId="8314"/>
    <cellStyle name="Note 6 2 4 2 2" xfId="16668"/>
    <cellStyle name="Note 6 2 4 2 2 2" xfId="33379"/>
    <cellStyle name="Note 6 2 4 2 3" xfId="25026"/>
    <cellStyle name="Note 6 2 4 3" xfId="12506"/>
    <cellStyle name="Note 6 2 4 3 2" xfId="29217"/>
    <cellStyle name="Note 6 2 4 4" xfId="20864"/>
    <cellStyle name="Note 6 2 5" xfId="4493"/>
    <cellStyle name="Note 6 2 5 2" xfId="12847"/>
    <cellStyle name="Note 6 2 5 2 2" xfId="29558"/>
    <cellStyle name="Note 6 2 5 3" xfId="21205"/>
    <cellStyle name="Note 6 2 6" xfId="8685"/>
    <cellStyle name="Note 6 2 6 2" xfId="25396"/>
    <cellStyle name="Note 6 2 7" xfId="17043"/>
    <cellStyle name="Note 6 3" xfId="602"/>
    <cellStyle name="Note 6 3 2" xfId="1638"/>
    <cellStyle name="Note 6 3 2 2" xfId="4152"/>
    <cellStyle name="Note 6 3 2 2 2" xfId="8315"/>
    <cellStyle name="Note 6 3 2 2 2 2" xfId="16669"/>
    <cellStyle name="Note 6 3 2 2 2 2 2" xfId="33380"/>
    <cellStyle name="Note 6 3 2 2 2 3" xfId="25027"/>
    <cellStyle name="Note 6 3 2 2 3" xfId="12507"/>
    <cellStyle name="Note 6 3 2 2 3 2" xfId="29218"/>
    <cellStyle name="Note 6 3 2 2 4" xfId="20865"/>
    <cellStyle name="Note 6 3 2 3" xfId="5801"/>
    <cellStyle name="Note 6 3 2 3 2" xfId="14155"/>
    <cellStyle name="Note 6 3 2 3 2 2" xfId="30866"/>
    <cellStyle name="Note 6 3 2 3 3" xfId="22513"/>
    <cellStyle name="Note 6 3 2 4" xfId="9993"/>
    <cellStyle name="Note 6 3 2 4 2" xfId="26704"/>
    <cellStyle name="Note 6 3 2 5" xfId="18351"/>
    <cellStyle name="Note 6 3 3" xfId="4153"/>
    <cellStyle name="Note 6 3 3 2" xfId="8316"/>
    <cellStyle name="Note 6 3 3 2 2" xfId="16670"/>
    <cellStyle name="Note 6 3 3 2 2 2" xfId="33381"/>
    <cellStyle name="Note 6 3 3 2 3" xfId="25028"/>
    <cellStyle name="Note 6 3 3 3" xfId="12508"/>
    <cellStyle name="Note 6 3 3 3 2" xfId="29219"/>
    <cellStyle name="Note 6 3 3 4" xfId="20866"/>
    <cellStyle name="Note 6 3 4" xfId="4765"/>
    <cellStyle name="Note 6 3 4 2" xfId="13119"/>
    <cellStyle name="Note 6 3 4 2 2" xfId="29830"/>
    <cellStyle name="Note 6 3 4 3" xfId="21477"/>
    <cellStyle name="Note 6 3 5" xfId="8957"/>
    <cellStyle name="Note 6 3 5 2" xfId="25668"/>
    <cellStyle name="Note 6 3 6" xfId="17315"/>
    <cellStyle name="Note 6 4" xfId="1126"/>
    <cellStyle name="Note 6 4 2" xfId="4154"/>
    <cellStyle name="Note 6 4 2 2" xfId="8317"/>
    <cellStyle name="Note 6 4 2 2 2" xfId="16671"/>
    <cellStyle name="Note 6 4 2 2 2 2" xfId="33382"/>
    <cellStyle name="Note 6 4 2 2 3" xfId="25029"/>
    <cellStyle name="Note 6 4 2 3" xfId="12509"/>
    <cellStyle name="Note 6 4 2 3 2" xfId="29220"/>
    <cellStyle name="Note 6 4 2 4" xfId="20867"/>
    <cellStyle name="Note 6 4 3" xfId="5289"/>
    <cellStyle name="Note 6 4 3 2" xfId="13643"/>
    <cellStyle name="Note 6 4 3 2 2" xfId="30354"/>
    <cellStyle name="Note 6 4 3 3" xfId="22001"/>
    <cellStyle name="Note 6 4 4" xfId="9481"/>
    <cellStyle name="Note 6 4 4 2" xfId="26192"/>
    <cellStyle name="Note 6 4 5" xfId="17839"/>
    <cellStyle name="Note 6 5" xfId="4155"/>
    <cellStyle name="Note 6 5 2" xfId="8318"/>
    <cellStyle name="Note 6 5 2 2" xfId="16672"/>
    <cellStyle name="Note 6 5 2 2 2" xfId="33383"/>
    <cellStyle name="Note 6 5 2 3" xfId="25030"/>
    <cellStyle name="Note 6 5 3" xfId="12510"/>
    <cellStyle name="Note 6 5 3 2" xfId="29221"/>
    <cellStyle name="Note 6 5 4" xfId="20868"/>
    <cellStyle name="Note 6 6" xfId="4253"/>
    <cellStyle name="Note 6 6 2" xfId="12607"/>
    <cellStyle name="Note 6 6 2 2" xfId="29318"/>
    <cellStyle name="Note 6 6 3" xfId="20965"/>
    <cellStyle name="Note 6 7" xfId="8445"/>
    <cellStyle name="Note 6 7 2" xfId="25156"/>
    <cellStyle name="Note 6 8" xfId="16803"/>
    <cellStyle name="Note 7" xfId="100"/>
    <cellStyle name="Note 7 2" xfId="343"/>
    <cellStyle name="Note 7 2 2" xfId="856"/>
    <cellStyle name="Note 7 2 2 2" xfId="1892"/>
    <cellStyle name="Note 7 2 2 2 2" xfId="4156"/>
    <cellStyle name="Note 7 2 2 2 2 2" xfId="8319"/>
    <cellStyle name="Note 7 2 2 2 2 2 2" xfId="16673"/>
    <cellStyle name="Note 7 2 2 2 2 2 2 2" xfId="33384"/>
    <cellStyle name="Note 7 2 2 2 2 2 3" xfId="25031"/>
    <cellStyle name="Note 7 2 2 2 2 3" xfId="12511"/>
    <cellStyle name="Note 7 2 2 2 2 3 2" xfId="29222"/>
    <cellStyle name="Note 7 2 2 2 2 4" xfId="20869"/>
    <cellStyle name="Note 7 2 2 2 3" xfId="6055"/>
    <cellStyle name="Note 7 2 2 2 3 2" xfId="14409"/>
    <cellStyle name="Note 7 2 2 2 3 2 2" xfId="31120"/>
    <cellStyle name="Note 7 2 2 2 3 3" xfId="22767"/>
    <cellStyle name="Note 7 2 2 2 4" xfId="10247"/>
    <cellStyle name="Note 7 2 2 2 4 2" xfId="26958"/>
    <cellStyle name="Note 7 2 2 2 5" xfId="18605"/>
    <cellStyle name="Note 7 2 2 3" xfId="4157"/>
    <cellStyle name="Note 7 2 2 3 2" xfId="8320"/>
    <cellStyle name="Note 7 2 2 3 2 2" xfId="16674"/>
    <cellStyle name="Note 7 2 2 3 2 2 2" xfId="33385"/>
    <cellStyle name="Note 7 2 2 3 2 3" xfId="25032"/>
    <cellStyle name="Note 7 2 2 3 3" xfId="12512"/>
    <cellStyle name="Note 7 2 2 3 3 2" xfId="29223"/>
    <cellStyle name="Note 7 2 2 3 4" xfId="20870"/>
    <cellStyle name="Note 7 2 2 4" xfId="5019"/>
    <cellStyle name="Note 7 2 2 4 2" xfId="13373"/>
    <cellStyle name="Note 7 2 2 4 2 2" xfId="30084"/>
    <cellStyle name="Note 7 2 2 4 3" xfId="21731"/>
    <cellStyle name="Note 7 2 2 5" xfId="9211"/>
    <cellStyle name="Note 7 2 2 5 2" xfId="25922"/>
    <cellStyle name="Note 7 2 2 6" xfId="17569"/>
    <cellStyle name="Note 7 2 3" xfId="1380"/>
    <cellStyle name="Note 7 2 3 2" xfId="4158"/>
    <cellStyle name="Note 7 2 3 2 2" xfId="8321"/>
    <cellStyle name="Note 7 2 3 2 2 2" xfId="16675"/>
    <cellStyle name="Note 7 2 3 2 2 2 2" xfId="33386"/>
    <cellStyle name="Note 7 2 3 2 2 3" xfId="25033"/>
    <cellStyle name="Note 7 2 3 2 3" xfId="12513"/>
    <cellStyle name="Note 7 2 3 2 3 2" xfId="29224"/>
    <cellStyle name="Note 7 2 3 2 4" xfId="20871"/>
    <cellStyle name="Note 7 2 3 3" xfId="5543"/>
    <cellStyle name="Note 7 2 3 3 2" xfId="13897"/>
    <cellStyle name="Note 7 2 3 3 2 2" xfId="30608"/>
    <cellStyle name="Note 7 2 3 3 3" xfId="22255"/>
    <cellStyle name="Note 7 2 3 4" xfId="9735"/>
    <cellStyle name="Note 7 2 3 4 2" xfId="26446"/>
    <cellStyle name="Note 7 2 3 5" xfId="18093"/>
    <cellStyle name="Note 7 2 4" xfId="4159"/>
    <cellStyle name="Note 7 2 4 2" xfId="8322"/>
    <cellStyle name="Note 7 2 4 2 2" xfId="16676"/>
    <cellStyle name="Note 7 2 4 2 2 2" xfId="33387"/>
    <cellStyle name="Note 7 2 4 2 3" xfId="25034"/>
    <cellStyle name="Note 7 2 4 3" xfId="12514"/>
    <cellStyle name="Note 7 2 4 3 2" xfId="29225"/>
    <cellStyle name="Note 7 2 4 4" xfId="20872"/>
    <cellStyle name="Note 7 2 5" xfId="4507"/>
    <cellStyle name="Note 7 2 5 2" xfId="12861"/>
    <cellStyle name="Note 7 2 5 2 2" xfId="29572"/>
    <cellStyle name="Note 7 2 5 3" xfId="21219"/>
    <cellStyle name="Note 7 2 6" xfId="8699"/>
    <cellStyle name="Note 7 2 6 2" xfId="25410"/>
    <cellStyle name="Note 7 2 7" xfId="17057"/>
    <cellStyle name="Note 7 3" xfId="616"/>
    <cellStyle name="Note 7 3 2" xfId="1652"/>
    <cellStyle name="Note 7 3 2 2" xfId="4160"/>
    <cellStyle name="Note 7 3 2 2 2" xfId="8323"/>
    <cellStyle name="Note 7 3 2 2 2 2" xfId="16677"/>
    <cellStyle name="Note 7 3 2 2 2 2 2" xfId="33388"/>
    <cellStyle name="Note 7 3 2 2 2 3" xfId="25035"/>
    <cellStyle name="Note 7 3 2 2 3" xfId="12515"/>
    <cellStyle name="Note 7 3 2 2 3 2" xfId="29226"/>
    <cellStyle name="Note 7 3 2 2 4" xfId="20873"/>
    <cellStyle name="Note 7 3 2 3" xfId="5815"/>
    <cellStyle name="Note 7 3 2 3 2" xfId="14169"/>
    <cellStyle name="Note 7 3 2 3 2 2" xfId="30880"/>
    <cellStyle name="Note 7 3 2 3 3" xfId="22527"/>
    <cellStyle name="Note 7 3 2 4" xfId="10007"/>
    <cellStyle name="Note 7 3 2 4 2" xfId="26718"/>
    <cellStyle name="Note 7 3 2 5" xfId="18365"/>
    <cellStyle name="Note 7 3 3" xfId="4161"/>
    <cellStyle name="Note 7 3 3 2" xfId="8324"/>
    <cellStyle name="Note 7 3 3 2 2" xfId="16678"/>
    <cellStyle name="Note 7 3 3 2 2 2" xfId="33389"/>
    <cellStyle name="Note 7 3 3 2 3" xfId="25036"/>
    <cellStyle name="Note 7 3 3 3" xfId="12516"/>
    <cellStyle name="Note 7 3 3 3 2" xfId="29227"/>
    <cellStyle name="Note 7 3 3 4" xfId="20874"/>
    <cellStyle name="Note 7 3 4" xfId="4779"/>
    <cellStyle name="Note 7 3 4 2" xfId="13133"/>
    <cellStyle name="Note 7 3 4 2 2" xfId="29844"/>
    <cellStyle name="Note 7 3 4 3" xfId="21491"/>
    <cellStyle name="Note 7 3 5" xfId="8971"/>
    <cellStyle name="Note 7 3 5 2" xfId="25682"/>
    <cellStyle name="Note 7 3 6" xfId="17329"/>
    <cellStyle name="Note 7 4" xfId="1140"/>
    <cellStyle name="Note 7 4 2" xfId="4162"/>
    <cellStyle name="Note 7 4 2 2" xfId="8325"/>
    <cellStyle name="Note 7 4 2 2 2" xfId="16679"/>
    <cellStyle name="Note 7 4 2 2 2 2" xfId="33390"/>
    <cellStyle name="Note 7 4 2 2 3" xfId="25037"/>
    <cellStyle name="Note 7 4 2 3" xfId="12517"/>
    <cellStyle name="Note 7 4 2 3 2" xfId="29228"/>
    <cellStyle name="Note 7 4 2 4" xfId="20875"/>
    <cellStyle name="Note 7 4 3" xfId="5303"/>
    <cellStyle name="Note 7 4 3 2" xfId="13657"/>
    <cellStyle name="Note 7 4 3 2 2" xfId="30368"/>
    <cellStyle name="Note 7 4 3 3" xfId="22015"/>
    <cellStyle name="Note 7 4 4" xfId="9495"/>
    <cellStyle name="Note 7 4 4 2" xfId="26206"/>
    <cellStyle name="Note 7 4 5" xfId="17853"/>
    <cellStyle name="Note 7 5" xfId="4163"/>
    <cellStyle name="Note 7 5 2" xfId="8326"/>
    <cellStyle name="Note 7 5 2 2" xfId="16680"/>
    <cellStyle name="Note 7 5 2 2 2" xfId="33391"/>
    <cellStyle name="Note 7 5 2 3" xfId="25038"/>
    <cellStyle name="Note 7 5 3" xfId="12518"/>
    <cellStyle name="Note 7 5 3 2" xfId="29229"/>
    <cellStyle name="Note 7 5 4" xfId="20876"/>
    <cellStyle name="Note 7 6" xfId="4267"/>
    <cellStyle name="Note 7 6 2" xfId="12621"/>
    <cellStyle name="Note 7 6 2 2" xfId="29332"/>
    <cellStyle name="Note 7 6 3" xfId="20979"/>
    <cellStyle name="Note 7 7" xfId="8459"/>
    <cellStyle name="Note 7 7 2" xfId="25170"/>
    <cellStyle name="Note 7 8" xfId="16817"/>
    <cellStyle name="Note 8" xfId="114"/>
    <cellStyle name="Note 8 2" xfId="357"/>
    <cellStyle name="Note 8 2 2" xfId="870"/>
    <cellStyle name="Note 8 2 2 2" xfId="1906"/>
    <cellStyle name="Note 8 2 2 2 2" xfId="4164"/>
    <cellStyle name="Note 8 2 2 2 2 2" xfId="8327"/>
    <cellStyle name="Note 8 2 2 2 2 2 2" xfId="16681"/>
    <cellStyle name="Note 8 2 2 2 2 2 2 2" xfId="33392"/>
    <cellStyle name="Note 8 2 2 2 2 2 3" xfId="25039"/>
    <cellStyle name="Note 8 2 2 2 2 3" xfId="12519"/>
    <cellStyle name="Note 8 2 2 2 2 3 2" xfId="29230"/>
    <cellStyle name="Note 8 2 2 2 2 4" xfId="20877"/>
    <cellStyle name="Note 8 2 2 2 3" xfId="6069"/>
    <cellStyle name="Note 8 2 2 2 3 2" xfId="14423"/>
    <cellStyle name="Note 8 2 2 2 3 2 2" xfId="31134"/>
    <cellStyle name="Note 8 2 2 2 3 3" xfId="22781"/>
    <cellStyle name="Note 8 2 2 2 4" xfId="10261"/>
    <cellStyle name="Note 8 2 2 2 4 2" xfId="26972"/>
    <cellStyle name="Note 8 2 2 2 5" xfId="18619"/>
    <cellStyle name="Note 8 2 2 3" xfId="4165"/>
    <cellStyle name="Note 8 2 2 3 2" xfId="8328"/>
    <cellStyle name="Note 8 2 2 3 2 2" xfId="16682"/>
    <cellStyle name="Note 8 2 2 3 2 2 2" xfId="33393"/>
    <cellStyle name="Note 8 2 2 3 2 3" xfId="25040"/>
    <cellStyle name="Note 8 2 2 3 3" xfId="12520"/>
    <cellStyle name="Note 8 2 2 3 3 2" xfId="29231"/>
    <cellStyle name="Note 8 2 2 3 4" xfId="20878"/>
    <cellStyle name="Note 8 2 2 4" xfId="5033"/>
    <cellStyle name="Note 8 2 2 4 2" xfId="13387"/>
    <cellStyle name="Note 8 2 2 4 2 2" xfId="30098"/>
    <cellStyle name="Note 8 2 2 4 3" xfId="21745"/>
    <cellStyle name="Note 8 2 2 5" xfId="9225"/>
    <cellStyle name="Note 8 2 2 5 2" xfId="25936"/>
    <cellStyle name="Note 8 2 2 6" xfId="17583"/>
    <cellStyle name="Note 8 2 3" xfId="1394"/>
    <cellStyle name="Note 8 2 3 2" xfId="4166"/>
    <cellStyle name="Note 8 2 3 2 2" xfId="8329"/>
    <cellStyle name="Note 8 2 3 2 2 2" xfId="16683"/>
    <cellStyle name="Note 8 2 3 2 2 2 2" xfId="33394"/>
    <cellStyle name="Note 8 2 3 2 2 3" xfId="25041"/>
    <cellStyle name="Note 8 2 3 2 3" xfId="12521"/>
    <cellStyle name="Note 8 2 3 2 3 2" xfId="29232"/>
    <cellStyle name="Note 8 2 3 2 4" xfId="20879"/>
    <cellStyle name="Note 8 2 3 3" xfId="5557"/>
    <cellStyle name="Note 8 2 3 3 2" xfId="13911"/>
    <cellStyle name="Note 8 2 3 3 2 2" xfId="30622"/>
    <cellStyle name="Note 8 2 3 3 3" xfId="22269"/>
    <cellStyle name="Note 8 2 3 4" xfId="9749"/>
    <cellStyle name="Note 8 2 3 4 2" xfId="26460"/>
    <cellStyle name="Note 8 2 3 5" xfId="18107"/>
    <cellStyle name="Note 8 2 4" xfId="4167"/>
    <cellStyle name="Note 8 2 4 2" xfId="8330"/>
    <cellStyle name="Note 8 2 4 2 2" xfId="16684"/>
    <cellStyle name="Note 8 2 4 2 2 2" xfId="33395"/>
    <cellStyle name="Note 8 2 4 2 3" xfId="25042"/>
    <cellStyle name="Note 8 2 4 3" xfId="12522"/>
    <cellStyle name="Note 8 2 4 3 2" xfId="29233"/>
    <cellStyle name="Note 8 2 4 4" xfId="20880"/>
    <cellStyle name="Note 8 2 5" xfId="4521"/>
    <cellStyle name="Note 8 2 5 2" xfId="12875"/>
    <cellStyle name="Note 8 2 5 2 2" xfId="29586"/>
    <cellStyle name="Note 8 2 5 3" xfId="21233"/>
    <cellStyle name="Note 8 2 6" xfId="8713"/>
    <cellStyle name="Note 8 2 6 2" xfId="25424"/>
    <cellStyle name="Note 8 2 7" xfId="17071"/>
    <cellStyle name="Note 8 3" xfId="630"/>
    <cellStyle name="Note 8 3 2" xfId="1666"/>
    <cellStyle name="Note 8 3 2 2" xfId="4168"/>
    <cellStyle name="Note 8 3 2 2 2" xfId="8331"/>
    <cellStyle name="Note 8 3 2 2 2 2" xfId="16685"/>
    <cellStyle name="Note 8 3 2 2 2 2 2" xfId="33396"/>
    <cellStyle name="Note 8 3 2 2 2 3" xfId="25043"/>
    <cellStyle name="Note 8 3 2 2 3" xfId="12523"/>
    <cellStyle name="Note 8 3 2 2 3 2" xfId="29234"/>
    <cellStyle name="Note 8 3 2 2 4" xfId="20881"/>
    <cellStyle name="Note 8 3 2 3" xfId="5829"/>
    <cellStyle name="Note 8 3 2 3 2" xfId="14183"/>
    <cellStyle name="Note 8 3 2 3 2 2" xfId="30894"/>
    <cellStyle name="Note 8 3 2 3 3" xfId="22541"/>
    <cellStyle name="Note 8 3 2 4" xfId="10021"/>
    <cellStyle name="Note 8 3 2 4 2" xfId="26732"/>
    <cellStyle name="Note 8 3 2 5" xfId="18379"/>
    <cellStyle name="Note 8 3 3" xfId="4169"/>
    <cellStyle name="Note 8 3 3 2" xfId="8332"/>
    <cellStyle name="Note 8 3 3 2 2" xfId="16686"/>
    <cellStyle name="Note 8 3 3 2 2 2" xfId="33397"/>
    <cellStyle name="Note 8 3 3 2 3" xfId="25044"/>
    <cellStyle name="Note 8 3 3 3" xfId="12524"/>
    <cellStyle name="Note 8 3 3 3 2" xfId="29235"/>
    <cellStyle name="Note 8 3 3 4" xfId="20882"/>
    <cellStyle name="Note 8 3 4" xfId="4793"/>
    <cellStyle name="Note 8 3 4 2" xfId="13147"/>
    <cellStyle name="Note 8 3 4 2 2" xfId="29858"/>
    <cellStyle name="Note 8 3 4 3" xfId="21505"/>
    <cellStyle name="Note 8 3 5" xfId="8985"/>
    <cellStyle name="Note 8 3 5 2" xfId="25696"/>
    <cellStyle name="Note 8 3 6" xfId="17343"/>
    <cellStyle name="Note 8 4" xfId="1154"/>
    <cellStyle name="Note 8 4 2" xfId="4170"/>
    <cellStyle name="Note 8 4 2 2" xfId="8333"/>
    <cellStyle name="Note 8 4 2 2 2" xfId="16687"/>
    <cellStyle name="Note 8 4 2 2 2 2" xfId="33398"/>
    <cellStyle name="Note 8 4 2 2 3" xfId="25045"/>
    <cellStyle name="Note 8 4 2 3" xfId="12525"/>
    <cellStyle name="Note 8 4 2 3 2" xfId="29236"/>
    <cellStyle name="Note 8 4 2 4" xfId="20883"/>
    <cellStyle name="Note 8 4 3" xfId="5317"/>
    <cellStyle name="Note 8 4 3 2" xfId="13671"/>
    <cellStyle name="Note 8 4 3 2 2" xfId="30382"/>
    <cellStyle name="Note 8 4 3 3" xfId="22029"/>
    <cellStyle name="Note 8 4 4" xfId="9509"/>
    <cellStyle name="Note 8 4 4 2" xfId="26220"/>
    <cellStyle name="Note 8 4 5" xfId="17867"/>
    <cellStyle name="Note 8 5" xfId="4171"/>
    <cellStyle name="Note 8 5 2" xfId="8334"/>
    <cellStyle name="Note 8 5 2 2" xfId="16688"/>
    <cellStyle name="Note 8 5 2 2 2" xfId="33399"/>
    <cellStyle name="Note 8 5 2 3" xfId="25046"/>
    <cellStyle name="Note 8 5 3" xfId="12526"/>
    <cellStyle name="Note 8 5 3 2" xfId="29237"/>
    <cellStyle name="Note 8 5 4" xfId="20884"/>
    <cellStyle name="Note 8 6" xfId="4281"/>
    <cellStyle name="Note 8 6 2" xfId="12635"/>
    <cellStyle name="Note 8 6 2 2" xfId="29346"/>
    <cellStyle name="Note 8 6 3" xfId="20993"/>
    <cellStyle name="Note 8 7" xfId="8473"/>
    <cellStyle name="Note 8 7 2" xfId="25184"/>
    <cellStyle name="Note 8 8" xfId="16831"/>
    <cellStyle name="Note 9" xfId="128"/>
    <cellStyle name="Note 9 2" xfId="371"/>
    <cellStyle name="Note 9 2 2" xfId="884"/>
    <cellStyle name="Note 9 2 2 2" xfId="1920"/>
    <cellStyle name="Note 9 2 2 2 2" xfId="4172"/>
    <cellStyle name="Note 9 2 2 2 2 2" xfId="8335"/>
    <cellStyle name="Note 9 2 2 2 2 2 2" xfId="16689"/>
    <cellStyle name="Note 9 2 2 2 2 2 2 2" xfId="33400"/>
    <cellStyle name="Note 9 2 2 2 2 2 3" xfId="25047"/>
    <cellStyle name="Note 9 2 2 2 2 3" xfId="12527"/>
    <cellStyle name="Note 9 2 2 2 2 3 2" xfId="29238"/>
    <cellStyle name="Note 9 2 2 2 2 4" xfId="20885"/>
    <cellStyle name="Note 9 2 2 2 3" xfId="6083"/>
    <cellStyle name="Note 9 2 2 2 3 2" xfId="14437"/>
    <cellStyle name="Note 9 2 2 2 3 2 2" xfId="31148"/>
    <cellStyle name="Note 9 2 2 2 3 3" xfId="22795"/>
    <cellStyle name="Note 9 2 2 2 4" xfId="10275"/>
    <cellStyle name="Note 9 2 2 2 4 2" xfId="26986"/>
    <cellStyle name="Note 9 2 2 2 5" xfId="18633"/>
    <cellStyle name="Note 9 2 2 3" xfId="4173"/>
    <cellStyle name="Note 9 2 2 3 2" xfId="8336"/>
    <cellStyle name="Note 9 2 2 3 2 2" xfId="16690"/>
    <cellStyle name="Note 9 2 2 3 2 2 2" xfId="33401"/>
    <cellStyle name="Note 9 2 2 3 2 3" xfId="25048"/>
    <cellStyle name="Note 9 2 2 3 3" xfId="12528"/>
    <cellStyle name="Note 9 2 2 3 3 2" xfId="29239"/>
    <cellStyle name="Note 9 2 2 3 4" xfId="20886"/>
    <cellStyle name="Note 9 2 2 4" xfId="5047"/>
    <cellStyle name="Note 9 2 2 4 2" xfId="13401"/>
    <cellStyle name="Note 9 2 2 4 2 2" xfId="30112"/>
    <cellStyle name="Note 9 2 2 4 3" xfId="21759"/>
    <cellStyle name="Note 9 2 2 5" xfId="9239"/>
    <cellStyle name="Note 9 2 2 5 2" xfId="25950"/>
    <cellStyle name="Note 9 2 2 6" xfId="17597"/>
    <cellStyle name="Note 9 2 3" xfId="1408"/>
    <cellStyle name="Note 9 2 3 2" xfId="4174"/>
    <cellStyle name="Note 9 2 3 2 2" xfId="8337"/>
    <cellStyle name="Note 9 2 3 2 2 2" xfId="16691"/>
    <cellStyle name="Note 9 2 3 2 2 2 2" xfId="33402"/>
    <cellStyle name="Note 9 2 3 2 2 3" xfId="25049"/>
    <cellStyle name="Note 9 2 3 2 3" xfId="12529"/>
    <cellStyle name="Note 9 2 3 2 3 2" xfId="29240"/>
    <cellStyle name="Note 9 2 3 2 4" xfId="20887"/>
    <cellStyle name="Note 9 2 3 3" xfId="5571"/>
    <cellStyle name="Note 9 2 3 3 2" xfId="13925"/>
    <cellStyle name="Note 9 2 3 3 2 2" xfId="30636"/>
    <cellStyle name="Note 9 2 3 3 3" xfId="22283"/>
    <cellStyle name="Note 9 2 3 4" xfId="9763"/>
    <cellStyle name="Note 9 2 3 4 2" xfId="26474"/>
    <cellStyle name="Note 9 2 3 5" xfId="18121"/>
    <cellStyle name="Note 9 2 4" xfId="4175"/>
    <cellStyle name="Note 9 2 4 2" xfId="8338"/>
    <cellStyle name="Note 9 2 4 2 2" xfId="16692"/>
    <cellStyle name="Note 9 2 4 2 2 2" xfId="33403"/>
    <cellStyle name="Note 9 2 4 2 3" xfId="25050"/>
    <cellStyle name="Note 9 2 4 3" xfId="12530"/>
    <cellStyle name="Note 9 2 4 3 2" xfId="29241"/>
    <cellStyle name="Note 9 2 4 4" xfId="20888"/>
    <cellStyle name="Note 9 2 5" xfId="4535"/>
    <cellStyle name="Note 9 2 5 2" xfId="12889"/>
    <cellStyle name="Note 9 2 5 2 2" xfId="29600"/>
    <cellStyle name="Note 9 2 5 3" xfId="21247"/>
    <cellStyle name="Note 9 2 6" xfId="8727"/>
    <cellStyle name="Note 9 2 6 2" xfId="25438"/>
    <cellStyle name="Note 9 2 7" xfId="17085"/>
    <cellStyle name="Note 9 3" xfId="644"/>
    <cellStyle name="Note 9 3 2" xfId="1680"/>
    <cellStyle name="Note 9 3 2 2" xfId="4176"/>
    <cellStyle name="Note 9 3 2 2 2" xfId="8339"/>
    <cellStyle name="Note 9 3 2 2 2 2" xfId="16693"/>
    <cellStyle name="Note 9 3 2 2 2 2 2" xfId="33404"/>
    <cellStyle name="Note 9 3 2 2 2 3" xfId="25051"/>
    <cellStyle name="Note 9 3 2 2 3" xfId="12531"/>
    <cellStyle name="Note 9 3 2 2 3 2" xfId="29242"/>
    <cellStyle name="Note 9 3 2 2 4" xfId="20889"/>
    <cellStyle name="Note 9 3 2 3" xfId="5843"/>
    <cellStyle name="Note 9 3 2 3 2" xfId="14197"/>
    <cellStyle name="Note 9 3 2 3 2 2" xfId="30908"/>
    <cellStyle name="Note 9 3 2 3 3" xfId="22555"/>
    <cellStyle name="Note 9 3 2 4" xfId="10035"/>
    <cellStyle name="Note 9 3 2 4 2" xfId="26746"/>
    <cellStyle name="Note 9 3 2 5" xfId="18393"/>
    <cellStyle name="Note 9 3 3" xfId="4177"/>
    <cellStyle name="Note 9 3 3 2" xfId="8340"/>
    <cellStyle name="Note 9 3 3 2 2" xfId="16694"/>
    <cellStyle name="Note 9 3 3 2 2 2" xfId="33405"/>
    <cellStyle name="Note 9 3 3 2 3" xfId="25052"/>
    <cellStyle name="Note 9 3 3 3" xfId="12532"/>
    <cellStyle name="Note 9 3 3 3 2" xfId="29243"/>
    <cellStyle name="Note 9 3 3 4" xfId="20890"/>
    <cellStyle name="Note 9 3 4" xfId="4807"/>
    <cellStyle name="Note 9 3 4 2" xfId="13161"/>
    <cellStyle name="Note 9 3 4 2 2" xfId="29872"/>
    <cellStyle name="Note 9 3 4 3" xfId="21519"/>
    <cellStyle name="Note 9 3 5" xfId="8999"/>
    <cellStyle name="Note 9 3 5 2" xfId="25710"/>
    <cellStyle name="Note 9 3 6" xfId="17357"/>
    <cellStyle name="Note 9 4" xfId="1168"/>
    <cellStyle name="Note 9 4 2" xfId="4178"/>
    <cellStyle name="Note 9 4 2 2" xfId="8341"/>
    <cellStyle name="Note 9 4 2 2 2" xfId="16695"/>
    <cellStyle name="Note 9 4 2 2 2 2" xfId="33406"/>
    <cellStyle name="Note 9 4 2 2 3" xfId="25053"/>
    <cellStyle name="Note 9 4 2 3" xfId="12533"/>
    <cellStyle name="Note 9 4 2 3 2" xfId="29244"/>
    <cellStyle name="Note 9 4 2 4" xfId="20891"/>
    <cellStyle name="Note 9 4 3" xfId="5331"/>
    <cellStyle name="Note 9 4 3 2" xfId="13685"/>
    <cellStyle name="Note 9 4 3 2 2" xfId="30396"/>
    <cellStyle name="Note 9 4 3 3" xfId="22043"/>
    <cellStyle name="Note 9 4 4" xfId="9523"/>
    <cellStyle name="Note 9 4 4 2" xfId="26234"/>
    <cellStyle name="Note 9 4 5" xfId="17881"/>
    <cellStyle name="Note 9 5" xfId="4179"/>
    <cellStyle name="Note 9 5 2" xfId="8342"/>
    <cellStyle name="Note 9 5 2 2" xfId="16696"/>
    <cellStyle name="Note 9 5 2 2 2" xfId="33407"/>
    <cellStyle name="Note 9 5 2 3" xfId="25054"/>
    <cellStyle name="Note 9 5 3" xfId="12534"/>
    <cellStyle name="Note 9 5 3 2" xfId="29245"/>
    <cellStyle name="Note 9 5 4" xfId="20892"/>
    <cellStyle name="Note 9 6" xfId="4295"/>
    <cellStyle name="Note 9 6 2" xfId="12649"/>
    <cellStyle name="Note 9 6 2 2" xfId="29360"/>
    <cellStyle name="Note 9 6 3" xfId="21007"/>
    <cellStyle name="Note 9 7" xfId="8487"/>
    <cellStyle name="Note 9 7 2" xfId="25198"/>
    <cellStyle name="Note 9 8" xfId="16845"/>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4D44E"/>
      <color rgb="FFF2E70C"/>
      <color rgb="FF009645"/>
      <color rgb="FF0000FF"/>
      <color rgb="FF639EC8"/>
      <color rgb="FF003896"/>
      <color rgb="FF00FF99"/>
      <color rgb="FF7E2A7A"/>
      <color rgb="FF60205D"/>
      <color rgb="FF7C75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chartsheet" Target="chartsheets/sheet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32521441919149E-2"/>
          <c:y val="0.12912539637296472"/>
          <c:w val="0.82014874915483438"/>
          <c:h val="0.81578974715264663"/>
        </c:manualLayout>
      </c:layout>
      <c:areaChart>
        <c:grouping val="standard"/>
        <c:varyColors val="0"/>
        <c:ser>
          <c:idx val="0"/>
          <c:order val="0"/>
          <c:tx>
            <c:v>Delivery Capability Zero Storage</c:v>
          </c:tx>
          <c:spPr>
            <a:solidFill>
              <a:srgbClr val="639EC8"/>
            </a:solidFill>
            <a:ln w="3175">
              <a:solidFill>
                <a:srgbClr val="000000"/>
              </a:solidFill>
            </a:ln>
            <a:effectLst>
              <a:outerShdw dist="35921" dir="2700000" algn="br">
                <a:srgbClr val="000000"/>
              </a:outerShdw>
            </a:effectLst>
          </c:spP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BORDER'!$L$522:$L$888</c:f>
              <c:numCache>
                <c:formatCode>[Blue]General</c:formatCode>
                <c:ptCount val="367"/>
                <c:pt idx="0">
                  <c:v>120</c:v>
                </c:pt>
                <c:pt idx="1">
                  <c:v>120</c:v>
                </c:pt>
                <c:pt idx="2">
                  <c:v>120</c:v>
                </c:pt>
                <c:pt idx="3">
                  <c:v>120</c:v>
                </c:pt>
                <c:pt idx="4">
                  <c:v>120</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formatCode="General">
                  <c:v>124</c:v>
                </c:pt>
                <c:pt idx="22" formatCode="General">
                  <c:v>124</c:v>
                </c:pt>
                <c:pt idx="23" formatCode="General">
                  <c:v>124</c:v>
                </c:pt>
                <c:pt idx="24" formatCode="General">
                  <c:v>124</c:v>
                </c:pt>
                <c:pt idx="25" formatCode="General">
                  <c:v>124</c:v>
                </c:pt>
                <c:pt idx="26" formatCode="General">
                  <c:v>124</c:v>
                </c:pt>
                <c:pt idx="27" formatCode="General">
                  <c:v>124</c:v>
                </c:pt>
                <c:pt idx="28" formatCode="General">
                  <c:v>124</c:v>
                </c:pt>
                <c:pt idx="29">
                  <c:v>125</c:v>
                </c:pt>
                <c:pt idx="30">
                  <c:v>125</c:v>
                </c:pt>
                <c:pt idx="31">
                  <c:v>125</c:v>
                </c:pt>
                <c:pt idx="32">
                  <c:v>125</c:v>
                </c:pt>
                <c:pt idx="33">
                  <c:v>125</c:v>
                </c:pt>
                <c:pt idx="34">
                  <c:v>125</c:v>
                </c:pt>
                <c:pt idx="35">
                  <c:v>125</c:v>
                </c:pt>
                <c:pt idx="36">
                  <c:v>129</c:v>
                </c:pt>
                <c:pt idx="37">
                  <c:v>129</c:v>
                </c:pt>
                <c:pt idx="38">
                  <c:v>129</c:v>
                </c:pt>
                <c:pt idx="39">
                  <c:v>129</c:v>
                </c:pt>
                <c:pt idx="40">
                  <c:v>129</c:v>
                </c:pt>
                <c:pt idx="41">
                  <c:v>129</c:v>
                </c:pt>
                <c:pt idx="42">
                  <c:v>129</c:v>
                </c:pt>
                <c:pt idx="43">
                  <c:v>129</c:v>
                </c:pt>
                <c:pt idx="44">
                  <c:v>129</c:v>
                </c:pt>
                <c:pt idx="45">
                  <c:v>129</c:v>
                </c:pt>
                <c:pt idx="46">
                  <c:v>129</c:v>
                </c:pt>
                <c:pt idx="47">
                  <c:v>129</c:v>
                </c:pt>
                <c:pt idx="48">
                  <c:v>129</c:v>
                </c:pt>
                <c:pt idx="49" formatCode="General">
                  <c:v>121</c:v>
                </c:pt>
                <c:pt idx="50" formatCode="General">
                  <c:v>121</c:v>
                </c:pt>
                <c:pt idx="51" formatCode="General">
                  <c:v>121</c:v>
                </c:pt>
                <c:pt idx="52">
                  <c:v>129</c:v>
                </c:pt>
                <c:pt idx="53">
                  <c:v>129</c:v>
                </c:pt>
                <c:pt idx="54">
                  <c:v>129</c:v>
                </c:pt>
                <c:pt idx="55">
                  <c:v>129</c:v>
                </c:pt>
                <c:pt idx="56">
                  <c:v>129</c:v>
                </c:pt>
                <c:pt idx="57">
                  <c:v>129</c:v>
                </c:pt>
                <c:pt idx="58">
                  <c:v>129</c:v>
                </c:pt>
                <c:pt idx="59">
                  <c:v>129</c:v>
                </c:pt>
                <c:pt idx="60">
                  <c:v>130</c:v>
                </c:pt>
                <c:pt idx="61">
                  <c:v>130</c:v>
                </c:pt>
                <c:pt idx="62">
                  <c:v>130</c:v>
                </c:pt>
                <c:pt idx="63" formatCode="General">
                  <c:v>126</c:v>
                </c:pt>
                <c:pt idx="64" formatCode="General">
                  <c:v>126</c:v>
                </c:pt>
                <c:pt idx="65" formatCode="General">
                  <c:v>126</c:v>
                </c:pt>
                <c:pt idx="66" formatCode="General">
                  <c:v>126</c:v>
                </c:pt>
                <c:pt idx="67" formatCode="General">
                  <c:v>126</c:v>
                </c:pt>
                <c:pt idx="68">
                  <c:v>130</c:v>
                </c:pt>
                <c:pt idx="69">
                  <c:v>130</c:v>
                </c:pt>
                <c:pt idx="70" formatCode="General">
                  <c:v>124</c:v>
                </c:pt>
                <c:pt idx="71" formatCode="General">
                  <c:v>124</c:v>
                </c:pt>
                <c:pt idx="72" formatCode="General">
                  <c:v>124</c:v>
                </c:pt>
                <c:pt idx="73" formatCode="General">
                  <c:v>124</c:v>
                </c:pt>
                <c:pt idx="74">
                  <c:v>130</c:v>
                </c:pt>
                <c:pt idx="75">
                  <c:v>130</c:v>
                </c:pt>
                <c:pt idx="76">
                  <c:v>130</c:v>
                </c:pt>
                <c:pt idx="77">
                  <c:v>130</c:v>
                </c:pt>
                <c:pt idx="78">
                  <c:v>130</c:v>
                </c:pt>
                <c:pt idx="79">
                  <c:v>130</c:v>
                </c:pt>
                <c:pt idx="80">
                  <c:v>130</c:v>
                </c:pt>
                <c:pt idx="81">
                  <c:v>130</c:v>
                </c:pt>
                <c:pt idx="82" formatCode="General">
                  <c:v>123</c:v>
                </c:pt>
                <c:pt idx="83" formatCode="General">
                  <c:v>123</c:v>
                </c:pt>
                <c:pt idx="84" formatCode="General">
                  <c:v>123</c:v>
                </c:pt>
                <c:pt idx="85" formatCode="General">
                  <c:v>123</c:v>
                </c:pt>
                <c:pt idx="86" formatCode="General">
                  <c:v>123</c:v>
                </c:pt>
                <c:pt idx="87" formatCode="General">
                  <c:v>123</c:v>
                </c:pt>
                <c:pt idx="88" formatCode="General">
                  <c:v>123</c:v>
                </c:pt>
                <c:pt idx="89">
                  <c:v>130</c:v>
                </c:pt>
                <c:pt idx="90">
                  <c:v>131</c:v>
                </c:pt>
                <c:pt idx="91">
                  <c:v>131</c:v>
                </c:pt>
                <c:pt idx="92">
                  <c:v>131</c:v>
                </c:pt>
                <c:pt idx="93">
                  <c:v>131</c:v>
                </c:pt>
                <c:pt idx="94">
                  <c:v>131</c:v>
                </c:pt>
                <c:pt idx="95">
                  <c:v>131</c:v>
                </c:pt>
                <c:pt idx="96">
                  <c:v>131</c:v>
                </c:pt>
                <c:pt idx="97">
                  <c:v>131</c:v>
                </c:pt>
                <c:pt idx="98">
                  <c:v>131</c:v>
                </c:pt>
                <c:pt idx="99" formatCode="General">
                  <c:v>120</c:v>
                </c:pt>
                <c:pt idx="100" formatCode="General">
                  <c:v>120</c:v>
                </c:pt>
                <c:pt idx="101" formatCode="General">
                  <c:v>120</c:v>
                </c:pt>
                <c:pt idx="102" formatCode="General">
                  <c:v>120</c:v>
                </c:pt>
                <c:pt idx="103" formatCode="General">
                  <c:v>120</c:v>
                </c:pt>
                <c:pt idx="104">
                  <c:v>131</c:v>
                </c:pt>
                <c:pt idx="105">
                  <c:v>131</c:v>
                </c:pt>
                <c:pt idx="106">
                  <c:v>131</c:v>
                </c:pt>
                <c:pt idx="107">
                  <c:v>131</c:v>
                </c:pt>
                <c:pt idx="108">
                  <c:v>131</c:v>
                </c:pt>
                <c:pt idx="109">
                  <c:v>131</c:v>
                </c:pt>
                <c:pt idx="110">
                  <c:v>131</c:v>
                </c:pt>
                <c:pt idx="111">
                  <c:v>131</c:v>
                </c:pt>
                <c:pt idx="112">
                  <c:v>131</c:v>
                </c:pt>
                <c:pt idx="113" formatCode="General">
                  <c:v>127</c:v>
                </c:pt>
                <c:pt idx="114" formatCode="General">
                  <c:v>121</c:v>
                </c:pt>
                <c:pt idx="115" formatCode="General">
                  <c:v>121</c:v>
                </c:pt>
                <c:pt idx="116" formatCode="General">
                  <c:v>121</c:v>
                </c:pt>
                <c:pt idx="117" formatCode="General">
                  <c:v>121</c:v>
                </c:pt>
                <c:pt idx="118" formatCode="General">
                  <c:v>121</c:v>
                </c:pt>
                <c:pt idx="119" formatCode="General">
                  <c:v>128</c:v>
                </c:pt>
                <c:pt idx="120" formatCode="General">
                  <c:v>128</c:v>
                </c:pt>
                <c:pt idx="121">
                  <c:v>129</c:v>
                </c:pt>
                <c:pt idx="122">
                  <c:v>129</c:v>
                </c:pt>
                <c:pt idx="123">
                  <c:v>129</c:v>
                </c:pt>
                <c:pt idx="124">
                  <c:v>129</c:v>
                </c:pt>
                <c:pt idx="125">
                  <c:v>129</c:v>
                </c:pt>
                <c:pt idx="126">
                  <c:v>129</c:v>
                </c:pt>
                <c:pt idx="127">
                  <c:v>129</c:v>
                </c:pt>
                <c:pt idx="128">
                  <c:v>129</c:v>
                </c:pt>
                <c:pt idx="129">
                  <c:v>129</c:v>
                </c:pt>
                <c:pt idx="130" formatCode="General">
                  <c:v>127</c:v>
                </c:pt>
                <c:pt idx="131" formatCode="General">
                  <c:v>127</c:v>
                </c:pt>
                <c:pt idx="132" formatCode="General">
                  <c:v>127</c:v>
                </c:pt>
                <c:pt idx="133" formatCode="General">
                  <c:v>127</c:v>
                </c:pt>
                <c:pt idx="134" formatCode="General">
                  <c:v>127</c:v>
                </c:pt>
                <c:pt idx="135" formatCode="General">
                  <c:v>127</c:v>
                </c:pt>
                <c:pt idx="136" formatCode="General">
                  <c:v>127</c:v>
                </c:pt>
                <c:pt idx="137" formatCode="General">
                  <c:v>127</c:v>
                </c:pt>
                <c:pt idx="138" formatCode="General">
                  <c:v>127</c:v>
                </c:pt>
                <c:pt idx="139" formatCode="General">
                  <c:v>127</c:v>
                </c:pt>
                <c:pt idx="140" formatCode="General">
                  <c:v>125</c:v>
                </c:pt>
                <c:pt idx="141" formatCode="General">
                  <c:v>125</c:v>
                </c:pt>
                <c:pt idx="142" formatCode="General">
                  <c:v>125</c:v>
                </c:pt>
                <c:pt idx="143" formatCode="General">
                  <c:v>125</c:v>
                </c:pt>
                <c:pt idx="144">
                  <c:v>130</c:v>
                </c:pt>
                <c:pt idx="145">
                  <c:v>130</c:v>
                </c:pt>
                <c:pt idx="146">
                  <c:v>130</c:v>
                </c:pt>
                <c:pt idx="147" formatCode="General">
                  <c:v>125</c:v>
                </c:pt>
                <c:pt idx="148" formatCode="General">
                  <c:v>125</c:v>
                </c:pt>
                <c:pt idx="149" formatCode="General">
                  <c:v>125</c:v>
                </c:pt>
                <c:pt idx="150" formatCode="General">
                  <c:v>125</c:v>
                </c:pt>
                <c:pt idx="151">
                  <c:v>128</c:v>
                </c:pt>
                <c:pt idx="152">
                  <c:v>128</c:v>
                </c:pt>
                <c:pt idx="153">
                  <c:v>128</c:v>
                </c:pt>
                <c:pt idx="154">
                  <c:v>128</c:v>
                </c:pt>
                <c:pt idx="155">
                  <c:v>128</c:v>
                </c:pt>
                <c:pt idx="156">
                  <c:v>128</c:v>
                </c:pt>
                <c:pt idx="157">
                  <c:v>128</c:v>
                </c:pt>
                <c:pt idx="158">
                  <c:v>128</c:v>
                </c:pt>
                <c:pt idx="159">
                  <c:v>128</c:v>
                </c:pt>
                <c:pt idx="160">
                  <c:v>128</c:v>
                </c:pt>
                <c:pt idx="161">
                  <c:v>128</c:v>
                </c:pt>
                <c:pt idx="162">
                  <c:v>128</c:v>
                </c:pt>
                <c:pt idx="163">
                  <c:v>128</c:v>
                </c:pt>
                <c:pt idx="164">
                  <c:v>128</c:v>
                </c:pt>
                <c:pt idx="165">
                  <c:v>128</c:v>
                </c:pt>
                <c:pt idx="166">
                  <c:v>128</c:v>
                </c:pt>
                <c:pt idx="167" formatCode="General">
                  <c:v>124</c:v>
                </c:pt>
                <c:pt idx="168" formatCode="General">
                  <c:v>124</c:v>
                </c:pt>
                <c:pt idx="169" formatCode="General">
                  <c:v>115</c:v>
                </c:pt>
                <c:pt idx="170" formatCode="General">
                  <c:v>115</c:v>
                </c:pt>
                <c:pt idx="171" formatCode="General">
                  <c:v>115</c:v>
                </c:pt>
                <c:pt idx="172" formatCode="General">
                  <c:v>117</c:v>
                </c:pt>
                <c:pt idx="173" formatCode="General">
                  <c:v>117</c:v>
                </c:pt>
                <c:pt idx="174" formatCode="General">
                  <c:v>117</c:v>
                </c:pt>
                <c:pt idx="175" formatCode="General">
                  <c:v>117</c:v>
                </c:pt>
                <c:pt idx="176" formatCode="General">
                  <c:v>124</c:v>
                </c:pt>
                <c:pt idx="177" formatCode="General">
                  <c:v>124</c:v>
                </c:pt>
                <c:pt idx="178">
                  <c:v>128</c:v>
                </c:pt>
                <c:pt idx="179" formatCode="General">
                  <c:v>128</c:v>
                </c:pt>
                <c:pt idx="180" formatCode="General">
                  <c:v>128</c:v>
                </c:pt>
                <c:pt idx="181" formatCode="General">
                  <c:v>128</c:v>
                </c:pt>
                <c:pt idx="182" formatCode="General">
                  <c:v>128</c:v>
                </c:pt>
                <c:pt idx="183" formatCode="General">
                  <c:v>128</c:v>
                </c:pt>
                <c:pt idx="184" formatCode="General">
                  <c:v>128</c:v>
                </c:pt>
                <c:pt idx="185" formatCode="General">
                  <c:v>128</c:v>
                </c:pt>
                <c:pt idx="186" formatCode="General">
                  <c:v>128</c:v>
                </c:pt>
                <c:pt idx="187">
                  <c:v>128</c:v>
                </c:pt>
                <c:pt idx="188">
                  <c:v>128</c:v>
                </c:pt>
                <c:pt idx="189">
                  <c:v>128</c:v>
                </c:pt>
                <c:pt idx="190" formatCode="General">
                  <c:v>120</c:v>
                </c:pt>
                <c:pt idx="191" formatCode="General">
                  <c:v>120</c:v>
                </c:pt>
                <c:pt idx="192" formatCode="General">
                  <c:v>120</c:v>
                </c:pt>
                <c:pt idx="193" formatCode="General">
                  <c:v>120</c:v>
                </c:pt>
                <c:pt idx="194" formatCode="General">
                  <c:v>120</c:v>
                </c:pt>
                <c:pt idx="195" formatCode="General">
                  <c:v>120</c:v>
                </c:pt>
                <c:pt idx="196" formatCode="General">
                  <c:v>120</c:v>
                </c:pt>
                <c:pt idx="197" formatCode="General">
                  <c:v>120</c:v>
                </c:pt>
                <c:pt idx="198" formatCode="General">
                  <c:v>120</c:v>
                </c:pt>
                <c:pt idx="199" formatCode="General">
                  <c:v>120</c:v>
                </c:pt>
                <c:pt idx="200">
                  <c:v>128</c:v>
                </c:pt>
                <c:pt idx="201">
                  <c:v>128</c:v>
                </c:pt>
                <c:pt idx="202">
                  <c:v>128</c:v>
                </c:pt>
                <c:pt idx="203">
                  <c:v>128</c:v>
                </c:pt>
                <c:pt idx="204" formatCode="General">
                  <c:v>125</c:v>
                </c:pt>
                <c:pt idx="205" formatCode="General">
                  <c:v>125</c:v>
                </c:pt>
                <c:pt idx="206" formatCode="General">
                  <c:v>125</c:v>
                </c:pt>
                <c:pt idx="207" formatCode="General">
                  <c:v>125</c:v>
                </c:pt>
                <c:pt idx="208" formatCode="General">
                  <c:v>125</c:v>
                </c:pt>
                <c:pt idx="209" formatCode="General">
                  <c:v>125</c:v>
                </c:pt>
                <c:pt idx="210" formatCode="General">
                  <c:v>125</c:v>
                </c:pt>
                <c:pt idx="211">
                  <c:v>128</c:v>
                </c:pt>
                <c:pt idx="212">
                  <c:v>128</c:v>
                </c:pt>
                <c:pt idx="213">
                  <c:v>129</c:v>
                </c:pt>
                <c:pt idx="214">
                  <c:v>129</c:v>
                </c:pt>
                <c:pt idx="215">
                  <c:v>129</c:v>
                </c:pt>
                <c:pt idx="216">
                  <c:v>129</c:v>
                </c:pt>
                <c:pt idx="217">
                  <c:v>129</c:v>
                </c:pt>
                <c:pt idx="218">
                  <c:v>129</c:v>
                </c:pt>
                <c:pt idx="219">
                  <c:v>129</c:v>
                </c:pt>
                <c:pt idx="220">
                  <c:v>129</c:v>
                </c:pt>
                <c:pt idx="221">
                  <c:v>129</c:v>
                </c:pt>
                <c:pt idx="222">
                  <c:v>129</c:v>
                </c:pt>
                <c:pt idx="223">
                  <c:v>129</c:v>
                </c:pt>
                <c:pt idx="224" formatCode="General">
                  <c:v>128</c:v>
                </c:pt>
                <c:pt idx="225" formatCode="General">
                  <c:v>113</c:v>
                </c:pt>
                <c:pt idx="226" formatCode="General">
                  <c:v>113</c:v>
                </c:pt>
                <c:pt idx="227" formatCode="General">
                  <c:v>113</c:v>
                </c:pt>
                <c:pt idx="228" formatCode="General">
                  <c:v>113</c:v>
                </c:pt>
                <c:pt idx="229" formatCode="General">
                  <c:v>119</c:v>
                </c:pt>
                <c:pt idx="230" formatCode="General">
                  <c:v>119</c:v>
                </c:pt>
                <c:pt idx="231">
                  <c:v>129</c:v>
                </c:pt>
                <c:pt idx="232">
                  <c:v>129</c:v>
                </c:pt>
                <c:pt idx="233">
                  <c:v>129</c:v>
                </c:pt>
                <c:pt idx="234">
                  <c:v>129</c:v>
                </c:pt>
                <c:pt idx="235">
                  <c:v>129</c:v>
                </c:pt>
                <c:pt idx="236">
                  <c:v>129</c:v>
                </c:pt>
                <c:pt idx="237">
                  <c:v>129</c:v>
                </c:pt>
                <c:pt idx="238">
                  <c:v>129</c:v>
                </c:pt>
                <c:pt idx="239">
                  <c:v>129</c:v>
                </c:pt>
                <c:pt idx="240">
                  <c:v>129</c:v>
                </c:pt>
                <c:pt idx="241">
                  <c:v>129</c:v>
                </c:pt>
                <c:pt idx="242">
                  <c:v>129</c:v>
                </c:pt>
                <c:pt idx="243">
                  <c:v>132</c:v>
                </c:pt>
                <c:pt idx="244">
                  <c:v>132</c:v>
                </c:pt>
                <c:pt idx="245">
                  <c:v>132</c:v>
                </c:pt>
                <c:pt idx="246">
                  <c:v>132</c:v>
                </c:pt>
                <c:pt idx="247">
                  <c:v>132</c:v>
                </c:pt>
                <c:pt idx="248">
                  <c:v>132</c:v>
                </c:pt>
                <c:pt idx="249">
                  <c:v>132</c:v>
                </c:pt>
                <c:pt idx="250">
                  <c:v>132</c:v>
                </c:pt>
                <c:pt idx="251">
                  <c:v>132</c:v>
                </c:pt>
                <c:pt idx="252">
                  <c:v>132</c:v>
                </c:pt>
                <c:pt idx="253" formatCode="General">
                  <c:v>131</c:v>
                </c:pt>
                <c:pt idx="254" formatCode="General">
                  <c:v>131</c:v>
                </c:pt>
                <c:pt idx="255" formatCode="General">
                  <c:v>131</c:v>
                </c:pt>
                <c:pt idx="256" formatCode="General">
                  <c:v>131</c:v>
                </c:pt>
                <c:pt idx="257">
                  <c:v>132</c:v>
                </c:pt>
                <c:pt idx="258">
                  <c:v>132</c:v>
                </c:pt>
                <c:pt idx="259">
                  <c:v>132</c:v>
                </c:pt>
                <c:pt idx="260" formatCode="General">
                  <c:v>126</c:v>
                </c:pt>
                <c:pt idx="261" formatCode="General">
                  <c:v>126</c:v>
                </c:pt>
                <c:pt idx="262" formatCode="General">
                  <c:v>126</c:v>
                </c:pt>
                <c:pt idx="263" formatCode="General">
                  <c:v>126</c:v>
                </c:pt>
                <c:pt idx="264" formatCode="General">
                  <c:v>126</c:v>
                </c:pt>
                <c:pt idx="265" formatCode="General">
                  <c:v>126</c:v>
                </c:pt>
                <c:pt idx="266" formatCode="General">
                  <c:v>126</c:v>
                </c:pt>
                <c:pt idx="267" formatCode="General">
                  <c:v>126</c:v>
                </c:pt>
                <c:pt idx="268" formatCode="General">
                  <c:v>126</c:v>
                </c:pt>
                <c:pt idx="269" formatCode="General">
                  <c:v>126</c:v>
                </c:pt>
                <c:pt idx="270" formatCode="General">
                  <c:v>126</c:v>
                </c:pt>
                <c:pt idx="271">
                  <c:v>132</c:v>
                </c:pt>
                <c:pt idx="272">
                  <c:v>132</c:v>
                </c:pt>
                <c:pt idx="273">
                  <c:v>132</c:v>
                </c:pt>
                <c:pt idx="274">
                  <c:v>132</c:v>
                </c:pt>
                <c:pt idx="275">
                  <c:v>132</c:v>
                </c:pt>
                <c:pt idx="276">
                  <c:v>132</c:v>
                </c:pt>
                <c:pt idx="277">
                  <c:v>132</c:v>
                </c:pt>
                <c:pt idx="278">
                  <c:v>132</c:v>
                </c:pt>
                <c:pt idx="279">
                  <c:v>132</c:v>
                </c:pt>
                <c:pt idx="280">
                  <c:v>132</c:v>
                </c:pt>
                <c:pt idx="281">
                  <c:v>132</c:v>
                </c:pt>
                <c:pt idx="282">
                  <c:v>132</c:v>
                </c:pt>
                <c:pt idx="283">
                  <c:v>132</c:v>
                </c:pt>
                <c:pt idx="284">
                  <c:v>132</c:v>
                </c:pt>
                <c:pt idx="285">
                  <c:v>132</c:v>
                </c:pt>
                <c:pt idx="286">
                  <c:v>132</c:v>
                </c:pt>
                <c:pt idx="287" formatCode="General">
                  <c:v>125</c:v>
                </c:pt>
                <c:pt idx="288" formatCode="General">
                  <c:v>125</c:v>
                </c:pt>
                <c:pt idx="289" formatCode="General">
                  <c:v>125</c:v>
                </c:pt>
                <c:pt idx="290" formatCode="General">
                  <c:v>125</c:v>
                </c:pt>
                <c:pt idx="291" formatCode="General">
                  <c:v>125</c:v>
                </c:pt>
                <c:pt idx="292">
                  <c:v>132</c:v>
                </c:pt>
                <c:pt idx="293">
                  <c:v>132</c:v>
                </c:pt>
                <c:pt idx="294">
                  <c:v>132</c:v>
                </c:pt>
                <c:pt idx="295">
                  <c:v>132</c:v>
                </c:pt>
                <c:pt idx="296">
                  <c:v>132</c:v>
                </c:pt>
                <c:pt idx="297">
                  <c:v>132</c:v>
                </c:pt>
                <c:pt idx="298">
                  <c:v>132</c:v>
                </c:pt>
                <c:pt idx="299">
                  <c:v>132</c:v>
                </c:pt>
                <c:pt idx="300">
                  <c:v>132</c:v>
                </c:pt>
                <c:pt idx="301">
                  <c:v>132</c:v>
                </c:pt>
                <c:pt idx="302">
                  <c:v>132</c:v>
                </c:pt>
                <c:pt idx="303">
                  <c:v>132</c:v>
                </c:pt>
                <c:pt idx="304">
                  <c:v>133</c:v>
                </c:pt>
                <c:pt idx="305">
                  <c:v>133</c:v>
                </c:pt>
                <c:pt idx="306">
                  <c:v>133</c:v>
                </c:pt>
                <c:pt idx="307">
                  <c:v>133</c:v>
                </c:pt>
                <c:pt idx="308">
                  <c:v>133</c:v>
                </c:pt>
                <c:pt idx="309">
                  <c:v>133</c:v>
                </c:pt>
                <c:pt idx="310">
                  <c:v>133</c:v>
                </c:pt>
                <c:pt idx="311">
                  <c:v>133</c:v>
                </c:pt>
                <c:pt idx="312">
                  <c:v>133</c:v>
                </c:pt>
                <c:pt idx="313">
                  <c:v>133</c:v>
                </c:pt>
                <c:pt idx="314">
                  <c:v>133</c:v>
                </c:pt>
                <c:pt idx="315">
                  <c:v>133</c:v>
                </c:pt>
                <c:pt idx="316">
                  <c:v>133</c:v>
                </c:pt>
                <c:pt idx="317">
                  <c:v>133</c:v>
                </c:pt>
                <c:pt idx="318">
                  <c:v>133</c:v>
                </c:pt>
                <c:pt idx="319">
                  <c:v>133</c:v>
                </c:pt>
                <c:pt idx="320">
                  <c:v>133</c:v>
                </c:pt>
                <c:pt idx="321">
                  <c:v>133</c:v>
                </c:pt>
                <c:pt idx="322">
                  <c:v>133</c:v>
                </c:pt>
                <c:pt idx="323">
                  <c:v>133</c:v>
                </c:pt>
                <c:pt idx="324">
                  <c:v>133</c:v>
                </c:pt>
                <c:pt idx="325">
                  <c:v>133</c:v>
                </c:pt>
                <c:pt idx="326">
                  <c:v>133</c:v>
                </c:pt>
                <c:pt idx="327">
                  <c:v>133</c:v>
                </c:pt>
                <c:pt idx="328">
                  <c:v>133</c:v>
                </c:pt>
                <c:pt idx="329">
                  <c:v>133</c:v>
                </c:pt>
                <c:pt idx="330">
                  <c:v>133</c:v>
                </c:pt>
                <c:pt idx="331">
                  <c:v>133</c:v>
                </c:pt>
                <c:pt idx="332">
                  <c:v>133</c:v>
                </c:pt>
                <c:pt idx="333">
                  <c:v>133</c:v>
                </c:pt>
                <c:pt idx="334">
                  <c:v>133</c:v>
                </c:pt>
                <c:pt idx="335">
                  <c:v>133</c:v>
                </c:pt>
                <c:pt idx="336">
                  <c:v>132</c:v>
                </c:pt>
                <c:pt idx="337">
                  <c:v>132</c:v>
                </c:pt>
                <c:pt idx="338">
                  <c:v>132</c:v>
                </c:pt>
                <c:pt idx="339">
                  <c:v>132</c:v>
                </c:pt>
                <c:pt idx="340">
                  <c:v>132</c:v>
                </c:pt>
                <c:pt idx="341">
                  <c:v>132</c:v>
                </c:pt>
                <c:pt idx="342">
                  <c:v>132</c:v>
                </c:pt>
                <c:pt idx="343">
                  <c:v>132</c:v>
                </c:pt>
                <c:pt idx="344">
                  <c:v>132</c:v>
                </c:pt>
                <c:pt idx="345">
                  <c:v>132</c:v>
                </c:pt>
                <c:pt idx="346">
                  <c:v>132</c:v>
                </c:pt>
                <c:pt idx="347">
                  <c:v>132</c:v>
                </c:pt>
                <c:pt idx="348">
                  <c:v>132</c:v>
                </c:pt>
                <c:pt idx="349">
                  <c:v>132</c:v>
                </c:pt>
                <c:pt idx="350">
                  <c:v>132</c:v>
                </c:pt>
                <c:pt idx="351">
                  <c:v>132</c:v>
                </c:pt>
                <c:pt idx="352">
                  <c:v>132</c:v>
                </c:pt>
                <c:pt idx="353">
                  <c:v>132</c:v>
                </c:pt>
                <c:pt idx="354">
                  <c:v>132</c:v>
                </c:pt>
                <c:pt idx="355">
                  <c:v>132</c:v>
                </c:pt>
                <c:pt idx="356">
                  <c:v>132</c:v>
                </c:pt>
                <c:pt idx="357">
                  <c:v>132</c:v>
                </c:pt>
                <c:pt idx="358">
                  <c:v>132</c:v>
                </c:pt>
                <c:pt idx="359">
                  <c:v>132</c:v>
                </c:pt>
                <c:pt idx="360">
                  <c:v>132</c:v>
                </c:pt>
                <c:pt idx="361">
                  <c:v>132</c:v>
                </c:pt>
                <c:pt idx="362">
                  <c:v>132</c:v>
                </c:pt>
                <c:pt idx="363">
                  <c:v>132</c:v>
                </c:pt>
                <c:pt idx="364">
                  <c:v>132</c:v>
                </c:pt>
                <c:pt idx="365">
                  <c:v>132</c:v>
                </c:pt>
                <c:pt idx="366">
                  <c:v>132</c:v>
                </c:pt>
              </c:numCache>
            </c:numRef>
          </c:val>
        </c:ser>
        <c:dLbls>
          <c:showLegendKey val="0"/>
          <c:showVal val="0"/>
          <c:showCatName val="0"/>
          <c:showSerName val="0"/>
          <c:showPercent val="0"/>
          <c:showBubbleSize val="0"/>
        </c:dLbls>
        <c:axId val="62472576"/>
        <c:axId val="62474112"/>
      </c:areaChart>
      <c:lineChart>
        <c:grouping val="standard"/>
        <c:varyColors val="0"/>
        <c:ser>
          <c:idx val="4"/>
          <c:order val="2"/>
          <c:tx>
            <c:v> 2016 Actual Flow incl. Storage INJ/WD</c:v>
          </c:tx>
          <c:spPr>
            <a:ln w="19050">
              <a:solidFill>
                <a:schemeClr val="tx1"/>
              </a:solidFill>
              <a:prstDash val="solid"/>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BORDER'!$AT$522:$AT$682</c:f>
              <c:numCache>
                <c:formatCode>0.0</c:formatCode>
                <c:ptCount val="161"/>
                <c:pt idx="0">
                  <c:v>133.43454757689861</c:v>
                </c:pt>
                <c:pt idx="1">
                  <c:v>133.67952014332374</c:v>
                </c:pt>
                <c:pt idx="2">
                  <c:v>127.78359506622556</c:v>
                </c:pt>
                <c:pt idx="3">
                  <c:v>133.73982971474751</c:v>
                </c:pt>
                <c:pt idx="4">
                  <c:v>135.0147989286711</c:v>
                </c:pt>
                <c:pt idx="5">
                  <c:v>137.16263131400243</c:v>
                </c:pt>
                <c:pt idx="6">
                  <c:v>141.74294969845539</c:v>
                </c:pt>
                <c:pt idx="7">
                  <c:v>138.57670437511106</c:v>
                </c:pt>
                <c:pt idx="8">
                  <c:v>135.78641231277805</c:v>
                </c:pt>
                <c:pt idx="9">
                  <c:v>133.62527193941193</c:v>
                </c:pt>
                <c:pt idx="10">
                  <c:v>133.63684956989661</c:v>
                </c:pt>
                <c:pt idx="11">
                  <c:v>135.89660614829441</c:v>
                </c:pt>
                <c:pt idx="12">
                  <c:v>137.50999592039568</c:v>
                </c:pt>
                <c:pt idx="13">
                  <c:v>134.60569368391674</c:v>
                </c:pt>
                <c:pt idx="14">
                  <c:v>135.74458949730854</c:v>
                </c:pt>
                <c:pt idx="15">
                  <c:v>140.16338492694905</c:v>
                </c:pt>
                <c:pt idx="16">
                  <c:v>133.11835449765516</c:v>
                </c:pt>
                <c:pt idx="17">
                  <c:v>135.76883542672374</c:v>
                </c:pt>
                <c:pt idx="18">
                  <c:v>137.39039141180291</c:v>
                </c:pt>
                <c:pt idx="19">
                  <c:v>142.45604904666911</c:v>
                </c:pt>
                <c:pt idx="20">
                  <c:v>143.25662766046159</c:v>
                </c:pt>
                <c:pt idx="21">
                  <c:v>145.24910985592672</c:v>
                </c:pt>
                <c:pt idx="22">
                  <c:v>146.59043441398509</c:v>
                </c:pt>
                <c:pt idx="23">
                  <c:v>135.18425285015357</c:v>
                </c:pt>
                <c:pt idx="24">
                  <c:v>127.77293115373594</c:v>
                </c:pt>
                <c:pt idx="25">
                  <c:v>134.98128424100867</c:v>
                </c:pt>
                <c:pt idx="26">
                  <c:v>139.89460944691493</c:v>
                </c:pt>
                <c:pt idx="27">
                  <c:v>139.44500720856939</c:v>
                </c:pt>
                <c:pt idx="28">
                  <c:v>133.38525197332135</c:v>
                </c:pt>
                <c:pt idx="29">
                  <c:v>126.64608881644537</c:v>
                </c:pt>
                <c:pt idx="30">
                  <c:v>128.77095052213087</c:v>
                </c:pt>
                <c:pt idx="31">
                  <c:v>128.84825785667337</c:v>
                </c:pt>
                <c:pt idx="32">
                  <c:v>135.23860928910742</c:v>
                </c:pt>
                <c:pt idx="33">
                  <c:v>136.09165561767145</c:v>
                </c:pt>
                <c:pt idx="34">
                  <c:v>137.74179044957577</c:v>
                </c:pt>
                <c:pt idx="35">
                  <c:v>137.21624097572663</c:v>
                </c:pt>
                <c:pt idx="36">
                  <c:v>133.48434397497024</c:v>
                </c:pt>
                <c:pt idx="37">
                  <c:v>135.20949015728931</c:v>
                </c:pt>
                <c:pt idx="38">
                  <c:v>134.96170098899498</c:v>
                </c:pt>
                <c:pt idx="39">
                  <c:v>136.71674612359496</c:v>
                </c:pt>
                <c:pt idx="40">
                  <c:v>139.18223667848088</c:v>
                </c:pt>
                <c:pt idx="41">
                  <c:v>138.04599687983207</c:v>
                </c:pt>
                <c:pt idx="42">
                  <c:v>135.32216159566451</c:v>
                </c:pt>
                <c:pt idx="43">
                  <c:v>123.34014815275629</c:v>
                </c:pt>
                <c:pt idx="44">
                  <c:v>122.8728622604917</c:v>
                </c:pt>
                <c:pt idx="45">
                  <c:v>127.83623002704974</c:v>
                </c:pt>
                <c:pt idx="46">
                  <c:v>129.77396749076178</c:v>
                </c:pt>
                <c:pt idx="47">
                  <c:v>134.28960088149611</c:v>
                </c:pt>
                <c:pt idx="48">
                  <c:v>134.58026442709291</c:v>
                </c:pt>
                <c:pt idx="49">
                  <c:v>137.03031397789692</c:v>
                </c:pt>
                <c:pt idx="50">
                  <c:v>134.79613268943331</c:v>
                </c:pt>
                <c:pt idx="51">
                  <c:v>135.56616837367761</c:v>
                </c:pt>
                <c:pt idx="52">
                  <c:v>138.80525386526747</c:v>
                </c:pt>
                <c:pt idx="53">
                  <c:v>139.28568351566329</c:v>
                </c:pt>
                <c:pt idx="54">
                  <c:v>141.17699556130469</c:v>
                </c:pt>
                <c:pt idx="55">
                  <c:v>143.75704604288734</c:v>
                </c:pt>
                <c:pt idx="56">
                  <c:v>145.38307559805304</c:v>
                </c:pt>
                <c:pt idx="57">
                  <c:v>147.57950904726704</c:v>
                </c:pt>
                <c:pt idx="58">
                  <c:v>150.0547112066013</c:v>
                </c:pt>
                <c:pt idx="59">
                  <c:v>147.52417046533006</c:v>
                </c:pt>
                <c:pt idx="60">
                  <c:v>145.99567324921702</c:v>
                </c:pt>
                <c:pt idx="61">
                  <c:v>145.54000491065284</c:v>
                </c:pt>
                <c:pt idx="62">
                  <c:v>142.56370606270531</c:v>
                </c:pt>
                <c:pt idx="63">
                  <c:v>139.49466608467512</c:v>
                </c:pt>
                <c:pt idx="64">
                  <c:v>141.10866413728294</c:v>
                </c:pt>
                <c:pt idx="65">
                  <c:v>147.05049973000558</c:v>
                </c:pt>
                <c:pt idx="66">
                  <c:v>143.91505426920631</c:v>
                </c:pt>
                <c:pt idx="67">
                  <c:v>143.23525420180545</c:v>
                </c:pt>
                <c:pt idx="68">
                  <c:v>148.25776170944906</c:v>
                </c:pt>
                <c:pt idx="69">
                  <c:v>140.885867917318</c:v>
                </c:pt>
                <c:pt idx="70">
                  <c:v>134.19188173147018</c:v>
                </c:pt>
                <c:pt idx="71">
                  <c:v>126.34461121499223</c:v>
                </c:pt>
                <c:pt idx="72">
                  <c:v>128.95321628850871</c:v>
                </c:pt>
                <c:pt idx="73">
                  <c:v>131.05993020917992</c:v>
                </c:pt>
                <c:pt idx="74">
                  <c:v>127.83201596208839</c:v>
                </c:pt>
                <c:pt idx="75">
                  <c:v>130.83773878324951</c:v>
                </c:pt>
                <c:pt idx="76">
                  <c:v>136.52366770576475</c:v>
                </c:pt>
                <c:pt idx="77">
                  <c:v>137.484858979851</c:v>
                </c:pt>
                <c:pt idx="78">
                  <c:v>128.45450831914656</c:v>
                </c:pt>
                <c:pt idx="79">
                  <c:v>129.80457428060086</c:v>
                </c:pt>
                <c:pt idx="80">
                  <c:v>133.81804870564304</c:v>
                </c:pt>
                <c:pt idx="81">
                  <c:v>144.22239416808407</c:v>
                </c:pt>
                <c:pt idx="82">
                  <c:v>142.82181927977396</c:v>
                </c:pt>
                <c:pt idx="83">
                  <c:v>135.16355554214161</c:v>
                </c:pt>
                <c:pt idx="84">
                  <c:v>131.0847997669087</c:v>
                </c:pt>
                <c:pt idx="85">
                  <c:v>133.70364325282949</c:v>
                </c:pt>
                <c:pt idx="86">
                  <c:v>137.58330787678176</c:v>
                </c:pt>
                <c:pt idx="87">
                  <c:v>143.62697108062434</c:v>
                </c:pt>
                <c:pt idx="88">
                  <c:v>145.72217282596822</c:v>
                </c:pt>
                <c:pt idx="89">
                  <c:v>144.99216636814063</c:v>
                </c:pt>
                <c:pt idx="90">
                  <c:v>141.33319516352566</c:v>
                </c:pt>
                <c:pt idx="91">
                  <c:v>142.6743709541698</c:v>
                </c:pt>
                <c:pt idx="92">
                  <c:v>143.23488180234042</c:v>
                </c:pt>
                <c:pt idx="93">
                  <c:v>134.40856007477899</c:v>
                </c:pt>
                <c:pt idx="94">
                  <c:v>147.11130226206384</c:v>
                </c:pt>
                <c:pt idx="95">
                  <c:v>153.89785250410904</c:v>
                </c:pt>
                <c:pt idx="96">
                  <c:v>152.44152638539643</c:v>
                </c:pt>
                <c:pt idx="97">
                  <c:v>155.18969227881271</c:v>
                </c:pt>
                <c:pt idx="98">
                  <c:v>162.71066246592437</c:v>
                </c:pt>
                <c:pt idx="99">
                  <c:v>145.52474371766053</c:v>
                </c:pt>
                <c:pt idx="100">
                  <c:v>134.37540397746889</c:v>
                </c:pt>
                <c:pt idx="101">
                  <c:v>140.51579328189672</c:v>
                </c:pt>
                <c:pt idx="102">
                  <c:v>142.53224471268754</c:v>
                </c:pt>
                <c:pt idx="103">
                  <c:v>150.71994395308906</c:v>
                </c:pt>
                <c:pt idx="104">
                  <c:v>152.24097357188001</c:v>
                </c:pt>
                <c:pt idx="105">
                  <c:v>152.82219508123003</c:v>
                </c:pt>
                <c:pt idx="106">
                  <c:v>147.36617104520275</c:v>
                </c:pt>
                <c:pt idx="107">
                  <c:v>148.31997049871092</c:v>
                </c:pt>
                <c:pt idx="108">
                  <c:v>143.92534652038711</c:v>
                </c:pt>
                <c:pt idx="109">
                  <c:v>143.41428730174738</c:v>
                </c:pt>
                <c:pt idx="110">
                  <c:v>138.60457594601468</c:v>
                </c:pt>
                <c:pt idx="111">
                  <c:v>135.97607142269857</c:v>
                </c:pt>
                <c:pt idx="112">
                  <c:v>130.2399971726318</c:v>
                </c:pt>
                <c:pt idx="113">
                  <c:v>133.32370065900147</c:v>
                </c:pt>
                <c:pt idx="114">
                  <c:v>141.86921287482934</c:v>
                </c:pt>
                <c:pt idx="115">
                  <c:v>142.21916955615703</c:v>
                </c:pt>
                <c:pt idx="116">
                  <c:v>146.99964661406196</c:v>
                </c:pt>
                <c:pt idx="117">
                  <c:v>149.68804149175185</c:v>
                </c:pt>
                <c:pt idx="118">
                  <c:v>155.23995666260794</c:v>
                </c:pt>
                <c:pt idx="119">
                  <c:v>160.85654680126862</c:v>
                </c:pt>
                <c:pt idx="120">
                  <c:v>154.47268886421975</c:v>
                </c:pt>
                <c:pt idx="121">
                  <c:v>144.54220804467855</c:v>
                </c:pt>
                <c:pt idx="122">
                  <c:v>142.37462340376763</c:v>
                </c:pt>
                <c:pt idx="123">
                  <c:v>149.51600503283902</c:v>
                </c:pt>
                <c:pt idx="124">
                  <c:v>144.11663904984999</c:v>
                </c:pt>
                <c:pt idx="125">
                  <c:v>142.69950326712367</c:v>
                </c:pt>
                <c:pt idx="126">
                  <c:v>135.98752964975424</c:v>
                </c:pt>
                <c:pt idx="127">
                  <c:v>130.25589922721278</c:v>
                </c:pt>
                <c:pt idx="128">
                  <c:v>130.82651023241328</c:v>
                </c:pt>
                <c:pt idx="129">
                  <c:v>138.49612028038544</c:v>
                </c:pt>
                <c:pt idx="130">
                  <c:v>142.18801014323526</c:v>
                </c:pt>
                <c:pt idx="131">
                  <c:v>138.64135363466897</c:v>
                </c:pt>
                <c:pt idx="132">
                  <c:v>140.45832838972348</c:v>
                </c:pt>
                <c:pt idx="133">
                  <c:v>139.13843227965768</c:v>
                </c:pt>
                <c:pt idx="134">
                  <c:v>138.79103749921163</c:v>
                </c:pt>
                <c:pt idx="135">
                  <c:v>138.40142097997636</c:v>
                </c:pt>
                <c:pt idx="136">
                  <c:v>137.13866805156283</c:v>
                </c:pt>
                <c:pt idx="137">
                  <c:v>132.57849221697776</c:v>
                </c:pt>
                <c:pt idx="138">
                  <c:v>136.80858814291454</c:v>
                </c:pt>
                <c:pt idx="139">
                  <c:v>135.26599521813705</c:v>
                </c:pt>
                <c:pt idx="140">
                  <c:v>133.32121663279815</c:v>
                </c:pt>
                <c:pt idx="141">
                  <c:v>136.11620829343715</c:v>
                </c:pt>
                <c:pt idx="142">
                  <c:v>135.00867637761652</c:v>
                </c:pt>
                <c:pt idx="143">
                  <c:v>133.2474285257727</c:v>
                </c:pt>
                <c:pt idx="144">
                  <c:v>133.8158368624662</c:v>
                </c:pt>
                <c:pt idx="145">
                  <c:v>137.027543056414</c:v>
                </c:pt>
                <c:pt idx="146">
                  <c:v>138.03027875677083</c:v>
                </c:pt>
                <c:pt idx="147">
                  <c:v>139.20641156349865</c:v>
                </c:pt>
                <c:pt idx="148">
                  <c:v>132.89151765657022</c:v>
                </c:pt>
                <c:pt idx="149">
                  <c:v>127.84974848082166</c:v>
                </c:pt>
                <c:pt idx="150">
                  <c:v>135.80548426796324</c:v>
                </c:pt>
                <c:pt idx="151">
                  <c:v>139.99507255561676</c:v>
                </c:pt>
                <c:pt idx="152">
                  <c:v>142.91737172004051</c:v>
                </c:pt>
                <c:pt idx="153">
                  <c:v>145.75657096513558</c:v>
                </c:pt>
                <c:pt idx="154">
                  <c:v>143.62455201160307</c:v>
                </c:pt>
                <c:pt idx="155">
                  <c:v>138.28975436225991</c:v>
                </c:pt>
                <c:pt idx="156">
                  <c:v>136.09638273093302</c:v>
                </c:pt>
                <c:pt idx="157">
                  <c:v>130.9579552781195</c:v>
                </c:pt>
                <c:pt idx="158">
                  <c:v>134.03577074496977</c:v>
                </c:pt>
                <c:pt idx="159">
                  <c:v>136.3992265635253</c:v>
                </c:pt>
                <c:pt idx="160">
                  <c:v>136.58333302950535</c:v>
                </c:pt>
              </c:numCache>
            </c:numRef>
          </c:val>
          <c:smooth val="1"/>
        </c:ser>
        <c:ser>
          <c:idx val="2"/>
          <c:order val="3"/>
          <c:tx>
            <c:v> 2015 Hist. Flow incl. Storage INJ/WD </c:v>
          </c:tx>
          <c:spPr>
            <a:ln w="19050">
              <a:solidFill>
                <a:schemeClr val="bg1">
                  <a:lumMod val="50000"/>
                </a:schemeClr>
              </a:solidFill>
              <a:prstDash val="solid"/>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BORDER'!$J$522:$J$888</c:f>
              <c:numCache>
                <c:formatCode>0</c:formatCode>
                <c:ptCount val="367"/>
                <c:pt idx="0">
                  <c:v>133</c:v>
                </c:pt>
                <c:pt idx="1">
                  <c:v>127</c:v>
                </c:pt>
                <c:pt idx="2">
                  <c:v>125.19999999999999</c:v>
                </c:pt>
                <c:pt idx="3">
                  <c:v>135.5</c:v>
                </c:pt>
                <c:pt idx="4">
                  <c:v>137.80000000000001</c:v>
                </c:pt>
                <c:pt idx="5">
                  <c:v>132.9</c:v>
                </c:pt>
                <c:pt idx="6">
                  <c:v>130.1</c:v>
                </c:pt>
                <c:pt idx="7">
                  <c:v>132.30000000000001</c:v>
                </c:pt>
                <c:pt idx="8">
                  <c:v>132</c:v>
                </c:pt>
                <c:pt idx="9">
                  <c:v>131.9</c:v>
                </c:pt>
                <c:pt idx="10">
                  <c:v>135.19999999999999</c:v>
                </c:pt>
                <c:pt idx="11">
                  <c:v>145</c:v>
                </c:pt>
                <c:pt idx="12">
                  <c:v>137</c:v>
                </c:pt>
                <c:pt idx="13">
                  <c:v>137.80000000000001</c:v>
                </c:pt>
                <c:pt idx="14">
                  <c:v>140.5</c:v>
                </c:pt>
                <c:pt idx="15">
                  <c:v>139</c:v>
                </c:pt>
                <c:pt idx="16">
                  <c:v>138.6</c:v>
                </c:pt>
                <c:pt idx="17">
                  <c:v>138.6</c:v>
                </c:pt>
                <c:pt idx="18">
                  <c:v>149.10000000000002</c:v>
                </c:pt>
                <c:pt idx="19">
                  <c:v>149.19999999999999</c:v>
                </c:pt>
                <c:pt idx="20">
                  <c:v>153.80000000000001</c:v>
                </c:pt>
                <c:pt idx="21">
                  <c:v>146.69999999999999</c:v>
                </c:pt>
                <c:pt idx="22">
                  <c:v>148</c:v>
                </c:pt>
                <c:pt idx="23">
                  <c:v>148.6</c:v>
                </c:pt>
                <c:pt idx="24">
                  <c:v>145.80000000000001</c:v>
                </c:pt>
                <c:pt idx="25">
                  <c:v>147.5</c:v>
                </c:pt>
                <c:pt idx="26">
                  <c:v>148.39999999999998</c:v>
                </c:pt>
                <c:pt idx="27">
                  <c:v>147.39999999999998</c:v>
                </c:pt>
                <c:pt idx="28">
                  <c:v>147.39999999999998</c:v>
                </c:pt>
                <c:pt idx="29">
                  <c:v>146.9</c:v>
                </c:pt>
                <c:pt idx="30">
                  <c:v>134.4</c:v>
                </c:pt>
                <c:pt idx="31">
                  <c:v>131.30000000000001</c:v>
                </c:pt>
                <c:pt idx="32">
                  <c:v>133.9</c:v>
                </c:pt>
                <c:pt idx="33">
                  <c:v>133.69999999999999</c:v>
                </c:pt>
                <c:pt idx="34">
                  <c:v>130.80000000000001</c:v>
                </c:pt>
                <c:pt idx="35">
                  <c:v>145.20000000000002</c:v>
                </c:pt>
                <c:pt idx="36">
                  <c:v>144.5</c:v>
                </c:pt>
                <c:pt idx="37">
                  <c:v>146.5</c:v>
                </c:pt>
                <c:pt idx="38">
                  <c:v>144.19999999999999</c:v>
                </c:pt>
                <c:pt idx="39">
                  <c:v>132.69999999999999</c:v>
                </c:pt>
                <c:pt idx="40">
                  <c:v>136.9</c:v>
                </c:pt>
                <c:pt idx="41">
                  <c:v>141.4</c:v>
                </c:pt>
                <c:pt idx="42">
                  <c:v>142.4</c:v>
                </c:pt>
                <c:pt idx="43">
                  <c:v>142.19999999999999</c:v>
                </c:pt>
                <c:pt idx="44">
                  <c:v>136.9</c:v>
                </c:pt>
                <c:pt idx="45">
                  <c:v>128.60000000000002</c:v>
                </c:pt>
                <c:pt idx="46">
                  <c:v>125.89999999999999</c:v>
                </c:pt>
                <c:pt idx="47">
                  <c:v>126.8</c:v>
                </c:pt>
                <c:pt idx="48">
                  <c:v>125.7</c:v>
                </c:pt>
                <c:pt idx="49">
                  <c:v>129.38778021883388</c:v>
                </c:pt>
                <c:pt idx="50">
                  <c:v>134.6194274290043</c:v>
                </c:pt>
                <c:pt idx="51">
                  <c:v>132.73980049853142</c:v>
                </c:pt>
                <c:pt idx="52">
                  <c:v>133.54271117860671</c:v>
                </c:pt>
                <c:pt idx="53">
                  <c:v>129.45179792196251</c:v>
                </c:pt>
                <c:pt idx="54">
                  <c:v>132.15517499714829</c:v>
                </c:pt>
                <c:pt idx="55">
                  <c:v>139.46422241995188</c:v>
                </c:pt>
                <c:pt idx="56">
                  <c:v>145.46108100932372</c:v>
                </c:pt>
                <c:pt idx="57">
                  <c:v>140.87686873144861</c:v>
                </c:pt>
                <c:pt idx="58">
                  <c:v>137.64336309833689</c:v>
                </c:pt>
                <c:pt idx="59">
                  <c:v>138.7429969396546</c:v>
                </c:pt>
                <c:pt idx="60">
                  <c:v>139.12737667104651</c:v>
                </c:pt>
                <c:pt idx="61">
                  <c:v>139.6524523577028</c:v>
                </c:pt>
                <c:pt idx="62">
                  <c:v>135.99633072858182</c:v>
                </c:pt>
                <c:pt idx="63">
                  <c:v>146.66023937720919</c:v>
                </c:pt>
                <c:pt idx="64">
                  <c:v>146.390641226475</c:v>
                </c:pt>
                <c:pt idx="65">
                  <c:v>135.43741207635262</c:v>
                </c:pt>
                <c:pt idx="66">
                  <c:v>140.55205241115689</c:v>
                </c:pt>
                <c:pt idx="67">
                  <c:v>136.9296352230179</c:v>
                </c:pt>
                <c:pt idx="68">
                  <c:v>139.70279435709102</c:v>
                </c:pt>
                <c:pt idx="69">
                  <c:v>143.40938711700181</c:v>
                </c:pt>
                <c:pt idx="70">
                  <c:v>146.63954032633069</c:v>
                </c:pt>
                <c:pt idx="71">
                  <c:v>146.7233052040504</c:v>
                </c:pt>
                <c:pt idx="72">
                  <c:v>142.4270089634943</c:v>
                </c:pt>
                <c:pt idx="73">
                  <c:v>138.93443724887069</c:v>
                </c:pt>
                <c:pt idx="74">
                  <c:v>139.99621430540842</c:v>
                </c:pt>
                <c:pt idx="75">
                  <c:v>147.55884521365169</c:v>
                </c:pt>
                <c:pt idx="76">
                  <c:v>144.24896220949191</c:v>
                </c:pt>
                <c:pt idx="77">
                  <c:v>147.33406539054101</c:v>
                </c:pt>
                <c:pt idx="78">
                  <c:v>142.11648928981549</c:v>
                </c:pt>
                <c:pt idx="79">
                  <c:v>146.86342836197139</c:v>
                </c:pt>
                <c:pt idx="80">
                  <c:v>143.5233581229331</c:v>
                </c:pt>
                <c:pt idx="81">
                  <c:v>141.9276182607756</c:v>
                </c:pt>
                <c:pt idx="82">
                  <c:v>145.80000000000001</c:v>
                </c:pt>
                <c:pt idx="83">
                  <c:v>145.69999999999999</c:v>
                </c:pt>
                <c:pt idx="84">
                  <c:v>146.6</c:v>
                </c:pt>
                <c:pt idx="85">
                  <c:v>142.5</c:v>
                </c:pt>
                <c:pt idx="86">
                  <c:v>140.1</c:v>
                </c:pt>
                <c:pt idx="87">
                  <c:v>141</c:v>
                </c:pt>
                <c:pt idx="88">
                  <c:v>137.9</c:v>
                </c:pt>
                <c:pt idx="89">
                  <c:v>143.1</c:v>
                </c:pt>
                <c:pt idx="90">
                  <c:v>142.9</c:v>
                </c:pt>
                <c:pt idx="91">
                  <c:v>141</c:v>
                </c:pt>
                <c:pt idx="92">
                  <c:v>142.10000000000002</c:v>
                </c:pt>
                <c:pt idx="93">
                  <c:v>139.6</c:v>
                </c:pt>
                <c:pt idx="94">
                  <c:v>132.9</c:v>
                </c:pt>
                <c:pt idx="95">
                  <c:v>131.69999999999999</c:v>
                </c:pt>
                <c:pt idx="96">
                  <c:v>130.6</c:v>
                </c:pt>
                <c:pt idx="97">
                  <c:v>127.7</c:v>
                </c:pt>
                <c:pt idx="98">
                  <c:v>129.9</c:v>
                </c:pt>
                <c:pt idx="99">
                  <c:v>138.19999999999999</c:v>
                </c:pt>
                <c:pt idx="100">
                  <c:v>137.5</c:v>
                </c:pt>
                <c:pt idx="101">
                  <c:v>131.19999999999999</c:v>
                </c:pt>
                <c:pt idx="102">
                  <c:v>127.3</c:v>
                </c:pt>
                <c:pt idx="103">
                  <c:v>126.1</c:v>
                </c:pt>
                <c:pt idx="104">
                  <c:v>128</c:v>
                </c:pt>
                <c:pt idx="105">
                  <c:v>134.1</c:v>
                </c:pt>
                <c:pt idx="106">
                  <c:v>143.20000000000002</c:v>
                </c:pt>
                <c:pt idx="107">
                  <c:v>140</c:v>
                </c:pt>
                <c:pt idx="108">
                  <c:v>146.9</c:v>
                </c:pt>
                <c:pt idx="109">
                  <c:v>140.19999999999999</c:v>
                </c:pt>
                <c:pt idx="110">
                  <c:v>137.6</c:v>
                </c:pt>
                <c:pt idx="111">
                  <c:v>135.70000000000002</c:v>
                </c:pt>
                <c:pt idx="112">
                  <c:v>132.1</c:v>
                </c:pt>
                <c:pt idx="113">
                  <c:v>135.79999999999998</c:v>
                </c:pt>
                <c:pt idx="114">
                  <c:v>138.60000000000002</c:v>
                </c:pt>
                <c:pt idx="115">
                  <c:v>136.5</c:v>
                </c:pt>
                <c:pt idx="116">
                  <c:v>139.6</c:v>
                </c:pt>
                <c:pt idx="117">
                  <c:v>134.9</c:v>
                </c:pt>
                <c:pt idx="118">
                  <c:v>135.69999999999999</c:v>
                </c:pt>
                <c:pt idx="119">
                  <c:v>138.89999999999998</c:v>
                </c:pt>
                <c:pt idx="120">
                  <c:v>141.30000000000001</c:v>
                </c:pt>
                <c:pt idx="121">
                  <c:v>140.9</c:v>
                </c:pt>
                <c:pt idx="122">
                  <c:v>145.10000000000002</c:v>
                </c:pt>
                <c:pt idx="123">
                  <c:v>144.29999999999998</c:v>
                </c:pt>
                <c:pt idx="124">
                  <c:v>142.4</c:v>
                </c:pt>
                <c:pt idx="125">
                  <c:v>143</c:v>
                </c:pt>
                <c:pt idx="126">
                  <c:v>146.29999999999998</c:v>
                </c:pt>
                <c:pt idx="127">
                  <c:v>150.69999999999999</c:v>
                </c:pt>
                <c:pt idx="128">
                  <c:v>151.39999999999998</c:v>
                </c:pt>
                <c:pt idx="129">
                  <c:v>144.9</c:v>
                </c:pt>
                <c:pt idx="130">
                  <c:v>149.20000000000002</c:v>
                </c:pt>
                <c:pt idx="131">
                  <c:v>141.4</c:v>
                </c:pt>
                <c:pt idx="132">
                  <c:v>142.9</c:v>
                </c:pt>
                <c:pt idx="133">
                  <c:v>146.19999999999999</c:v>
                </c:pt>
                <c:pt idx="134">
                  <c:v>142.69999999999999</c:v>
                </c:pt>
                <c:pt idx="135">
                  <c:v>142</c:v>
                </c:pt>
                <c:pt idx="136">
                  <c:v>139.1</c:v>
                </c:pt>
                <c:pt idx="137">
                  <c:v>138.6</c:v>
                </c:pt>
                <c:pt idx="138">
                  <c:v>132.5</c:v>
                </c:pt>
                <c:pt idx="139">
                  <c:v>131.30000000000001</c:v>
                </c:pt>
                <c:pt idx="140">
                  <c:v>142.80000000000001</c:v>
                </c:pt>
                <c:pt idx="141">
                  <c:v>145.69999999999999</c:v>
                </c:pt>
                <c:pt idx="142">
                  <c:v>142.1</c:v>
                </c:pt>
                <c:pt idx="143">
                  <c:v>134.1</c:v>
                </c:pt>
                <c:pt idx="144">
                  <c:v>129.6</c:v>
                </c:pt>
                <c:pt idx="145">
                  <c:v>127.4</c:v>
                </c:pt>
                <c:pt idx="146">
                  <c:v>127.89999999999999</c:v>
                </c:pt>
                <c:pt idx="147">
                  <c:v>129.20000000000002</c:v>
                </c:pt>
                <c:pt idx="148">
                  <c:v>128.80000000000001</c:v>
                </c:pt>
                <c:pt idx="149">
                  <c:v>126.5</c:v>
                </c:pt>
                <c:pt idx="150">
                  <c:v>131</c:v>
                </c:pt>
                <c:pt idx="151">
                  <c:v>133.20000000000002</c:v>
                </c:pt>
                <c:pt idx="152">
                  <c:v>135.1</c:v>
                </c:pt>
                <c:pt idx="153">
                  <c:v>131.5</c:v>
                </c:pt>
                <c:pt idx="154">
                  <c:v>128.5</c:v>
                </c:pt>
                <c:pt idx="155">
                  <c:v>127</c:v>
                </c:pt>
                <c:pt idx="156">
                  <c:v>129.69999999999999</c:v>
                </c:pt>
                <c:pt idx="157">
                  <c:v>130</c:v>
                </c:pt>
                <c:pt idx="158">
                  <c:v>130.5</c:v>
                </c:pt>
                <c:pt idx="159">
                  <c:v>128.5</c:v>
                </c:pt>
                <c:pt idx="160">
                  <c:v>124.9</c:v>
                </c:pt>
                <c:pt idx="161">
                  <c:v>129.29999999999998</c:v>
                </c:pt>
                <c:pt idx="162">
                  <c:v>130.9</c:v>
                </c:pt>
                <c:pt idx="163">
                  <c:v>130.5</c:v>
                </c:pt>
                <c:pt idx="164">
                  <c:v>137.4</c:v>
                </c:pt>
                <c:pt idx="165">
                  <c:v>140.30000000000001</c:v>
                </c:pt>
                <c:pt idx="166">
                  <c:v>141.6</c:v>
                </c:pt>
                <c:pt idx="167">
                  <c:v>148.1</c:v>
                </c:pt>
                <c:pt idx="168">
                  <c:v>149.6</c:v>
                </c:pt>
                <c:pt idx="169">
                  <c:v>151.19999999999999</c:v>
                </c:pt>
                <c:pt idx="170">
                  <c:v>150.4</c:v>
                </c:pt>
                <c:pt idx="171">
                  <c:v>150.4</c:v>
                </c:pt>
                <c:pt idx="172">
                  <c:v>137.89999999999998</c:v>
                </c:pt>
                <c:pt idx="173">
                  <c:v>142.5</c:v>
                </c:pt>
                <c:pt idx="174">
                  <c:v>145.53932295962326</c:v>
                </c:pt>
                <c:pt idx="175">
                  <c:v>146.42669609850523</c:v>
                </c:pt>
                <c:pt idx="176">
                  <c:v>148.67804541285685</c:v>
                </c:pt>
                <c:pt idx="177">
                  <c:v>151.87527339271918</c:v>
                </c:pt>
                <c:pt idx="178">
                  <c:v>151.11473782120132</c:v>
                </c:pt>
                <c:pt idx="179">
                  <c:v>146.89354552663107</c:v>
                </c:pt>
                <c:pt idx="180">
                  <c:v>143.53856959990486</c:v>
                </c:pt>
                <c:pt idx="181">
                  <c:v>134.84794483317251</c:v>
                </c:pt>
                <c:pt idx="182">
                  <c:v>136.05787043219897</c:v>
                </c:pt>
                <c:pt idx="183">
                  <c:v>140.75850694416101</c:v>
                </c:pt>
                <c:pt idx="184">
                  <c:v>138.43337962369773</c:v>
                </c:pt>
                <c:pt idx="185">
                  <c:v>134.28210220027728</c:v>
                </c:pt>
                <c:pt idx="186">
                  <c:v>133.70684327079215</c:v>
                </c:pt>
                <c:pt idx="187">
                  <c:v>136.71378075295749</c:v>
                </c:pt>
                <c:pt idx="188">
                  <c:v>138.57962848164314</c:v>
                </c:pt>
                <c:pt idx="189">
                  <c:v>138.68181093463059</c:v>
                </c:pt>
                <c:pt idx="190">
                  <c:v>137.83672167718069</c:v>
                </c:pt>
                <c:pt idx="191">
                  <c:v>137.99550875718865</c:v>
                </c:pt>
                <c:pt idx="192">
                  <c:v>137.93742823240794</c:v>
                </c:pt>
                <c:pt idx="193">
                  <c:v>131.09660717201555</c:v>
                </c:pt>
                <c:pt idx="194">
                  <c:v>130.72728587039776</c:v>
                </c:pt>
                <c:pt idx="195">
                  <c:v>128.23144204129537</c:v>
                </c:pt>
                <c:pt idx="196">
                  <c:v>141.04794426289632</c:v>
                </c:pt>
                <c:pt idx="197">
                  <c:v>143.594882694131</c:v>
                </c:pt>
                <c:pt idx="198">
                  <c:v>142.37879252865983</c:v>
                </c:pt>
                <c:pt idx="199">
                  <c:v>134.15974092569897</c:v>
                </c:pt>
                <c:pt idx="200">
                  <c:v>131.09665779162108</c:v>
                </c:pt>
                <c:pt idx="201">
                  <c:v>131.94165446353955</c:v>
                </c:pt>
                <c:pt idx="202">
                  <c:v>136.82387561874538</c:v>
                </c:pt>
                <c:pt idx="203">
                  <c:v>140.05627129105824</c:v>
                </c:pt>
                <c:pt idx="204">
                  <c:v>139.25829520742383</c:v>
                </c:pt>
                <c:pt idx="205">
                  <c:v>136.9320692210533</c:v>
                </c:pt>
                <c:pt idx="206">
                  <c:v>131.65626792417638</c:v>
                </c:pt>
                <c:pt idx="207">
                  <c:v>132.10760500490863</c:v>
                </c:pt>
                <c:pt idx="208">
                  <c:v>129.8782070390539</c:v>
                </c:pt>
                <c:pt idx="209">
                  <c:v>127.92556421608995</c:v>
                </c:pt>
                <c:pt idx="210">
                  <c:v>133.49503399903179</c:v>
                </c:pt>
                <c:pt idx="211">
                  <c:v>136.72545679819714</c:v>
                </c:pt>
                <c:pt idx="212">
                  <c:v>136.65701913697109</c:v>
                </c:pt>
                <c:pt idx="213">
                  <c:v>132.48224275828767</c:v>
                </c:pt>
                <c:pt idx="214">
                  <c:v>126.37172552339987</c:v>
                </c:pt>
                <c:pt idx="215">
                  <c:v>124.89876998321687</c:v>
                </c:pt>
                <c:pt idx="216">
                  <c:v>132.17921575513617</c:v>
                </c:pt>
                <c:pt idx="217">
                  <c:v>142.69771718269223</c:v>
                </c:pt>
                <c:pt idx="218">
                  <c:v>136.53202427749633</c:v>
                </c:pt>
                <c:pt idx="219">
                  <c:v>136.38100782411706</c:v>
                </c:pt>
                <c:pt idx="220">
                  <c:v>138.86259937054436</c:v>
                </c:pt>
                <c:pt idx="221">
                  <c:v>136.83169230127308</c:v>
                </c:pt>
                <c:pt idx="222">
                  <c:v>141.2126487092406</c:v>
                </c:pt>
                <c:pt idx="223">
                  <c:v>144.74708086670867</c:v>
                </c:pt>
                <c:pt idx="224">
                  <c:v>144.60000000000002</c:v>
                </c:pt>
                <c:pt idx="225">
                  <c:v>141.80000000000001</c:v>
                </c:pt>
                <c:pt idx="226">
                  <c:v>135.30000000000001</c:v>
                </c:pt>
                <c:pt idx="227">
                  <c:v>119.30000000000001</c:v>
                </c:pt>
                <c:pt idx="228">
                  <c:v>122.69999999999999</c:v>
                </c:pt>
                <c:pt idx="229">
                  <c:v>124.39999999999999</c:v>
                </c:pt>
                <c:pt idx="230">
                  <c:v>120.7</c:v>
                </c:pt>
                <c:pt idx="231">
                  <c:v>126.79999999999998</c:v>
                </c:pt>
                <c:pt idx="232">
                  <c:v>129.6</c:v>
                </c:pt>
                <c:pt idx="233">
                  <c:v>126.2</c:v>
                </c:pt>
                <c:pt idx="234">
                  <c:v>124.1</c:v>
                </c:pt>
                <c:pt idx="235">
                  <c:v>123.89999999999999</c:v>
                </c:pt>
                <c:pt idx="236">
                  <c:v>121.19999999999999</c:v>
                </c:pt>
                <c:pt idx="237">
                  <c:v>125.4</c:v>
                </c:pt>
                <c:pt idx="238">
                  <c:v>130.80000000000001</c:v>
                </c:pt>
                <c:pt idx="239">
                  <c:v>130.9</c:v>
                </c:pt>
                <c:pt idx="240">
                  <c:v>130.11246480654472</c:v>
                </c:pt>
                <c:pt idx="241">
                  <c:v>129.12778794905299</c:v>
                </c:pt>
                <c:pt idx="242">
                  <c:v>120.07355124964614</c:v>
                </c:pt>
                <c:pt idx="243">
                  <c:v>118.21823576136173</c:v>
                </c:pt>
                <c:pt idx="244">
                  <c:v>138.82352301712899</c:v>
                </c:pt>
                <c:pt idx="245">
                  <c:v>136.00413401460204</c:v>
                </c:pt>
                <c:pt idx="246">
                  <c:v>127.29157231227603</c:v>
                </c:pt>
                <c:pt idx="247">
                  <c:v>130.05547317244316</c:v>
                </c:pt>
                <c:pt idx="248">
                  <c:v>134.29039678194766</c:v>
                </c:pt>
                <c:pt idx="249">
                  <c:v>126.40603449740085</c:v>
                </c:pt>
                <c:pt idx="250">
                  <c:v>129.97151612497612</c:v>
                </c:pt>
                <c:pt idx="251">
                  <c:v>140.92848702925221</c:v>
                </c:pt>
                <c:pt idx="252">
                  <c:v>142.47046376873712</c:v>
                </c:pt>
                <c:pt idx="253">
                  <c:v>140.60953631355412</c:v>
                </c:pt>
                <c:pt idx="254">
                  <c:v>140.46202356852666</c:v>
                </c:pt>
                <c:pt idx="255">
                  <c:v>140.73460797500863</c:v>
                </c:pt>
                <c:pt idx="256">
                  <c:v>135.57069120513367</c:v>
                </c:pt>
                <c:pt idx="257">
                  <c:v>134.85519504932358</c:v>
                </c:pt>
                <c:pt idx="258">
                  <c:v>131.24124660236635</c:v>
                </c:pt>
                <c:pt idx="259">
                  <c:v>142.8470157896067</c:v>
                </c:pt>
                <c:pt idx="260">
                  <c:v>140.63915541367689</c:v>
                </c:pt>
                <c:pt idx="261">
                  <c:v>143.68029784600643</c:v>
                </c:pt>
                <c:pt idx="262">
                  <c:v>142.21634362271021</c:v>
                </c:pt>
                <c:pt idx="263">
                  <c:v>140.90353307233627</c:v>
                </c:pt>
                <c:pt idx="264">
                  <c:v>130.15335391034989</c:v>
                </c:pt>
                <c:pt idx="265">
                  <c:v>138.77055766615561</c:v>
                </c:pt>
                <c:pt idx="266">
                  <c:v>133.68458814947309</c:v>
                </c:pt>
                <c:pt idx="267">
                  <c:v>135.20036359461744</c:v>
                </c:pt>
                <c:pt idx="268">
                  <c:v>135.17011061338579</c:v>
                </c:pt>
                <c:pt idx="269">
                  <c:v>121.57838076355289</c:v>
                </c:pt>
                <c:pt idx="270">
                  <c:v>127.27646979628523</c:v>
                </c:pt>
                <c:pt idx="271">
                  <c:v>123.38068253812787</c:v>
                </c:pt>
                <c:pt idx="272">
                  <c:v>131.9496970602348</c:v>
                </c:pt>
                <c:pt idx="273">
                  <c:v>138.33539023123262</c:v>
                </c:pt>
                <c:pt idx="274">
                  <c:v>126.98565292021293</c:v>
                </c:pt>
                <c:pt idx="275">
                  <c:v>130.69029156572986</c:v>
                </c:pt>
                <c:pt idx="276">
                  <c:v>132.68823480091993</c:v>
                </c:pt>
                <c:pt idx="277">
                  <c:v>116.33498224267352</c:v>
                </c:pt>
                <c:pt idx="278">
                  <c:v>121.21103453205282</c:v>
                </c:pt>
                <c:pt idx="279">
                  <c:v>128.69471421067323</c:v>
                </c:pt>
                <c:pt idx="280">
                  <c:v>130.30698456831647</c:v>
                </c:pt>
                <c:pt idx="281">
                  <c:v>131.27505050303435</c:v>
                </c:pt>
                <c:pt idx="282">
                  <c:v>130.70325445264669</c:v>
                </c:pt>
                <c:pt idx="283">
                  <c:v>123.65986247294148</c:v>
                </c:pt>
                <c:pt idx="284">
                  <c:v>125.0691008461427</c:v>
                </c:pt>
                <c:pt idx="285">
                  <c:v>129.40571225973713</c:v>
                </c:pt>
                <c:pt idx="286">
                  <c:v>131.7029635583531</c:v>
                </c:pt>
                <c:pt idx="287">
                  <c:v>137.15896360704792</c:v>
                </c:pt>
                <c:pt idx="288">
                  <c:v>132.81776228357842</c:v>
                </c:pt>
                <c:pt idx="289">
                  <c:v>129.97206218601715</c:v>
                </c:pt>
                <c:pt idx="290">
                  <c:v>127.28679737600619</c:v>
                </c:pt>
                <c:pt idx="291">
                  <c:v>122.65325563213138</c:v>
                </c:pt>
                <c:pt idx="292">
                  <c:v>125.96043604947539</c:v>
                </c:pt>
                <c:pt idx="293">
                  <c:v>131.71201485366615</c:v>
                </c:pt>
                <c:pt idx="294">
                  <c:v>132.83616402938407</c:v>
                </c:pt>
                <c:pt idx="295">
                  <c:v>133.99590207414903</c:v>
                </c:pt>
                <c:pt idx="296">
                  <c:v>128.04386461864766</c:v>
                </c:pt>
                <c:pt idx="297">
                  <c:v>132.86179016908798</c:v>
                </c:pt>
                <c:pt idx="298">
                  <c:v>140.95093667153014</c:v>
                </c:pt>
                <c:pt idx="299">
                  <c:v>125.8477121204487</c:v>
                </c:pt>
                <c:pt idx="300">
                  <c:v>128.07097147764591</c:v>
                </c:pt>
                <c:pt idx="301">
                  <c:v>127.62037632140323</c:v>
                </c:pt>
                <c:pt idx="302">
                  <c:v>128.71109632982086</c:v>
                </c:pt>
                <c:pt idx="303">
                  <c:v>126.4168543291804</c:v>
                </c:pt>
                <c:pt idx="304">
                  <c:v>124.04596834630168</c:v>
                </c:pt>
                <c:pt idx="305">
                  <c:v>132.480288756005</c:v>
                </c:pt>
                <c:pt idx="306">
                  <c:v>129.08664006896282</c:v>
                </c:pt>
                <c:pt idx="307">
                  <c:v>131.50763428749485</c:v>
                </c:pt>
                <c:pt idx="308">
                  <c:v>129.33150459766347</c:v>
                </c:pt>
                <c:pt idx="309">
                  <c:v>131.95140428947991</c:v>
                </c:pt>
                <c:pt idx="310">
                  <c:v>129.1873727693247</c:v>
                </c:pt>
                <c:pt idx="311">
                  <c:v>127.06192846905182</c:v>
                </c:pt>
                <c:pt idx="312">
                  <c:v>127.07202291990149</c:v>
                </c:pt>
                <c:pt idx="313">
                  <c:v>127.46484630252344</c:v>
                </c:pt>
                <c:pt idx="314">
                  <c:v>119.99031873992914</c:v>
                </c:pt>
                <c:pt idx="315">
                  <c:v>122.87698938295139</c:v>
                </c:pt>
                <c:pt idx="316">
                  <c:v>120.97687861349662</c:v>
                </c:pt>
                <c:pt idx="317">
                  <c:v>117.31907946633613</c:v>
                </c:pt>
                <c:pt idx="318">
                  <c:v>113.05067281822876</c:v>
                </c:pt>
                <c:pt idx="319">
                  <c:v>110.2055528653062</c:v>
                </c:pt>
                <c:pt idx="320">
                  <c:v>111.72839776422582</c:v>
                </c:pt>
                <c:pt idx="321">
                  <c:v>112.56231524420883</c:v>
                </c:pt>
                <c:pt idx="322">
                  <c:v>110.57242019320452</c:v>
                </c:pt>
                <c:pt idx="323">
                  <c:v>111.29994622442014</c:v>
                </c:pt>
                <c:pt idx="324">
                  <c:v>116.7835507886761</c:v>
                </c:pt>
                <c:pt idx="325">
                  <c:v>118.8332207226052</c:v>
                </c:pt>
                <c:pt idx="326">
                  <c:v>118.13673728610848</c:v>
                </c:pt>
                <c:pt idx="327">
                  <c:v>120.4571677133337</c:v>
                </c:pt>
                <c:pt idx="328">
                  <c:v>112.90414855991901</c:v>
                </c:pt>
                <c:pt idx="329">
                  <c:v>111.29247477896858</c:v>
                </c:pt>
                <c:pt idx="330">
                  <c:v>109.99093031563315</c:v>
                </c:pt>
                <c:pt idx="331">
                  <c:v>112.18223672878631</c:v>
                </c:pt>
                <c:pt idx="332">
                  <c:v>112.58935108732092</c:v>
                </c:pt>
                <c:pt idx="333">
                  <c:v>132.49660257402968</c:v>
                </c:pt>
                <c:pt idx="334">
                  <c:v>132.1032078474916</c:v>
                </c:pt>
                <c:pt idx="335">
                  <c:v>132.65671169042483</c:v>
                </c:pt>
                <c:pt idx="336">
                  <c:v>127.67615923147986</c:v>
                </c:pt>
                <c:pt idx="337">
                  <c:v>130.32176872315785</c:v>
                </c:pt>
                <c:pt idx="338">
                  <c:v>129.28722528830201</c:v>
                </c:pt>
                <c:pt idx="339">
                  <c:v>126.8876661735485</c:v>
                </c:pt>
                <c:pt idx="340">
                  <c:v>128.71297406794119</c:v>
                </c:pt>
                <c:pt idx="341">
                  <c:v>132.8624737556957</c:v>
                </c:pt>
                <c:pt idx="342">
                  <c:v>125.5836803532202</c:v>
                </c:pt>
                <c:pt idx="343">
                  <c:v>138.65296214336206</c:v>
                </c:pt>
                <c:pt idx="344">
                  <c:v>130.453832885157</c:v>
                </c:pt>
                <c:pt idx="345">
                  <c:v>133.811512400683</c:v>
                </c:pt>
                <c:pt idx="346">
                  <c:v>134.64885441231479</c:v>
                </c:pt>
                <c:pt idx="347">
                  <c:v>129.38808945211088</c:v>
                </c:pt>
                <c:pt idx="348">
                  <c:v>135.16910704090088</c:v>
                </c:pt>
                <c:pt idx="349">
                  <c:v>132.5960626662</c:v>
                </c:pt>
                <c:pt idx="350">
                  <c:v>134.15721841693161</c:v>
                </c:pt>
                <c:pt idx="351">
                  <c:v>129.1620924424216</c:v>
                </c:pt>
                <c:pt idx="352">
                  <c:v>130.06946515329821</c:v>
                </c:pt>
                <c:pt idx="353">
                  <c:v>135.0505103103834</c:v>
                </c:pt>
                <c:pt idx="354">
                  <c:v>133.83161638266751</c:v>
                </c:pt>
                <c:pt idx="355">
                  <c:v>130.52451426950489</c:v>
                </c:pt>
                <c:pt idx="356">
                  <c:v>129.86616674002852</c:v>
                </c:pt>
                <c:pt idx="357">
                  <c:v>138.03213649218461</c:v>
                </c:pt>
                <c:pt idx="358">
                  <c:v>136.02631903537258</c:v>
                </c:pt>
                <c:pt idx="359">
                  <c:v>134.5598789759182</c:v>
                </c:pt>
                <c:pt idx="360">
                  <c:v>131.92315217820209</c:v>
                </c:pt>
                <c:pt idx="361">
                  <c:v>131.52204430475777</c:v>
                </c:pt>
                <c:pt idx="362">
                  <c:v>133.5769934722596</c:v>
                </c:pt>
                <c:pt idx="363">
                  <c:v>134.5404513806422</c:v>
                </c:pt>
                <c:pt idx="364">
                  <c:v>134.8407302949802</c:v>
                </c:pt>
                <c:pt idx="365">
                  <c:v>133.97299544235801</c:v>
                </c:pt>
                <c:pt idx="366">
                  <c:v>133.43454757689861</c:v>
                </c:pt>
              </c:numCache>
            </c:numRef>
          </c:val>
          <c:smooth val="1"/>
        </c:ser>
        <c:ser>
          <c:idx val="3"/>
          <c:order val="4"/>
          <c:tx>
            <c:v>Date Axis</c:v>
          </c:tx>
          <c:spPr>
            <a:ln>
              <a:noFill/>
            </a:ln>
          </c:spPr>
          <c:marker>
            <c:symbol val="plus"/>
            <c:size val="6"/>
            <c:spPr>
              <a:noFill/>
              <a:ln>
                <a:solidFill>
                  <a:schemeClr val="tx1"/>
                </a:solidFill>
              </a:ln>
            </c:spPr>
          </c:marker>
          <c:dLbls>
            <c:dLbl>
              <c:idx val="335"/>
              <c:numFmt formatCode="[$-409]d\-mmm\-yyyy;@" sourceLinked="0"/>
              <c:spPr/>
              <c:txPr>
                <a:bodyPr anchor="ctr" anchorCtr="0"/>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dLbl>
            <c:numFmt formatCode="[$-409]mmm\-yy;@" sourceLinked="0"/>
            <c:txPr>
              <a:bodyPr anchor="ctr" anchorCtr="0"/>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BORDER'!$D$522:$D$888</c:f>
              <c:numCache>
                <c:formatCode>General</c:formatCode>
                <c:ptCount val="367"/>
                <c:pt idx="0">
                  <c:v>0</c:v>
                </c:pt>
                <c:pt idx="29">
                  <c:v>0</c:v>
                </c:pt>
                <c:pt idx="60">
                  <c:v>0</c:v>
                </c:pt>
                <c:pt idx="90">
                  <c:v>0</c:v>
                </c:pt>
                <c:pt idx="121">
                  <c:v>0</c:v>
                </c:pt>
                <c:pt idx="151">
                  <c:v>0</c:v>
                </c:pt>
                <c:pt idx="182">
                  <c:v>0</c:v>
                </c:pt>
                <c:pt idx="213">
                  <c:v>0</c:v>
                </c:pt>
                <c:pt idx="243">
                  <c:v>0</c:v>
                </c:pt>
                <c:pt idx="274">
                  <c:v>0</c:v>
                </c:pt>
                <c:pt idx="304">
                  <c:v>0</c:v>
                </c:pt>
                <c:pt idx="335">
                  <c:v>0</c:v>
                </c:pt>
                <c:pt idx="366">
                  <c:v>0</c:v>
                </c:pt>
              </c:numCache>
            </c:numRef>
          </c:val>
          <c:smooth val="0"/>
        </c:ser>
        <c:dLbls>
          <c:showLegendKey val="0"/>
          <c:showVal val="0"/>
          <c:showCatName val="0"/>
          <c:showSerName val="0"/>
          <c:showPercent val="0"/>
          <c:showBubbleSize val="0"/>
        </c:dLbls>
        <c:marker val="1"/>
        <c:smooth val="0"/>
        <c:axId val="62472576"/>
        <c:axId val="62474112"/>
      </c:lineChart>
      <c:lineChart>
        <c:grouping val="standard"/>
        <c:varyColors val="0"/>
        <c:ser>
          <c:idx val="1"/>
          <c:order val="1"/>
          <c:tx>
            <c:v>NGTL FT</c:v>
          </c:tx>
          <c:spPr>
            <a:ln w="34925">
              <a:solidFill>
                <a:srgbClr val="003896"/>
              </a:solidFill>
              <a:prstDash val="sysDash"/>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BORDER'!$H$522:$H$888</c:f>
              <c:numCache>
                <c:formatCode>0</c:formatCode>
                <c:ptCount val="367"/>
                <c:pt idx="0">
                  <c:v>4125</c:v>
                </c:pt>
                <c:pt idx="1">
                  <c:v>4125</c:v>
                </c:pt>
                <c:pt idx="2">
                  <c:v>4125</c:v>
                </c:pt>
                <c:pt idx="3">
                  <c:v>4125</c:v>
                </c:pt>
                <c:pt idx="4">
                  <c:v>4125</c:v>
                </c:pt>
                <c:pt idx="5">
                  <c:v>4125</c:v>
                </c:pt>
                <c:pt idx="6">
                  <c:v>4125</c:v>
                </c:pt>
                <c:pt idx="7">
                  <c:v>4125</c:v>
                </c:pt>
                <c:pt idx="8">
                  <c:v>4125</c:v>
                </c:pt>
                <c:pt idx="9">
                  <c:v>4125</c:v>
                </c:pt>
                <c:pt idx="10">
                  <c:v>4125</c:v>
                </c:pt>
                <c:pt idx="11">
                  <c:v>4125</c:v>
                </c:pt>
                <c:pt idx="12">
                  <c:v>4125</c:v>
                </c:pt>
                <c:pt idx="13">
                  <c:v>4125</c:v>
                </c:pt>
                <c:pt idx="14">
                  <c:v>4125</c:v>
                </c:pt>
                <c:pt idx="15">
                  <c:v>4125</c:v>
                </c:pt>
                <c:pt idx="16">
                  <c:v>4125</c:v>
                </c:pt>
                <c:pt idx="17">
                  <c:v>4125</c:v>
                </c:pt>
                <c:pt idx="18">
                  <c:v>4125</c:v>
                </c:pt>
                <c:pt idx="19">
                  <c:v>4125</c:v>
                </c:pt>
                <c:pt idx="20">
                  <c:v>4125</c:v>
                </c:pt>
                <c:pt idx="21">
                  <c:v>4125</c:v>
                </c:pt>
                <c:pt idx="22">
                  <c:v>4125</c:v>
                </c:pt>
                <c:pt idx="23">
                  <c:v>4125</c:v>
                </c:pt>
                <c:pt idx="24">
                  <c:v>4125</c:v>
                </c:pt>
                <c:pt idx="25">
                  <c:v>4125</c:v>
                </c:pt>
                <c:pt idx="26">
                  <c:v>4125</c:v>
                </c:pt>
                <c:pt idx="27">
                  <c:v>4125</c:v>
                </c:pt>
                <c:pt idx="28">
                  <c:v>4125</c:v>
                </c:pt>
                <c:pt idx="29">
                  <c:v>4154</c:v>
                </c:pt>
                <c:pt idx="30">
                  <c:v>4154</c:v>
                </c:pt>
                <c:pt idx="31">
                  <c:v>4154</c:v>
                </c:pt>
                <c:pt idx="32">
                  <c:v>4154</c:v>
                </c:pt>
                <c:pt idx="33">
                  <c:v>4154</c:v>
                </c:pt>
                <c:pt idx="34">
                  <c:v>4154</c:v>
                </c:pt>
                <c:pt idx="35">
                  <c:v>4154</c:v>
                </c:pt>
                <c:pt idx="36">
                  <c:v>4154</c:v>
                </c:pt>
                <c:pt idx="37">
                  <c:v>4154</c:v>
                </c:pt>
                <c:pt idx="38">
                  <c:v>4154</c:v>
                </c:pt>
                <c:pt idx="39">
                  <c:v>4154</c:v>
                </c:pt>
                <c:pt idx="40">
                  <c:v>4154</c:v>
                </c:pt>
                <c:pt idx="41">
                  <c:v>4154</c:v>
                </c:pt>
                <c:pt idx="42">
                  <c:v>4154</c:v>
                </c:pt>
                <c:pt idx="43">
                  <c:v>4154</c:v>
                </c:pt>
                <c:pt idx="44">
                  <c:v>4154</c:v>
                </c:pt>
                <c:pt idx="45">
                  <c:v>4154</c:v>
                </c:pt>
                <c:pt idx="46">
                  <c:v>4154</c:v>
                </c:pt>
                <c:pt idx="47">
                  <c:v>4154</c:v>
                </c:pt>
                <c:pt idx="48">
                  <c:v>4154</c:v>
                </c:pt>
                <c:pt idx="49">
                  <c:v>4154</c:v>
                </c:pt>
                <c:pt idx="50">
                  <c:v>4154</c:v>
                </c:pt>
                <c:pt idx="51">
                  <c:v>4154</c:v>
                </c:pt>
                <c:pt idx="52">
                  <c:v>4154</c:v>
                </c:pt>
                <c:pt idx="53">
                  <c:v>4154</c:v>
                </c:pt>
                <c:pt idx="54">
                  <c:v>4154</c:v>
                </c:pt>
                <c:pt idx="55">
                  <c:v>4154</c:v>
                </c:pt>
                <c:pt idx="56">
                  <c:v>4154</c:v>
                </c:pt>
                <c:pt idx="57">
                  <c:v>4154</c:v>
                </c:pt>
                <c:pt idx="58">
                  <c:v>4154</c:v>
                </c:pt>
                <c:pt idx="59">
                  <c:v>4154</c:v>
                </c:pt>
                <c:pt idx="60">
                  <c:v>3216</c:v>
                </c:pt>
                <c:pt idx="61">
                  <c:v>3216</c:v>
                </c:pt>
                <c:pt idx="62">
                  <c:v>3216</c:v>
                </c:pt>
                <c:pt idx="63">
                  <c:v>3216</c:v>
                </c:pt>
                <c:pt idx="64">
                  <c:v>3216</c:v>
                </c:pt>
                <c:pt idx="65">
                  <c:v>3216</c:v>
                </c:pt>
                <c:pt idx="66">
                  <c:v>3216</c:v>
                </c:pt>
                <c:pt idx="67">
                  <c:v>3216</c:v>
                </c:pt>
                <c:pt idx="68">
                  <c:v>3216</c:v>
                </c:pt>
                <c:pt idx="69">
                  <c:v>3216</c:v>
                </c:pt>
                <c:pt idx="70">
                  <c:v>3216</c:v>
                </c:pt>
                <c:pt idx="71">
                  <c:v>3216</c:v>
                </c:pt>
                <c:pt idx="72">
                  <c:v>3216</c:v>
                </c:pt>
                <c:pt idx="73">
                  <c:v>3216</c:v>
                </c:pt>
                <c:pt idx="74">
                  <c:v>3216</c:v>
                </c:pt>
                <c:pt idx="75">
                  <c:v>3216</c:v>
                </c:pt>
                <c:pt idx="76">
                  <c:v>3216</c:v>
                </c:pt>
                <c:pt idx="77">
                  <c:v>3216</c:v>
                </c:pt>
                <c:pt idx="78">
                  <c:v>3216</c:v>
                </c:pt>
                <c:pt idx="79">
                  <c:v>3216</c:v>
                </c:pt>
                <c:pt idx="80">
                  <c:v>3216</c:v>
                </c:pt>
                <c:pt idx="81">
                  <c:v>3216</c:v>
                </c:pt>
                <c:pt idx="82">
                  <c:v>3216</c:v>
                </c:pt>
                <c:pt idx="83">
                  <c:v>3216</c:v>
                </c:pt>
                <c:pt idx="84">
                  <c:v>3216</c:v>
                </c:pt>
                <c:pt idx="85">
                  <c:v>3216</c:v>
                </c:pt>
                <c:pt idx="86">
                  <c:v>3216</c:v>
                </c:pt>
                <c:pt idx="87">
                  <c:v>3216</c:v>
                </c:pt>
                <c:pt idx="88">
                  <c:v>3216</c:v>
                </c:pt>
                <c:pt idx="89">
                  <c:v>3216</c:v>
                </c:pt>
                <c:pt idx="90">
                  <c:v>3374</c:v>
                </c:pt>
                <c:pt idx="91">
                  <c:v>3374</c:v>
                </c:pt>
                <c:pt idx="92">
                  <c:v>3374</c:v>
                </c:pt>
                <c:pt idx="93">
                  <c:v>3374</c:v>
                </c:pt>
                <c:pt idx="94">
                  <c:v>3374</c:v>
                </c:pt>
                <c:pt idx="95">
                  <c:v>3374</c:v>
                </c:pt>
                <c:pt idx="96">
                  <c:v>3374</c:v>
                </c:pt>
                <c:pt idx="97">
                  <c:v>3374</c:v>
                </c:pt>
                <c:pt idx="98">
                  <c:v>3374</c:v>
                </c:pt>
                <c:pt idx="99">
                  <c:v>3374</c:v>
                </c:pt>
                <c:pt idx="100">
                  <c:v>3374</c:v>
                </c:pt>
                <c:pt idx="101">
                  <c:v>3374</c:v>
                </c:pt>
                <c:pt idx="102">
                  <c:v>3374</c:v>
                </c:pt>
                <c:pt idx="103">
                  <c:v>3374</c:v>
                </c:pt>
                <c:pt idx="104">
                  <c:v>3374</c:v>
                </c:pt>
                <c:pt idx="105">
                  <c:v>3374</c:v>
                </c:pt>
                <c:pt idx="106">
                  <c:v>3374</c:v>
                </c:pt>
                <c:pt idx="107">
                  <c:v>3374</c:v>
                </c:pt>
                <c:pt idx="108">
                  <c:v>3374</c:v>
                </c:pt>
                <c:pt idx="109">
                  <c:v>3374</c:v>
                </c:pt>
                <c:pt idx="110">
                  <c:v>3374</c:v>
                </c:pt>
                <c:pt idx="111">
                  <c:v>3374</c:v>
                </c:pt>
                <c:pt idx="112">
                  <c:v>3374</c:v>
                </c:pt>
                <c:pt idx="113">
                  <c:v>3374</c:v>
                </c:pt>
                <c:pt idx="114">
                  <c:v>3374</c:v>
                </c:pt>
                <c:pt idx="115">
                  <c:v>3374</c:v>
                </c:pt>
                <c:pt idx="116">
                  <c:v>3374</c:v>
                </c:pt>
                <c:pt idx="117">
                  <c:v>3374</c:v>
                </c:pt>
                <c:pt idx="118">
                  <c:v>3374</c:v>
                </c:pt>
                <c:pt idx="119">
                  <c:v>3374</c:v>
                </c:pt>
                <c:pt idx="120">
                  <c:v>3374</c:v>
                </c:pt>
                <c:pt idx="121">
                  <c:v>3133</c:v>
                </c:pt>
                <c:pt idx="122">
                  <c:v>3133</c:v>
                </c:pt>
                <c:pt idx="123">
                  <c:v>3133</c:v>
                </c:pt>
                <c:pt idx="124">
                  <c:v>3133</c:v>
                </c:pt>
                <c:pt idx="125">
                  <c:v>3133</c:v>
                </c:pt>
                <c:pt idx="126">
                  <c:v>3133</c:v>
                </c:pt>
                <c:pt idx="127">
                  <c:v>3133</c:v>
                </c:pt>
                <c:pt idx="128">
                  <c:v>3133</c:v>
                </c:pt>
                <c:pt idx="129">
                  <c:v>3133</c:v>
                </c:pt>
                <c:pt idx="130">
                  <c:v>3133</c:v>
                </c:pt>
                <c:pt idx="131">
                  <c:v>3133</c:v>
                </c:pt>
                <c:pt idx="132">
                  <c:v>3133</c:v>
                </c:pt>
                <c:pt idx="133">
                  <c:v>3133</c:v>
                </c:pt>
                <c:pt idx="134">
                  <c:v>3133</c:v>
                </c:pt>
                <c:pt idx="135">
                  <c:v>3133</c:v>
                </c:pt>
                <c:pt idx="136">
                  <c:v>3133</c:v>
                </c:pt>
                <c:pt idx="137">
                  <c:v>3133</c:v>
                </c:pt>
                <c:pt idx="138">
                  <c:v>3133</c:v>
                </c:pt>
                <c:pt idx="139">
                  <c:v>3133</c:v>
                </c:pt>
                <c:pt idx="140">
                  <c:v>3133</c:v>
                </c:pt>
                <c:pt idx="141">
                  <c:v>3133</c:v>
                </c:pt>
                <c:pt idx="142">
                  <c:v>3133</c:v>
                </c:pt>
                <c:pt idx="143">
                  <c:v>3133</c:v>
                </c:pt>
                <c:pt idx="144">
                  <c:v>3133</c:v>
                </c:pt>
                <c:pt idx="145">
                  <c:v>3133</c:v>
                </c:pt>
                <c:pt idx="146">
                  <c:v>3133</c:v>
                </c:pt>
                <c:pt idx="147">
                  <c:v>3133</c:v>
                </c:pt>
                <c:pt idx="148">
                  <c:v>3133</c:v>
                </c:pt>
                <c:pt idx="149">
                  <c:v>3133</c:v>
                </c:pt>
                <c:pt idx="150">
                  <c:v>3133</c:v>
                </c:pt>
                <c:pt idx="151">
                  <c:v>3108</c:v>
                </c:pt>
                <c:pt idx="152">
                  <c:v>3108</c:v>
                </c:pt>
                <c:pt idx="153">
                  <c:v>3108</c:v>
                </c:pt>
                <c:pt idx="154">
                  <c:v>3108</c:v>
                </c:pt>
                <c:pt idx="155">
                  <c:v>3108</c:v>
                </c:pt>
                <c:pt idx="156">
                  <c:v>3108</c:v>
                </c:pt>
                <c:pt idx="157">
                  <c:v>3108</c:v>
                </c:pt>
                <c:pt idx="158">
                  <c:v>3108</c:v>
                </c:pt>
                <c:pt idx="159">
                  <c:v>3108</c:v>
                </c:pt>
                <c:pt idx="160">
                  <c:v>3108</c:v>
                </c:pt>
                <c:pt idx="161">
                  <c:v>3108</c:v>
                </c:pt>
                <c:pt idx="162">
                  <c:v>3108</c:v>
                </c:pt>
                <c:pt idx="163">
                  <c:v>3108</c:v>
                </c:pt>
                <c:pt idx="164">
                  <c:v>3108</c:v>
                </c:pt>
                <c:pt idx="165">
                  <c:v>3108</c:v>
                </c:pt>
                <c:pt idx="166">
                  <c:v>3108</c:v>
                </c:pt>
                <c:pt idx="167">
                  <c:v>3108</c:v>
                </c:pt>
                <c:pt idx="168">
                  <c:v>3108</c:v>
                </c:pt>
                <c:pt idx="169">
                  <c:v>3108</c:v>
                </c:pt>
                <c:pt idx="170">
                  <c:v>3108</c:v>
                </c:pt>
                <c:pt idx="171">
                  <c:v>3108</c:v>
                </c:pt>
                <c:pt idx="172">
                  <c:v>3108</c:v>
                </c:pt>
                <c:pt idx="173">
                  <c:v>3108</c:v>
                </c:pt>
                <c:pt idx="174">
                  <c:v>3108</c:v>
                </c:pt>
                <c:pt idx="175">
                  <c:v>3108</c:v>
                </c:pt>
                <c:pt idx="176">
                  <c:v>3108</c:v>
                </c:pt>
                <c:pt idx="177">
                  <c:v>3108</c:v>
                </c:pt>
                <c:pt idx="178">
                  <c:v>3108</c:v>
                </c:pt>
                <c:pt idx="179">
                  <c:v>3108</c:v>
                </c:pt>
                <c:pt idx="180">
                  <c:v>3108</c:v>
                </c:pt>
                <c:pt idx="181">
                  <c:v>3108</c:v>
                </c:pt>
                <c:pt idx="182" formatCode="General">
                  <c:v>3486</c:v>
                </c:pt>
                <c:pt idx="183" formatCode="General">
                  <c:v>3486</c:v>
                </c:pt>
                <c:pt idx="184" formatCode="General">
                  <c:v>3486</c:v>
                </c:pt>
                <c:pt idx="185" formatCode="General">
                  <c:v>3486</c:v>
                </c:pt>
                <c:pt idx="186" formatCode="General">
                  <c:v>3486</c:v>
                </c:pt>
                <c:pt idx="187" formatCode="General">
                  <c:v>3486</c:v>
                </c:pt>
                <c:pt idx="188" formatCode="General">
                  <c:v>3486</c:v>
                </c:pt>
                <c:pt idx="189" formatCode="General">
                  <c:v>3486</c:v>
                </c:pt>
                <c:pt idx="190" formatCode="General">
                  <c:v>3486</c:v>
                </c:pt>
                <c:pt idx="191" formatCode="General">
                  <c:v>3486</c:v>
                </c:pt>
                <c:pt idx="192" formatCode="General">
                  <c:v>3486</c:v>
                </c:pt>
                <c:pt idx="193" formatCode="General">
                  <c:v>3486</c:v>
                </c:pt>
                <c:pt idx="194" formatCode="General">
                  <c:v>3486</c:v>
                </c:pt>
                <c:pt idx="195" formatCode="General">
                  <c:v>3486</c:v>
                </c:pt>
                <c:pt idx="196" formatCode="General">
                  <c:v>3486</c:v>
                </c:pt>
                <c:pt idx="197" formatCode="General">
                  <c:v>3486</c:v>
                </c:pt>
                <c:pt idx="198" formatCode="General">
                  <c:v>3486</c:v>
                </c:pt>
                <c:pt idx="199" formatCode="General">
                  <c:v>3486</c:v>
                </c:pt>
                <c:pt idx="200" formatCode="General">
                  <c:v>3486</c:v>
                </c:pt>
                <c:pt idx="201" formatCode="General">
                  <c:v>3486</c:v>
                </c:pt>
                <c:pt idx="202" formatCode="General">
                  <c:v>3486</c:v>
                </c:pt>
                <c:pt idx="203" formatCode="General">
                  <c:v>3486</c:v>
                </c:pt>
                <c:pt idx="204" formatCode="General">
                  <c:v>3486</c:v>
                </c:pt>
                <c:pt idx="205" formatCode="General">
                  <c:v>3486</c:v>
                </c:pt>
                <c:pt idx="206" formatCode="General">
                  <c:v>3486</c:v>
                </c:pt>
                <c:pt idx="207" formatCode="General">
                  <c:v>3486</c:v>
                </c:pt>
                <c:pt idx="208" formatCode="General">
                  <c:v>3486</c:v>
                </c:pt>
                <c:pt idx="209" formatCode="General">
                  <c:v>3486</c:v>
                </c:pt>
                <c:pt idx="210" formatCode="General">
                  <c:v>3486</c:v>
                </c:pt>
                <c:pt idx="211" formatCode="General">
                  <c:v>3486</c:v>
                </c:pt>
                <c:pt idx="212" formatCode="General">
                  <c:v>3486</c:v>
                </c:pt>
                <c:pt idx="213" formatCode="General">
                  <c:v>3486</c:v>
                </c:pt>
                <c:pt idx="214" formatCode="General">
                  <c:v>3486</c:v>
                </c:pt>
                <c:pt idx="215" formatCode="General">
                  <c:v>3486</c:v>
                </c:pt>
                <c:pt idx="216" formatCode="General">
                  <c:v>3486</c:v>
                </c:pt>
                <c:pt idx="217" formatCode="General">
                  <c:v>3486</c:v>
                </c:pt>
                <c:pt idx="218" formatCode="General">
                  <c:v>3486</c:v>
                </c:pt>
                <c:pt idx="219" formatCode="General">
                  <c:v>3486</c:v>
                </c:pt>
                <c:pt idx="220" formatCode="General">
                  <c:v>3486</c:v>
                </c:pt>
                <c:pt idx="221" formatCode="General">
                  <c:v>3486</c:v>
                </c:pt>
                <c:pt idx="222" formatCode="General">
                  <c:v>3486</c:v>
                </c:pt>
                <c:pt idx="223" formatCode="General">
                  <c:v>3486</c:v>
                </c:pt>
                <c:pt idx="224" formatCode="General">
                  <c:v>3486</c:v>
                </c:pt>
                <c:pt idx="225" formatCode="General">
                  <c:v>3486</c:v>
                </c:pt>
                <c:pt idx="226" formatCode="General">
                  <c:v>3486</c:v>
                </c:pt>
                <c:pt idx="227" formatCode="General">
                  <c:v>3486</c:v>
                </c:pt>
                <c:pt idx="228" formatCode="General">
                  <c:v>3486</c:v>
                </c:pt>
                <c:pt idx="229" formatCode="General">
                  <c:v>3486</c:v>
                </c:pt>
                <c:pt idx="230" formatCode="General">
                  <c:v>3486</c:v>
                </c:pt>
                <c:pt idx="231" formatCode="General">
                  <c:v>3486</c:v>
                </c:pt>
                <c:pt idx="232" formatCode="General">
                  <c:v>3486</c:v>
                </c:pt>
                <c:pt idx="233" formatCode="General">
                  <c:v>3486</c:v>
                </c:pt>
                <c:pt idx="234" formatCode="General">
                  <c:v>3486</c:v>
                </c:pt>
                <c:pt idx="235" formatCode="General">
                  <c:v>3486</c:v>
                </c:pt>
                <c:pt idx="236" formatCode="General">
                  <c:v>3486</c:v>
                </c:pt>
                <c:pt idx="237" formatCode="General">
                  <c:v>3486</c:v>
                </c:pt>
                <c:pt idx="238" formatCode="General">
                  <c:v>3486</c:v>
                </c:pt>
                <c:pt idx="239" formatCode="General">
                  <c:v>3486</c:v>
                </c:pt>
                <c:pt idx="240" formatCode="General">
                  <c:v>3486</c:v>
                </c:pt>
                <c:pt idx="241" formatCode="General">
                  <c:v>3486</c:v>
                </c:pt>
                <c:pt idx="242" formatCode="General">
                  <c:v>3486</c:v>
                </c:pt>
                <c:pt idx="243" formatCode="General">
                  <c:v>3434</c:v>
                </c:pt>
                <c:pt idx="244" formatCode="General">
                  <c:v>3434</c:v>
                </c:pt>
                <c:pt idx="245" formatCode="General">
                  <c:v>3434</c:v>
                </c:pt>
                <c:pt idx="246" formatCode="General">
                  <c:v>3434</c:v>
                </c:pt>
                <c:pt idx="247" formatCode="General">
                  <c:v>3434</c:v>
                </c:pt>
                <c:pt idx="248" formatCode="General">
                  <c:v>3434</c:v>
                </c:pt>
                <c:pt idx="249" formatCode="General">
                  <c:v>3434</c:v>
                </c:pt>
                <c:pt idx="250" formatCode="General">
                  <c:v>3434</c:v>
                </c:pt>
                <c:pt idx="251" formatCode="General">
                  <c:v>3434</c:v>
                </c:pt>
                <c:pt idx="252" formatCode="General">
                  <c:v>3434</c:v>
                </c:pt>
                <c:pt idx="253" formatCode="General">
                  <c:v>3434</c:v>
                </c:pt>
                <c:pt idx="254" formatCode="General">
                  <c:v>3434</c:v>
                </c:pt>
                <c:pt idx="255" formatCode="General">
                  <c:v>3434</c:v>
                </c:pt>
                <c:pt idx="256" formatCode="General">
                  <c:v>3434</c:v>
                </c:pt>
                <c:pt idx="257" formatCode="General">
                  <c:v>3434</c:v>
                </c:pt>
                <c:pt idx="258" formatCode="General">
                  <c:v>3434</c:v>
                </c:pt>
                <c:pt idx="259" formatCode="General">
                  <c:v>3434</c:v>
                </c:pt>
                <c:pt idx="260" formatCode="General">
                  <c:v>3434</c:v>
                </c:pt>
                <c:pt idx="261" formatCode="General">
                  <c:v>3434</c:v>
                </c:pt>
                <c:pt idx="262" formatCode="General">
                  <c:v>3434</c:v>
                </c:pt>
                <c:pt idx="263" formatCode="General">
                  <c:v>3434</c:v>
                </c:pt>
                <c:pt idx="264" formatCode="General">
                  <c:v>3434</c:v>
                </c:pt>
                <c:pt idx="265" formatCode="General">
                  <c:v>3434</c:v>
                </c:pt>
                <c:pt idx="266" formatCode="General">
                  <c:v>3434</c:v>
                </c:pt>
                <c:pt idx="267" formatCode="General">
                  <c:v>3434</c:v>
                </c:pt>
                <c:pt idx="268" formatCode="General">
                  <c:v>3434</c:v>
                </c:pt>
                <c:pt idx="269" formatCode="General">
                  <c:v>3434</c:v>
                </c:pt>
                <c:pt idx="270" formatCode="General">
                  <c:v>3434</c:v>
                </c:pt>
                <c:pt idx="271" formatCode="General">
                  <c:v>3434</c:v>
                </c:pt>
                <c:pt idx="272" formatCode="General">
                  <c:v>3434</c:v>
                </c:pt>
                <c:pt idx="273" formatCode="General">
                  <c:v>3434</c:v>
                </c:pt>
                <c:pt idx="274" formatCode="General">
                  <c:v>2610</c:v>
                </c:pt>
                <c:pt idx="275" formatCode="General">
                  <c:v>2610</c:v>
                </c:pt>
                <c:pt idx="276" formatCode="General">
                  <c:v>2610</c:v>
                </c:pt>
                <c:pt idx="277" formatCode="General">
                  <c:v>2610</c:v>
                </c:pt>
                <c:pt idx="278" formatCode="General">
                  <c:v>2610</c:v>
                </c:pt>
                <c:pt idx="279" formatCode="General">
                  <c:v>2610</c:v>
                </c:pt>
                <c:pt idx="280" formatCode="General">
                  <c:v>2610</c:v>
                </c:pt>
                <c:pt idx="281" formatCode="General">
                  <c:v>2610</c:v>
                </c:pt>
                <c:pt idx="282" formatCode="General">
                  <c:v>2610</c:v>
                </c:pt>
                <c:pt idx="283" formatCode="General">
                  <c:v>2610</c:v>
                </c:pt>
                <c:pt idx="284" formatCode="General">
                  <c:v>2610</c:v>
                </c:pt>
                <c:pt idx="285" formatCode="General">
                  <c:v>2610</c:v>
                </c:pt>
                <c:pt idx="286" formatCode="General">
                  <c:v>2610</c:v>
                </c:pt>
                <c:pt idx="287" formatCode="General">
                  <c:v>2610</c:v>
                </c:pt>
                <c:pt idx="288" formatCode="General">
                  <c:v>2610</c:v>
                </c:pt>
                <c:pt idx="289" formatCode="General">
                  <c:v>2610</c:v>
                </c:pt>
                <c:pt idx="290" formatCode="General">
                  <c:v>2610</c:v>
                </c:pt>
                <c:pt idx="291" formatCode="General">
                  <c:v>2610</c:v>
                </c:pt>
                <c:pt idx="292" formatCode="General">
                  <c:v>2610</c:v>
                </c:pt>
                <c:pt idx="293" formatCode="General">
                  <c:v>2610</c:v>
                </c:pt>
                <c:pt idx="294" formatCode="General">
                  <c:v>2610</c:v>
                </c:pt>
                <c:pt idx="295" formatCode="General">
                  <c:v>2610</c:v>
                </c:pt>
                <c:pt idx="296" formatCode="General">
                  <c:v>2610</c:v>
                </c:pt>
                <c:pt idx="297" formatCode="General">
                  <c:v>2610</c:v>
                </c:pt>
                <c:pt idx="298" formatCode="General">
                  <c:v>2610</c:v>
                </c:pt>
                <c:pt idx="299" formatCode="General">
                  <c:v>2610</c:v>
                </c:pt>
                <c:pt idx="300" formatCode="General">
                  <c:v>2610</c:v>
                </c:pt>
                <c:pt idx="301" formatCode="General">
                  <c:v>2610</c:v>
                </c:pt>
                <c:pt idx="302" formatCode="General">
                  <c:v>2610</c:v>
                </c:pt>
                <c:pt idx="303" formatCode="General">
                  <c:v>2610</c:v>
                </c:pt>
                <c:pt idx="304" formatCode="General">
                  <c:v>2629</c:v>
                </c:pt>
                <c:pt idx="305" formatCode="General">
                  <c:v>2629</c:v>
                </c:pt>
                <c:pt idx="306" formatCode="General">
                  <c:v>2629</c:v>
                </c:pt>
                <c:pt idx="307" formatCode="General">
                  <c:v>2629</c:v>
                </c:pt>
                <c:pt idx="308" formatCode="General">
                  <c:v>2629</c:v>
                </c:pt>
                <c:pt idx="309" formatCode="General">
                  <c:v>2629</c:v>
                </c:pt>
                <c:pt idx="310" formatCode="General">
                  <c:v>2629</c:v>
                </c:pt>
                <c:pt idx="311" formatCode="General">
                  <c:v>2629</c:v>
                </c:pt>
                <c:pt idx="312" formatCode="General">
                  <c:v>2629</c:v>
                </c:pt>
                <c:pt idx="313" formatCode="General">
                  <c:v>2629</c:v>
                </c:pt>
                <c:pt idx="314" formatCode="General">
                  <c:v>2629</c:v>
                </c:pt>
                <c:pt idx="315" formatCode="General">
                  <c:v>2629</c:v>
                </c:pt>
                <c:pt idx="316" formatCode="General">
                  <c:v>2629</c:v>
                </c:pt>
                <c:pt idx="317" formatCode="General">
                  <c:v>2629</c:v>
                </c:pt>
                <c:pt idx="318" formatCode="General">
                  <c:v>2629</c:v>
                </c:pt>
                <c:pt idx="319" formatCode="General">
                  <c:v>2629</c:v>
                </c:pt>
                <c:pt idx="320" formatCode="General">
                  <c:v>2629</c:v>
                </c:pt>
                <c:pt idx="321" formatCode="General">
                  <c:v>2629</c:v>
                </c:pt>
                <c:pt idx="322" formatCode="General">
                  <c:v>2629</c:v>
                </c:pt>
                <c:pt idx="323" formatCode="General">
                  <c:v>2629</c:v>
                </c:pt>
                <c:pt idx="324" formatCode="General">
                  <c:v>2629</c:v>
                </c:pt>
                <c:pt idx="325" formatCode="General">
                  <c:v>2629</c:v>
                </c:pt>
                <c:pt idx="326" formatCode="General">
                  <c:v>2629</c:v>
                </c:pt>
                <c:pt idx="327" formatCode="General">
                  <c:v>2629</c:v>
                </c:pt>
                <c:pt idx="328" formatCode="General">
                  <c:v>2629</c:v>
                </c:pt>
                <c:pt idx="329" formatCode="General">
                  <c:v>2629</c:v>
                </c:pt>
                <c:pt idx="330" formatCode="General">
                  <c:v>2629</c:v>
                </c:pt>
                <c:pt idx="331" formatCode="General">
                  <c:v>2629</c:v>
                </c:pt>
                <c:pt idx="332" formatCode="General">
                  <c:v>2629</c:v>
                </c:pt>
                <c:pt idx="333" formatCode="General">
                  <c:v>2629</c:v>
                </c:pt>
                <c:pt idx="334" formatCode="General">
                  <c:v>2629</c:v>
                </c:pt>
                <c:pt idx="335" formatCode="General">
                  <c:v>2559</c:v>
                </c:pt>
                <c:pt idx="336" formatCode="General">
                  <c:v>2559</c:v>
                </c:pt>
                <c:pt idx="337" formatCode="General">
                  <c:v>2559</c:v>
                </c:pt>
                <c:pt idx="338" formatCode="General">
                  <c:v>2559</c:v>
                </c:pt>
                <c:pt idx="339" formatCode="General">
                  <c:v>2559</c:v>
                </c:pt>
                <c:pt idx="340" formatCode="General">
                  <c:v>2559</c:v>
                </c:pt>
                <c:pt idx="341" formatCode="General">
                  <c:v>2559</c:v>
                </c:pt>
                <c:pt idx="342" formatCode="General">
                  <c:v>2559</c:v>
                </c:pt>
                <c:pt idx="343" formatCode="General">
                  <c:v>2559</c:v>
                </c:pt>
                <c:pt idx="344" formatCode="General">
                  <c:v>2559</c:v>
                </c:pt>
                <c:pt idx="345" formatCode="General">
                  <c:v>2559</c:v>
                </c:pt>
                <c:pt idx="346" formatCode="General">
                  <c:v>2559</c:v>
                </c:pt>
                <c:pt idx="347" formatCode="General">
                  <c:v>2559</c:v>
                </c:pt>
                <c:pt idx="348" formatCode="General">
                  <c:v>2559</c:v>
                </c:pt>
                <c:pt idx="349" formatCode="General">
                  <c:v>2559</c:v>
                </c:pt>
                <c:pt idx="350" formatCode="General">
                  <c:v>2559</c:v>
                </c:pt>
                <c:pt idx="351" formatCode="General">
                  <c:v>2559</c:v>
                </c:pt>
                <c:pt idx="352" formatCode="General">
                  <c:v>2559</c:v>
                </c:pt>
                <c:pt idx="353" formatCode="General">
                  <c:v>2559</c:v>
                </c:pt>
                <c:pt idx="354" formatCode="General">
                  <c:v>2559</c:v>
                </c:pt>
                <c:pt idx="355" formatCode="General">
                  <c:v>2559</c:v>
                </c:pt>
                <c:pt idx="356" formatCode="General">
                  <c:v>2559</c:v>
                </c:pt>
                <c:pt idx="357" formatCode="General">
                  <c:v>2559</c:v>
                </c:pt>
                <c:pt idx="358" formatCode="General">
                  <c:v>2559</c:v>
                </c:pt>
                <c:pt idx="359" formatCode="General">
                  <c:v>2559</c:v>
                </c:pt>
                <c:pt idx="360" formatCode="General">
                  <c:v>2559</c:v>
                </c:pt>
                <c:pt idx="361" formatCode="General">
                  <c:v>2559</c:v>
                </c:pt>
                <c:pt idx="362" formatCode="General">
                  <c:v>2559</c:v>
                </c:pt>
                <c:pt idx="363" formatCode="General">
                  <c:v>2559</c:v>
                </c:pt>
                <c:pt idx="364" formatCode="General">
                  <c:v>2559</c:v>
                </c:pt>
                <c:pt idx="365" formatCode="General">
                  <c:v>2559</c:v>
                </c:pt>
                <c:pt idx="366" formatCode="General">
                  <c:v>2559</c:v>
                </c:pt>
              </c:numCache>
            </c:numRef>
          </c:val>
          <c:smooth val="0"/>
        </c:ser>
        <c:dLbls>
          <c:showLegendKey val="0"/>
          <c:showVal val="0"/>
          <c:showCatName val="0"/>
          <c:showSerName val="0"/>
          <c:showPercent val="0"/>
          <c:showBubbleSize val="0"/>
        </c:dLbls>
        <c:marker val="1"/>
        <c:smooth val="0"/>
        <c:axId val="62486400"/>
        <c:axId val="62484480"/>
      </c:lineChart>
      <c:catAx>
        <c:axId val="62472576"/>
        <c:scaling>
          <c:orientation val="minMax"/>
        </c:scaling>
        <c:delete val="1"/>
        <c:axPos val="b"/>
        <c:numFmt formatCode="mmm\-yy" sourceLinked="0"/>
        <c:majorTickMark val="none"/>
        <c:minorTickMark val="none"/>
        <c:tickLblPos val="none"/>
        <c:crossAx val="62474112"/>
        <c:crosses val="autoZero"/>
        <c:auto val="0"/>
        <c:lblAlgn val="ctr"/>
        <c:lblOffset val="30"/>
        <c:tickLblSkip val="30"/>
        <c:tickMarkSkip val="30"/>
        <c:noMultiLvlLbl val="0"/>
      </c:catAx>
      <c:valAx>
        <c:axId val="62474112"/>
        <c:scaling>
          <c:orientation val="minMax"/>
          <c:max val="20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Empress / McNeill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7.4374577417173765E-3"/>
              <c:y val="0.20056506335861754"/>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62472576"/>
        <c:crosses val="autoZero"/>
        <c:crossBetween val="midCat"/>
        <c:majorUnit val="20"/>
        <c:minorUnit val="10"/>
      </c:valAx>
      <c:valAx>
        <c:axId val="62484480"/>
        <c:scaling>
          <c:orientation val="minMax"/>
          <c:max val="7700"/>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Empress/McNeill Border Flow (TJ/day)</a:t>
                </a:r>
              </a:p>
            </c:rich>
          </c:tx>
          <c:layout>
            <c:manualLayout>
              <c:xMode val="edge"/>
              <c:yMode val="edge"/>
              <c:x val="0.9634888438133874"/>
              <c:y val="0.25760788364077902"/>
            </c:manualLayout>
          </c:layout>
          <c:overlay val="0"/>
        </c:title>
        <c:numFmt formatCode="0" sourceLinked="1"/>
        <c:majorTickMark val="out"/>
        <c:minorTickMark val="out"/>
        <c:tickLblPos val="nextTo"/>
        <c:txPr>
          <a:bodyPr/>
          <a:lstStyle/>
          <a:p>
            <a:pPr>
              <a:defRPr sz="1200" b="1">
                <a:latin typeface="Arial" panose="020B0604020202020204" pitchFamily="34" charset="0"/>
                <a:cs typeface="Arial" panose="020B0604020202020204" pitchFamily="34" charset="0"/>
              </a:defRPr>
            </a:pPr>
            <a:endParaRPr lang="en-US"/>
          </a:p>
        </c:txPr>
        <c:crossAx val="62486400"/>
        <c:crosses val="max"/>
        <c:crossBetween val="between"/>
        <c:majorUnit val="770"/>
        <c:minorUnit val="385"/>
      </c:valAx>
      <c:catAx>
        <c:axId val="62486400"/>
        <c:scaling>
          <c:orientation val="minMax"/>
        </c:scaling>
        <c:delete val="1"/>
        <c:axPos val="b"/>
        <c:numFmt formatCode="mmm\-yy" sourceLinked="1"/>
        <c:majorTickMark val="out"/>
        <c:minorTickMark val="none"/>
        <c:tickLblPos val="nextTo"/>
        <c:crossAx val="62484480"/>
        <c:crosses val="autoZero"/>
        <c:auto val="1"/>
        <c:lblAlgn val="ctr"/>
        <c:lblOffset val="100"/>
        <c:noMultiLvlLbl val="1"/>
      </c:catAx>
      <c:spPr>
        <a:ln>
          <a:noFill/>
        </a:ln>
      </c:spPr>
    </c:plotArea>
    <c:legend>
      <c:legendPos val="r"/>
      <c:legendEntry>
        <c:idx val="3"/>
        <c:delete val="1"/>
      </c:legendEntry>
      <c:layout>
        <c:manualLayout>
          <c:xMode val="edge"/>
          <c:yMode val="edge"/>
          <c:x val="9.0246252873915758E-2"/>
          <c:y val="0.81525091245947201"/>
          <c:w val="0.80750714878057805"/>
          <c:h val="6.1642612320518771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45521601685982E-2"/>
          <c:y val="0.1386188601860075"/>
          <c:w val="0.82753775904460836"/>
          <c:h val="0.80629647272577654"/>
        </c:manualLayout>
      </c:layout>
      <c:areaChart>
        <c:grouping val="standard"/>
        <c:varyColors val="0"/>
        <c:ser>
          <c:idx val="0"/>
          <c:order val="0"/>
          <c:tx>
            <c:v>Alberta BC Delivery Capability</c:v>
          </c:tx>
          <c:spPr>
            <a:solidFill>
              <a:srgbClr val="639EC8"/>
            </a:solidFill>
            <a:ln w="3175">
              <a:solidFill>
                <a:srgbClr val="000000"/>
              </a:solidFill>
              <a:prstDash val="solid"/>
            </a:ln>
            <a:effectLst>
              <a:outerShdw dist="35921" dir="2700000" algn="br">
                <a:srgbClr val="000000"/>
              </a:outerShdw>
            </a:effectLst>
          </c:spP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BORDER'!$U$522:$U$888</c:f>
              <c:numCache>
                <c:formatCode>0.00</c:formatCode>
                <c:ptCount val="367"/>
                <c:pt idx="0">
                  <c:v>59</c:v>
                </c:pt>
                <c:pt idx="1">
                  <c:v>59</c:v>
                </c:pt>
                <c:pt idx="2">
                  <c:v>59</c:v>
                </c:pt>
                <c:pt idx="3">
                  <c:v>59</c:v>
                </c:pt>
                <c:pt idx="4">
                  <c:v>59</c:v>
                </c:pt>
                <c:pt idx="5">
                  <c:v>59</c:v>
                </c:pt>
                <c:pt idx="6">
                  <c:v>59</c:v>
                </c:pt>
                <c:pt idx="7">
                  <c:v>59</c:v>
                </c:pt>
                <c:pt idx="8">
                  <c:v>59</c:v>
                </c:pt>
                <c:pt idx="9">
                  <c:v>59</c:v>
                </c:pt>
                <c:pt idx="10">
                  <c:v>59</c:v>
                </c:pt>
                <c:pt idx="11">
                  <c:v>59</c:v>
                </c:pt>
                <c:pt idx="12">
                  <c:v>59</c:v>
                </c:pt>
                <c:pt idx="13">
                  <c:v>59</c:v>
                </c:pt>
                <c:pt idx="14">
                  <c:v>59</c:v>
                </c:pt>
                <c:pt idx="15">
                  <c:v>59</c:v>
                </c:pt>
                <c:pt idx="16">
                  <c:v>59</c:v>
                </c:pt>
                <c:pt idx="17">
                  <c:v>59</c:v>
                </c:pt>
                <c:pt idx="18">
                  <c:v>59</c:v>
                </c:pt>
                <c:pt idx="19">
                  <c:v>59</c:v>
                </c:pt>
                <c:pt idx="20">
                  <c:v>59</c:v>
                </c:pt>
                <c:pt idx="21">
                  <c:v>59</c:v>
                </c:pt>
                <c:pt idx="22">
                  <c:v>59</c:v>
                </c:pt>
                <c:pt idx="23">
                  <c:v>59</c:v>
                </c:pt>
                <c:pt idx="24">
                  <c:v>59</c:v>
                </c:pt>
                <c:pt idx="25">
                  <c:v>59</c:v>
                </c:pt>
                <c:pt idx="26">
                  <c:v>59</c:v>
                </c:pt>
                <c:pt idx="27">
                  <c:v>59</c:v>
                </c:pt>
                <c:pt idx="28">
                  <c:v>59</c:v>
                </c:pt>
                <c:pt idx="29">
                  <c:v>59</c:v>
                </c:pt>
                <c:pt idx="30">
                  <c:v>59</c:v>
                </c:pt>
                <c:pt idx="31">
                  <c:v>59</c:v>
                </c:pt>
                <c:pt idx="32">
                  <c:v>59</c:v>
                </c:pt>
                <c:pt idx="33">
                  <c:v>59</c:v>
                </c:pt>
                <c:pt idx="34">
                  <c:v>59</c:v>
                </c:pt>
                <c:pt idx="35">
                  <c:v>59</c:v>
                </c:pt>
                <c:pt idx="36">
                  <c:v>59</c:v>
                </c:pt>
                <c:pt idx="37">
                  <c:v>59</c:v>
                </c:pt>
                <c:pt idx="38">
                  <c:v>59</c:v>
                </c:pt>
                <c:pt idx="39">
                  <c:v>59</c:v>
                </c:pt>
                <c:pt idx="40">
                  <c:v>59</c:v>
                </c:pt>
                <c:pt idx="41">
                  <c:v>59</c:v>
                </c:pt>
                <c:pt idx="42">
                  <c:v>59</c:v>
                </c:pt>
                <c:pt idx="43">
                  <c:v>59</c:v>
                </c:pt>
                <c:pt idx="44">
                  <c:v>59</c:v>
                </c:pt>
                <c:pt idx="45">
                  <c:v>59</c:v>
                </c:pt>
                <c:pt idx="46">
                  <c:v>59</c:v>
                </c:pt>
                <c:pt idx="47">
                  <c:v>59</c:v>
                </c:pt>
                <c:pt idx="48">
                  <c:v>59</c:v>
                </c:pt>
                <c:pt idx="49">
                  <c:v>59</c:v>
                </c:pt>
                <c:pt idx="50">
                  <c:v>59</c:v>
                </c:pt>
                <c:pt idx="51">
                  <c:v>59</c:v>
                </c:pt>
                <c:pt idx="52">
                  <c:v>59</c:v>
                </c:pt>
                <c:pt idx="53">
                  <c:v>59</c:v>
                </c:pt>
                <c:pt idx="54">
                  <c:v>59</c:v>
                </c:pt>
                <c:pt idx="55">
                  <c:v>59</c:v>
                </c:pt>
                <c:pt idx="56" formatCode="0">
                  <c:v>50</c:v>
                </c:pt>
                <c:pt idx="57" formatCode="0">
                  <c:v>50</c:v>
                </c:pt>
                <c:pt idx="58" formatCode="0">
                  <c:v>50</c:v>
                </c:pt>
                <c:pt idx="59" formatCode="0">
                  <c:v>58</c:v>
                </c:pt>
                <c:pt idx="60" formatCode="0">
                  <c:v>58</c:v>
                </c:pt>
                <c:pt idx="61">
                  <c:v>60</c:v>
                </c:pt>
                <c:pt idx="62">
                  <c:v>60</c:v>
                </c:pt>
                <c:pt idx="63">
                  <c:v>51</c:v>
                </c:pt>
                <c:pt idx="64">
                  <c:v>51</c:v>
                </c:pt>
                <c:pt idx="65">
                  <c:v>51</c:v>
                </c:pt>
                <c:pt idx="66">
                  <c:v>51</c:v>
                </c:pt>
                <c:pt idx="67">
                  <c:v>51</c:v>
                </c:pt>
                <c:pt idx="68">
                  <c:v>51</c:v>
                </c:pt>
                <c:pt idx="69">
                  <c:v>51</c:v>
                </c:pt>
                <c:pt idx="70">
                  <c:v>51</c:v>
                </c:pt>
                <c:pt idx="71">
                  <c:v>51</c:v>
                </c:pt>
                <c:pt idx="72">
                  <c:v>51</c:v>
                </c:pt>
                <c:pt idx="73">
                  <c:v>51</c:v>
                </c:pt>
                <c:pt idx="74">
                  <c:v>51</c:v>
                </c:pt>
                <c:pt idx="75">
                  <c:v>57</c:v>
                </c:pt>
                <c:pt idx="76">
                  <c:v>57</c:v>
                </c:pt>
                <c:pt idx="77">
                  <c:v>57</c:v>
                </c:pt>
                <c:pt idx="78">
                  <c:v>57</c:v>
                </c:pt>
                <c:pt idx="79">
                  <c:v>57</c:v>
                </c:pt>
                <c:pt idx="80">
                  <c:v>60</c:v>
                </c:pt>
                <c:pt idx="81">
                  <c:v>60</c:v>
                </c:pt>
                <c:pt idx="82">
                  <c:v>60</c:v>
                </c:pt>
                <c:pt idx="83">
                  <c:v>60</c:v>
                </c:pt>
                <c:pt idx="84" formatCode="0">
                  <c:v>58</c:v>
                </c:pt>
                <c:pt idx="85" formatCode="0">
                  <c:v>58</c:v>
                </c:pt>
                <c:pt idx="86" formatCode="0">
                  <c:v>58</c:v>
                </c:pt>
                <c:pt idx="87" formatCode="0">
                  <c:v>58</c:v>
                </c:pt>
                <c:pt idx="88">
                  <c:v>60</c:v>
                </c:pt>
                <c:pt idx="89">
                  <c:v>60</c:v>
                </c:pt>
                <c:pt idx="90">
                  <c:v>60</c:v>
                </c:pt>
                <c:pt idx="91">
                  <c:v>60</c:v>
                </c:pt>
                <c:pt idx="92">
                  <c:v>60</c:v>
                </c:pt>
                <c:pt idx="93">
                  <c:v>60</c:v>
                </c:pt>
                <c:pt idx="94">
                  <c:v>60</c:v>
                </c:pt>
                <c:pt idx="95">
                  <c:v>60</c:v>
                </c:pt>
                <c:pt idx="96">
                  <c:v>60</c:v>
                </c:pt>
                <c:pt idx="97" formatCode="0">
                  <c:v>52</c:v>
                </c:pt>
                <c:pt idx="98" formatCode="0">
                  <c:v>52</c:v>
                </c:pt>
                <c:pt idx="99" formatCode="0">
                  <c:v>52</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formatCode="0">
                  <c:v>42</c:v>
                </c:pt>
                <c:pt idx="119" formatCode="0">
                  <c:v>42</c:v>
                </c:pt>
                <c:pt idx="120" formatCode="0">
                  <c:v>42</c:v>
                </c:pt>
                <c:pt idx="121" formatCode="0">
                  <c:v>42</c:v>
                </c:pt>
                <c:pt idx="122" formatCode="0">
                  <c:v>42</c:v>
                </c:pt>
                <c:pt idx="123">
                  <c:v>60</c:v>
                </c:pt>
                <c:pt idx="124">
                  <c:v>60</c:v>
                </c:pt>
                <c:pt idx="125">
                  <c:v>60</c:v>
                </c:pt>
                <c:pt idx="126">
                  <c:v>60</c:v>
                </c:pt>
                <c:pt idx="127">
                  <c:v>60</c:v>
                </c:pt>
                <c:pt idx="128">
                  <c:v>60</c:v>
                </c:pt>
                <c:pt idx="129">
                  <c:v>60</c:v>
                </c:pt>
                <c:pt idx="130">
                  <c:v>60</c:v>
                </c:pt>
                <c:pt idx="131">
                  <c:v>60</c:v>
                </c:pt>
                <c:pt idx="132">
                  <c:v>60</c:v>
                </c:pt>
                <c:pt idx="133">
                  <c:v>60</c:v>
                </c:pt>
                <c:pt idx="134">
                  <c:v>60</c:v>
                </c:pt>
                <c:pt idx="135">
                  <c:v>60</c:v>
                </c:pt>
                <c:pt idx="136">
                  <c:v>60</c:v>
                </c:pt>
                <c:pt idx="137">
                  <c:v>60</c:v>
                </c:pt>
                <c:pt idx="138">
                  <c:v>60</c:v>
                </c:pt>
                <c:pt idx="139">
                  <c:v>60</c:v>
                </c:pt>
                <c:pt idx="140">
                  <c:v>60</c:v>
                </c:pt>
                <c:pt idx="141">
                  <c:v>60</c:v>
                </c:pt>
                <c:pt idx="142">
                  <c:v>60</c:v>
                </c:pt>
                <c:pt idx="143">
                  <c:v>60</c:v>
                </c:pt>
                <c:pt idx="144">
                  <c:v>60</c:v>
                </c:pt>
                <c:pt idx="145">
                  <c:v>60</c:v>
                </c:pt>
                <c:pt idx="146">
                  <c:v>60</c:v>
                </c:pt>
                <c:pt idx="147">
                  <c:v>60</c:v>
                </c:pt>
                <c:pt idx="148">
                  <c:v>60</c:v>
                </c:pt>
                <c:pt idx="149">
                  <c:v>60</c:v>
                </c:pt>
                <c:pt idx="150">
                  <c:v>60</c:v>
                </c:pt>
                <c:pt idx="151">
                  <c:v>61.5</c:v>
                </c:pt>
                <c:pt idx="152">
                  <c:v>61.5</c:v>
                </c:pt>
                <c:pt idx="153">
                  <c:v>61.5</c:v>
                </c:pt>
                <c:pt idx="154">
                  <c:v>61.5</c:v>
                </c:pt>
                <c:pt idx="155">
                  <c:v>61.5</c:v>
                </c:pt>
                <c:pt idx="156">
                  <c:v>61.5</c:v>
                </c:pt>
                <c:pt idx="157">
                  <c:v>61.5</c:v>
                </c:pt>
                <c:pt idx="158">
                  <c:v>61.5</c:v>
                </c:pt>
                <c:pt idx="159">
                  <c:v>61.5</c:v>
                </c:pt>
                <c:pt idx="160">
                  <c:v>52</c:v>
                </c:pt>
                <c:pt idx="161">
                  <c:v>52</c:v>
                </c:pt>
                <c:pt idx="162">
                  <c:v>52</c:v>
                </c:pt>
                <c:pt idx="163">
                  <c:v>48.5</c:v>
                </c:pt>
                <c:pt idx="164">
                  <c:v>48.5</c:v>
                </c:pt>
                <c:pt idx="165">
                  <c:v>52</c:v>
                </c:pt>
                <c:pt idx="166">
                  <c:v>52</c:v>
                </c:pt>
                <c:pt idx="167">
                  <c:v>52</c:v>
                </c:pt>
                <c:pt idx="168">
                  <c:v>64.5</c:v>
                </c:pt>
                <c:pt idx="169">
                  <c:v>64.5</c:v>
                </c:pt>
                <c:pt idx="170">
                  <c:v>64.5</c:v>
                </c:pt>
                <c:pt idx="171">
                  <c:v>64.5</c:v>
                </c:pt>
                <c:pt idx="172">
                  <c:v>64.5</c:v>
                </c:pt>
                <c:pt idx="173">
                  <c:v>64.5</c:v>
                </c:pt>
                <c:pt idx="174">
                  <c:v>64.5</c:v>
                </c:pt>
                <c:pt idx="175">
                  <c:v>64.5</c:v>
                </c:pt>
                <c:pt idx="176">
                  <c:v>64.5</c:v>
                </c:pt>
                <c:pt idx="177">
                  <c:v>64.5</c:v>
                </c:pt>
                <c:pt idx="178">
                  <c:v>64.5</c:v>
                </c:pt>
                <c:pt idx="179">
                  <c:v>64.5</c:v>
                </c:pt>
                <c:pt idx="180">
                  <c:v>64.5</c:v>
                </c:pt>
                <c:pt idx="181">
                  <c:v>64.5</c:v>
                </c:pt>
                <c:pt idx="182">
                  <c:v>64.5</c:v>
                </c:pt>
                <c:pt idx="183">
                  <c:v>64.5</c:v>
                </c:pt>
                <c:pt idx="184">
                  <c:v>64.5</c:v>
                </c:pt>
                <c:pt idx="185">
                  <c:v>64.5</c:v>
                </c:pt>
                <c:pt idx="186">
                  <c:v>64.5</c:v>
                </c:pt>
                <c:pt idx="187">
                  <c:v>64.5</c:v>
                </c:pt>
                <c:pt idx="188">
                  <c:v>64.5</c:v>
                </c:pt>
                <c:pt idx="189">
                  <c:v>64.5</c:v>
                </c:pt>
                <c:pt idx="190">
                  <c:v>62</c:v>
                </c:pt>
                <c:pt idx="191">
                  <c:v>62</c:v>
                </c:pt>
                <c:pt idx="192">
                  <c:v>62</c:v>
                </c:pt>
                <c:pt idx="193">
                  <c:v>64.5</c:v>
                </c:pt>
                <c:pt idx="194">
                  <c:v>64.5</c:v>
                </c:pt>
                <c:pt idx="195">
                  <c:v>64.5</c:v>
                </c:pt>
                <c:pt idx="196">
                  <c:v>64.5</c:v>
                </c:pt>
                <c:pt idx="197">
                  <c:v>64.5</c:v>
                </c:pt>
                <c:pt idx="198">
                  <c:v>64.5</c:v>
                </c:pt>
                <c:pt idx="199">
                  <c:v>64.5</c:v>
                </c:pt>
                <c:pt idx="200">
                  <c:v>64.5</c:v>
                </c:pt>
                <c:pt idx="201">
                  <c:v>64.5</c:v>
                </c:pt>
                <c:pt idx="202">
                  <c:v>64.5</c:v>
                </c:pt>
                <c:pt idx="203">
                  <c:v>64.5</c:v>
                </c:pt>
                <c:pt idx="204">
                  <c:v>64.5</c:v>
                </c:pt>
                <c:pt idx="205">
                  <c:v>64.5</c:v>
                </c:pt>
                <c:pt idx="206">
                  <c:v>64.5</c:v>
                </c:pt>
                <c:pt idx="207">
                  <c:v>64.5</c:v>
                </c:pt>
                <c:pt idx="208">
                  <c:v>64.5</c:v>
                </c:pt>
                <c:pt idx="209">
                  <c:v>64.5</c:v>
                </c:pt>
                <c:pt idx="210">
                  <c:v>64.5</c:v>
                </c:pt>
                <c:pt idx="211">
                  <c:v>64.5</c:v>
                </c:pt>
                <c:pt idx="212">
                  <c:v>64.5</c:v>
                </c:pt>
                <c:pt idx="213">
                  <c:v>64.5</c:v>
                </c:pt>
                <c:pt idx="214">
                  <c:v>64.5</c:v>
                </c:pt>
                <c:pt idx="215">
                  <c:v>64.5</c:v>
                </c:pt>
                <c:pt idx="216">
                  <c:v>64.5</c:v>
                </c:pt>
                <c:pt idx="217">
                  <c:v>64.5</c:v>
                </c:pt>
                <c:pt idx="218">
                  <c:v>64.5</c:v>
                </c:pt>
                <c:pt idx="219">
                  <c:v>64.5</c:v>
                </c:pt>
                <c:pt idx="220">
                  <c:v>64.5</c:v>
                </c:pt>
                <c:pt idx="221">
                  <c:v>64.5</c:v>
                </c:pt>
                <c:pt idx="222">
                  <c:v>64.5</c:v>
                </c:pt>
                <c:pt idx="223">
                  <c:v>64.5</c:v>
                </c:pt>
                <c:pt idx="224">
                  <c:v>64.5</c:v>
                </c:pt>
                <c:pt idx="225">
                  <c:v>64.5</c:v>
                </c:pt>
                <c:pt idx="226">
                  <c:v>64.5</c:v>
                </c:pt>
                <c:pt idx="227">
                  <c:v>64.5</c:v>
                </c:pt>
                <c:pt idx="228">
                  <c:v>64.5</c:v>
                </c:pt>
                <c:pt idx="229">
                  <c:v>64.5</c:v>
                </c:pt>
                <c:pt idx="230">
                  <c:v>64.5</c:v>
                </c:pt>
                <c:pt idx="231">
                  <c:v>64.5</c:v>
                </c:pt>
                <c:pt idx="232">
                  <c:v>64.5</c:v>
                </c:pt>
                <c:pt idx="233">
                  <c:v>64.5</c:v>
                </c:pt>
                <c:pt idx="234">
                  <c:v>64.5</c:v>
                </c:pt>
                <c:pt idx="235">
                  <c:v>64.5</c:v>
                </c:pt>
                <c:pt idx="236">
                  <c:v>64.5</c:v>
                </c:pt>
                <c:pt idx="237">
                  <c:v>64.5</c:v>
                </c:pt>
                <c:pt idx="238">
                  <c:v>64.5</c:v>
                </c:pt>
                <c:pt idx="239">
                  <c:v>64.5</c:v>
                </c:pt>
                <c:pt idx="240">
                  <c:v>64.5</c:v>
                </c:pt>
                <c:pt idx="241">
                  <c:v>63.5</c:v>
                </c:pt>
                <c:pt idx="242">
                  <c:v>63.5</c:v>
                </c:pt>
                <c:pt idx="243">
                  <c:v>63.5</c:v>
                </c:pt>
                <c:pt idx="244">
                  <c:v>63.5</c:v>
                </c:pt>
                <c:pt idx="245">
                  <c:v>63.5</c:v>
                </c:pt>
                <c:pt idx="246">
                  <c:v>63.5</c:v>
                </c:pt>
                <c:pt idx="247">
                  <c:v>65.5</c:v>
                </c:pt>
                <c:pt idx="248">
                  <c:v>65.5</c:v>
                </c:pt>
                <c:pt idx="249">
                  <c:v>65.5</c:v>
                </c:pt>
                <c:pt idx="250">
                  <c:v>65.5</c:v>
                </c:pt>
                <c:pt idx="251">
                  <c:v>65.5</c:v>
                </c:pt>
                <c:pt idx="252">
                  <c:v>65.5</c:v>
                </c:pt>
                <c:pt idx="253">
                  <c:v>65.5</c:v>
                </c:pt>
                <c:pt idx="254">
                  <c:v>65.5</c:v>
                </c:pt>
                <c:pt idx="255">
                  <c:v>65.5</c:v>
                </c:pt>
                <c:pt idx="256">
                  <c:v>65.5</c:v>
                </c:pt>
                <c:pt idx="257">
                  <c:v>65.5</c:v>
                </c:pt>
                <c:pt idx="258">
                  <c:v>65.5</c:v>
                </c:pt>
                <c:pt idx="259">
                  <c:v>65.5</c:v>
                </c:pt>
                <c:pt idx="260">
                  <c:v>65.5</c:v>
                </c:pt>
                <c:pt idx="261">
                  <c:v>65.5</c:v>
                </c:pt>
                <c:pt idx="262">
                  <c:v>65.5</c:v>
                </c:pt>
                <c:pt idx="263">
                  <c:v>65.5</c:v>
                </c:pt>
                <c:pt idx="264">
                  <c:v>65.5</c:v>
                </c:pt>
                <c:pt idx="265">
                  <c:v>65.5</c:v>
                </c:pt>
                <c:pt idx="266">
                  <c:v>65.5</c:v>
                </c:pt>
                <c:pt idx="267">
                  <c:v>65.5</c:v>
                </c:pt>
                <c:pt idx="268">
                  <c:v>65.5</c:v>
                </c:pt>
                <c:pt idx="269">
                  <c:v>65.5</c:v>
                </c:pt>
                <c:pt idx="270">
                  <c:v>65.5</c:v>
                </c:pt>
                <c:pt idx="271">
                  <c:v>65.5</c:v>
                </c:pt>
                <c:pt idx="272">
                  <c:v>65.5</c:v>
                </c:pt>
                <c:pt idx="273">
                  <c:v>55.5</c:v>
                </c:pt>
                <c:pt idx="274">
                  <c:v>55.5</c:v>
                </c:pt>
                <c:pt idx="275">
                  <c:v>55.5</c:v>
                </c:pt>
                <c:pt idx="276">
                  <c:v>55.5</c:v>
                </c:pt>
                <c:pt idx="277">
                  <c:v>55.5</c:v>
                </c:pt>
                <c:pt idx="278">
                  <c:v>55.5</c:v>
                </c:pt>
                <c:pt idx="279">
                  <c:v>55.5</c:v>
                </c:pt>
                <c:pt idx="280">
                  <c:v>66.5</c:v>
                </c:pt>
                <c:pt idx="281">
                  <c:v>66.5</c:v>
                </c:pt>
                <c:pt idx="282">
                  <c:v>66.5</c:v>
                </c:pt>
                <c:pt idx="283">
                  <c:v>66.5</c:v>
                </c:pt>
                <c:pt idx="284">
                  <c:v>66.5</c:v>
                </c:pt>
                <c:pt idx="285">
                  <c:v>66.5</c:v>
                </c:pt>
                <c:pt idx="286">
                  <c:v>66.5</c:v>
                </c:pt>
                <c:pt idx="287">
                  <c:v>66.5</c:v>
                </c:pt>
                <c:pt idx="288">
                  <c:v>66.5</c:v>
                </c:pt>
                <c:pt idx="289">
                  <c:v>66.5</c:v>
                </c:pt>
                <c:pt idx="290">
                  <c:v>66.5</c:v>
                </c:pt>
                <c:pt idx="291">
                  <c:v>66.5</c:v>
                </c:pt>
                <c:pt idx="292">
                  <c:v>66.5</c:v>
                </c:pt>
                <c:pt idx="293">
                  <c:v>66.5</c:v>
                </c:pt>
                <c:pt idx="294">
                  <c:v>66.5</c:v>
                </c:pt>
                <c:pt idx="295">
                  <c:v>66.5</c:v>
                </c:pt>
                <c:pt idx="296">
                  <c:v>66.5</c:v>
                </c:pt>
                <c:pt idx="297">
                  <c:v>66.5</c:v>
                </c:pt>
                <c:pt idx="298">
                  <c:v>66.5</c:v>
                </c:pt>
                <c:pt idx="299">
                  <c:v>66.5</c:v>
                </c:pt>
                <c:pt idx="300">
                  <c:v>66.5</c:v>
                </c:pt>
                <c:pt idx="301">
                  <c:v>66.5</c:v>
                </c:pt>
                <c:pt idx="302">
                  <c:v>66.5</c:v>
                </c:pt>
                <c:pt idx="303">
                  <c:v>66.5</c:v>
                </c:pt>
                <c:pt idx="304">
                  <c:v>67</c:v>
                </c:pt>
                <c:pt idx="305">
                  <c:v>67</c:v>
                </c:pt>
                <c:pt idx="306">
                  <c:v>67</c:v>
                </c:pt>
                <c:pt idx="307">
                  <c:v>67</c:v>
                </c:pt>
                <c:pt idx="308">
                  <c:v>67</c:v>
                </c:pt>
                <c:pt idx="309">
                  <c:v>67</c:v>
                </c:pt>
                <c:pt idx="310">
                  <c:v>67</c:v>
                </c:pt>
                <c:pt idx="311">
                  <c:v>67</c:v>
                </c:pt>
                <c:pt idx="312">
                  <c:v>67</c:v>
                </c:pt>
                <c:pt idx="313">
                  <c:v>67</c:v>
                </c:pt>
                <c:pt idx="314">
                  <c:v>67</c:v>
                </c:pt>
                <c:pt idx="315">
                  <c:v>67</c:v>
                </c:pt>
                <c:pt idx="316">
                  <c:v>67</c:v>
                </c:pt>
                <c:pt idx="317">
                  <c:v>67</c:v>
                </c:pt>
                <c:pt idx="318">
                  <c:v>67</c:v>
                </c:pt>
                <c:pt idx="319">
                  <c:v>67</c:v>
                </c:pt>
                <c:pt idx="320">
                  <c:v>67</c:v>
                </c:pt>
                <c:pt idx="321">
                  <c:v>67</c:v>
                </c:pt>
                <c:pt idx="322">
                  <c:v>67</c:v>
                </c:pt>
                <c:pt idx="323">
                  <c:v>67</c:v>
                </c:pt>
                <c:pt idx="324">
                  <c:v>67</c:v>
                </c:pt>
                <c:pt idx="325">
                  <c:v>67</c:v>
                </c:pt>
                <c:pt idx="326">
                  <c:v>67</c:v>
                </c:pt>
                <c:pt idx="327">
                  <c:v>67</c:v>
                </c:pt>
                <c:pt idx="328">
                  <c:v>67</c:v>
                </c:pt>
                <c:pt idx="329">
                  <c:v>67</c:v>
                </c:pt>
                <c:pt idx="330">
                  <c:v>67</c:v>
                </c:pt>
                <c:pt idx="331">
                  <c:v>67</c:v>
                </c:pt>
                <c:pt idx="332">
                  <c:v>67</c:v>
                </c:pt>
                <c:pt idx="333">
                  <c:v>67</c:v>
                </c:pt>
                <c:pt idx="334">
                  <c:v>67</c:v>
                </c:pt>
                <c:pt idx="335">
                  <c:v>67</c:v>
                </c:pt>
                <c:pt idx="336">
                  <c:v>67</c:v>
                </c:pt>
                <c:pt idx="337">
                  <c:v>67</c:v>
                </c:pt>
                <c:pt idx="338">
                  <c:v>67</c:v>
                </c:pt>
                <c:pt idx="339">
                  <c:v>67</c:v>
                </c:pt>
                <c:pt idx="340">
                  <c:v>67</c:v>
                </c:pt>
                <c:pt idx="341">
                  <c:v>67</c:v>
                </c:pt>
                <c:pt idx="342">
                  <c:v>67</c:v>
                </c:pt>
                <c:pt idx="343">
                  <c:v>67</c:v>
                </c:pt>
                <c:pt idx="344">
                  <c:v>67</c:v>
                </c:pt>
                <c:pt idx="345">
                  <c:v>67</c:v>
                </c:pt>
                <c:pt idx="346">
                  <c:v>67</c:v>
                </c:pt>
                <c:pt idx="347">
                  <c:v>67</c:v>
                </c:pt>
                <c:pt idx="348">
                  <c:v>67</c:v>
                </c:pt>
                <c:pt idx="349">
                  <c:v>67</c:v>
                </c:pt>
                <c:pt idx="350">
                  <c:v>67</c:v>
                </c:pt>
                <c:pt idx="351">
                  <c:v>67</c:v>
                </c:pt>
                <c:pt idx="352">
                  <c:v>67</c:v>
                </c:pt>
                <c:pt idx="353">
                  <c:v>67</c:v>
                </c:pt>
                <c:pt idx="354">
                  <c:v>67</c:v>
                </c:pt>
                <c:pt idx="355">
                  <c:v>67</c:v>
                </c:pt>
                <c:pt idx="356">
                  <c:v>67</c:v>
                </c:pt>
                <c:pt idx="357">
                  <c:v>67</c:v>
                </c:pt>
                <c:pt idx="358">
                  <c:v>67</c:v>
                </c:pt>
                <c:pt idx="359">
                  <c:v>67</c:v>
                </c:pt>
                <c:pt idx="360">
                  <c:v>67</c:v>
                </c:pt>
                <c:pt idx="361">
                  <c:v>67</c:v>
                </c:pt>
                <c:pt idx="362">
                  <c:v>67</c:v>
                </c:pt>
                <c:pt idx="363">
                  <c:v>67</c:v>
                </c:pt>
                <c:pt idx="364">
                  <c:v>67</c:v>
                </c:pt>
                <c:pt idx="365">
                  <c:v>67</c:v>
                </c:pt>
                <c:pt idx="366">
                  <c:v>67</c:v>
                </c:pt>
              </c:numCache>
            </c:numRef>
          </c:val>
        </c:ser>
        <c:dLbls>
          <c:showLegendKey val="0"/>
          <c:showVal val="0"/>
          <c:showCatName val="0"/>
          <c:showSerName val="0"/>
          <c:showPercent val="0"/>
          <c:showBubbleSize val="0"/>
        </c:dLbls>
        <c:axId val="62601856"/>
        <c:axId val="62607744"/>
      </c:areaChart>
      <c:lineChart>
        <c:grouping val="standard"/>
        <c:varyColors val="0"/>
        <c:ser>
          <c:idx val="1"/>
          <c:order val="2"/>
          <c:tx>
            <c:v>2016 Actual Flow</c:v>
          </c:tx>
          <c:spPr>
            <a:ln w="19050">
              <a:solidFill>
                <a:schemeClr val="tx1"/>
              </a:solidFill>
              <a:prstDash val="solid"/>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BORDER'!$AP$522:$AP$682</c:f>
              <c:numCache>
                <c:formatCode>0.0</c:formatCode>
                <c:ptCount val="161"/>
                <c:pt idx="0">
                  <c:v>57.834989386344596</c:v>
                </c:pt>
                <c:pt idx="1">
                  <c:v>58.141186533667195</c:v>
                </c:pt>
                <c:pt idx="2">
                  <c:v>58.249891766923</c:v>
                </c:pt>
                <c:pt idx="3">
                  <c:v>57.989869528115001</c:v>
                </c:pt>
                <c:pt idx="4">
                  <c:v>58.093950010120601</c:v>
                </c:pt>
                <c:pt idx="5">
                  <c:v>58.407662191206505</c:v>
                </c:pt>
                <c:pt idx="6">
                  <c:v>58.469157764432801</c:v>
                </c:pt>
                <c:pt idx="7">
                  <c:v>57.920262015033899</c:v>
                </c:pt>
                <c:pt idx="8">
                  <c:v>57.1796155663286</c:v>
                </c:pt>
                <c:pt idx="9">
                  <c:v>59.709133484689602</c:v>
                </c:pt>
                <c:pt idx="10">
                  <c:v>56.846261917302797</c:v>
                </c:pt>
                <c:pt idx="11">
                  <c:v>58.565949606677698</c:v>
                </c:pt>
                <c:pt idx="12">
                  <c:v>55.671534925731905</c:v>
                </c:pt>
                <c:pt idx="13">
                  <c:v>56.252114820167904</c:v>
                </c:pt>
                <c:pt idx="14">
                  <c:v>54.946655998512497</c:v>
                </c:pt>
                <c:pt idx="15">
                  <c:v>56.121295029252302</c:v>
                </c:pt>
                <c:pt idx="16">
                  <c:v>54.845493527296</c:v>
                </c:pt>
                <c:pt idx="17">
                  <c:v>55.795036801414</c:v>
                </c:pt>
                <c:pt idx="18">
                  <c:v>56.6341383506808</c:v>
                </c:pt>
                <c:pt idx="19">
                  <c:v>56.360353424168494</c:v>
                </c:pt>
                <c:pt idx="20">
                  <c:v>56.234609843501801</c:v>
                </c:pt>
                <c:pt idx="21">
                  <c:v>55.610897529093805</c:v>
                </c:pt>
                <c:pt idx="22">
                  <c:v>56.282463992157901</c:v>
                </c:pt>
                <c:pt idx="23">
                  <c:v>57.576861088815605</c:v>
                </c:pt>
                <c:pt idx="24">
                  <c:v>57.9079911520924</c:v>
                </c:pt>
                <c:pt idx="25">
                  <c:v>59.636620422821096</c:v>
                </c:pt>
                <c:pt idx="26">
                  <c:v>56.8530310179612</c:v>
                </c:pt>
                <c:pt idx="27">
                  <c:v>56.662220911882599</c:v>
                </c:pt>
                <c:pt idx="28">
                  <c:v>54.859487960973802</c:v>
                </c:pt>
                <c:pt idx="29">
                  <c:v>56.531177147367899</c:v>
                </c:pt>
                <c:pt idx="30">
                  <c:v>57.882169233552297</c:v>
                </c:pt>
                <c:pt idx="31">
                  <c:v>59.082775034263904</c:v>
                </c:pt>
                <c:pt idx="32">
                  <c:v>59.662261999654298</c:v>
                </c:pt>
                <c:pt idx="33">
                  <c:v>56.851702374015197</c:v>
                </c:pt>
                <c:pt idx="34">
                  <c:v>55.911991563995699</c:v>
                </c:pt>
                <c:pt idx="35">
                  <c:v>51.7972321222042</c:v>
                </c:pt>
                <c:pt idx="36">
                  <c:v>59.420576003766698</c:v>
                </c:pt>
                <c:pt idx="37">
                  <c:v>58.910497495319298</c:v>
                </c:pt>
                <c:pt idx="38">
                  <c:v>58.124600309059403</c:v>
                </c:pt>
                <c:pt idx="39">
                  <c:v>60.385367408446797</c:v>
                </c:pt>
                <c:pt idx="40">
                  <c:v>57.700302665477501</c:v>
                </c:pt>
                <c:pt idx="41">
                  <c:v>56.428692919982304</c:v>
                </c:pt>
                <c:pt idx="42">
                  <c:v>58.522877038864301</c:v>
                </c:pt>
                <c:pt idx="43">
                  <c:v>59.320270582902502</c:v>
                </c:pt>
                <c:pt idx="44">
                  <c:v>60.301574041285498</c:v>
                </c:pt>
                <c:pt idx="45">
                  <c:v>62.449012813688903</c:v>
                </c:pt>
                <c:pt idx="46">
                  <c:v>60.100407254610197</c:v>
                </c:pt>
                <c:pt idx="47">
                  <c:v>60.353155076948198</c:v>
                </c:pt>
                <c:pt idx="48">
                  <c:v>61.504371760608002</c:v>
                </c:pt>
                <c:pt idx="49">
                  <c:v>60.586849150481697</c:v>
                </c:pt>
                <c:pt idx="50">
                  <c:v>60.363712242871998</c:v>
                </c:pt>
                <c:pt idx="51">
                  <c:v>60.266492754637703</c:v>
                </c:pt>
                <c:pt idx="52">
                  <c:v>60.468870036701098</c:v>
                </c:pt>
                <c:pt idx="53">
                  <c:v>59.603804024100597</c:v>
                </c:pt>
                <c:pt idx="54">
                  <c:v>60.361063487895997</c:v>
                </c:pt>
                <c:pt idx="55">
                  <c:v>59.959398393624902</c:v>
                </c:pt>
                <c:pt idx="56">
                  <c:v>58.025911382066298</c:v>
                </c:pt>
                <c:pt idx="57">
                  <c:v>56.521751815093701</c:v>
                </c:pt>
                <c:pt idx="58">
                  <c:v>55.3403255815997</c:v>
                </c:pt>
                <c:pt idx="59">
                  <c:v>55.602992286243897</c:v>
                </c:pt>
                <c:pt idx="60">
                  <c:v>55.930747187007299</c:v>
                </c:pt>
                <c:pt idx="61">
                  <c:v>56.775649860480101</c:v>
                </c:pt>
                <c:pt idx="62">
                  <c:v>57.990202074218303</c:v>
                </c:pt>
                <c:pt idx="63">
                  <c:v>55.061230707445297</c:v>
                </c:pt>
                <c:pt idx="64">
                  <c:v>51.964017630437503</c:v>
                </c:pt>
                <c:pt idx="65">
                  <c:v>53.6372909925785</c:v>
                </c:pt>
                <c:pt idx="66">
                  <c:v>53.396242666329499</c:v>
                </c:pt>
                <c:pt idx="67">
                  <c:v>52.647202024536803</c:v>
                </c:pt>
                <c:pt idx="68">
                  <c:v>55.600217081625502</c:v>
                </c:pt>
                <c:pt idx="69">
                  <c:v>53.777940156660101</c:v>
                </c:pt>
                <c:pt idx="70">
                  <c:v>52.1502718757786</c:v>
                </c:pt>
                <c:pt idx="71">
                  <c:v>51.674518963738699</c:v>
                </c:pt>
                <c:pt idx="72">
                  <c:v>52.540681143240903</c:v>
                </c:pt>
                <c:pt idx="73">
                  <c:v>53.0517781204329</c:v>
                </c:pt>
                <c:pt idx="74">
                  <c:v>57.028859363412003</c:v>
                </c:pt>
                <c:pt idx="75">
                  <c:v>58.343370485170098</c:v>
                </c:pt>
                <c:pt idx="76">
                  <c:v>59.441837206946403</c:v>
                </c:pt>
                <c:pt idx="77">
                  <c:v>57.108747147067497</c:v>
                </c:pt>
                <c:pt idx="78">
                  <c:v>56.311846351663903</c:v>
                </c:pt>
                <c:pt idx="79">
                  <c:v>57.019461458503002</c:v>
                </c:pt>
                <c:pt idx="80">
                  <c:v>56.363838991633699</c:v>
                </c:pt>
                <c:pt idx="81">
                  <c:v>56.798648337940399</c:v>
                </c:pt>
                <c:pt idx="82">
                  <c:v>57.902050111923202</c:v>
                </c:pt>
                <c:pt idx="83">
                  <c:v>57.3863111663238</c:v>
                </c:pt>
                <c:pt idx="84">
                  <c:v>57.310579326196603</c:v>
                </c:pt>
                <c:pt idx="85">
                  <c:v>57.927858357897399</c:v>
                </c:pt>
                <c:pt idx="86">
                  <c:v>58.667645177147598</c:v>
                </c:pt>
                <c:pt idx="87">
                  <c:v>58.295945119937997</c:v>
                </c:pt>
                <c:pt idx="88">
                  <c:v>59.190947283475403</c:v>
                </c:pt>
                <c:pt idx="89">
                  <c:v>61.2773551576513</c:v>
                </c:pt>
                <c:pt idx="90">
                  <c:v>61.080712368720299</c:v>
                </c:pt>
                <c:pt idx="91">
                  <c:v>59.324782750483699</c:v>
                </c:pt>
                <c:pt idx="92">
                  <c:v>60.680209456014502</c:v>
                </c:pt>
                <c:pt idx="93">
                  <c:v>59.406884133368798</c:v>
                </c:pt>
                <c:pt idx="94">
                  <c:v>59.889931513864099</c:v>
                </c:pt>
                <c:pt idx="95">
                  <c:v>61.089791466985702</c:v>
                </c:pt>
                <c:pt idx="96">
                  <c:v>60.643826752005602</c:v>
                </c:pt>
                <c:pt idx="97">
                  <c:v>58.1567394345767</c:v>
                </c:pt>
                <c:pt idx="98">
                  <c:v>50.730405897589598</c:v>
                </c:pt>
                <c:pt idx="99">
                  <c:v>46.384371303149202</c:v>
                </c:pt>
                <c:pt idx="100">
                  <c:v>47.196702347237803</c:v>
                </c:pt>
                <c:pt idx="101">
                  <c:v>50.295953267975001</c:v>
                </c:pt>
                <c:pt idx="102">
                  <c:v>56.061201545011897</c:v>
                </c:pt>
                <c:pt idx="103">
                  <c:v>58.909461315052901</c:v>
                </c:pt>
                <c:pt idx="104">
                  <c:v>59.944938930428101</c:v>
                </c:pt>
                <c:pt idx="105">
                  <c:v>58.019251066032702</c:v>
                </c:pt>
                <c:pt idx="106">
                  <c:v>57.046768377602497</c:v>
                </c:pt>
                <c:pt idx="107">
                  <c:v>57.196155979898201</c:v>
                </c:pt>
                <c:pt idx="108">
                  <c:v>51.366850430351597</c:v>
                </c:pt>
                <c:pt idx="109">
                  <c:v>48.635264064391201</c:v>
                </c:pt>
                <c:pt idx="110">
                  <c:v>49.008453113411299</c:v>
                </c:pt>
                <c:pt idx="111">
                  <c:v>57.690579348468198</c:v>
                </c:pt>
                <c:pt idx="112">
                  <c:v>54.680070385485998</c:v>
                </c:pt>
                <c:pt idx="113">
                  <c:v>55.998669593743401</c:v>
                </c:pt>
                <c:pt idx="114">
                  <c:v>58.163366225797397</c:v>
                </c:pt>
                <c:pt idx="115">
                  <c:v>57.258607760309197</c:v>
                </c:pt>
                <c:pt idx="116">
                  <c:v>56.0467069835709</c:v>
                </c:pt>
                <c:pt idx="117">
                  <c:v>55.285204595079598</c:v>
                </c:pt>
                <c:pt idx="118">
                  <c:v>47.633924590883801</c:v>
                </c:pt>
                <c:pt idx="119">
                  <c:v>42.202803753643998</c:v>
                </c:pt>
                <c:pt idx="120">
                  <c:v>44.1163173914521</c:v>
                </c:pt>
                <c:pt idx="121">
                  <c:v>42.011287083541198</c:v>
                </c:pt>
                <c:pt idx="122">
                  <c:v>42.760216959613601</c:v>
                </c:pt>
                <c:pt idx="123">
                  <c:v>44.309139964941203</c:v>
                </c:pt>
                <c:pt idx="124">
                  <c:v>56.615617563318501</c:v>
                </c:pt>
                <c:pt idx="125">
                  <c:v>56.701126254056597</c:v>
                </c:pt>
                <c:pt idx="126">
                  <c:v>54.460183209105899</c:v>
                </c:pt>
                <c:pt idx="127">
                  <c:v>57.154332994952199</c:v>
                </c:pt>
                <c:pt idx="128">
                  <c:v>56.916288084929398</c:v>
                </c:pt>
                <c:pt idx="129">
                  <c:v>58.817156916987003</c:v>
                </c:pt>
                <c:pt idx="130">
                  <c:v>56.252927156972603</c:v>
                </c:pt>
                <c:pt idx="131">
                  <c:v>57.794211363938302</c:v>
                </c:pt>
                <c:pt idx="132">
                  <c:v>58.1871422680289</c:v>
                </c:pt>
                <c:pt idx="133">
                  <c:v>58.212011887812302</c:v>
                </c:pt>
                <c:pt idx="134">
                  <c:v>59.246685011839602</c:v>
                </c:pt>
                <c:pt idx="135">
                  <c:v>57.569758585222402</c:v>
                </c:pt>
                <c:pt idx="136">
                  <c:v>58.693787697405</c:v>
                </c:pt>
                <c:pt idx="137">
                  <c:v>60.382885788910102</c:v>
                </c:pt>
                <c:pt idx="138">
                  <c:v>59.922499090329701</c:v>
                </c:pt>
                <c:pt idx="139">
                  <c:v>58.197706511993601</c:v>
                </c:pt>
                <c:pt idx="140">
                  <c:v>57.2902041774406</c:v>
                </c:pt>
                <c:pt idx="141">
                  <c:v>59.190581325345804</c:v>
                </c:pt>
                <c:pt idx="142">
                  <c:v>57.9202441633905</c:v>
                </c:pt>
                <c:pt idx="143">
                  <c:v>59.192830198250398</c:v>
                </c:pt>
                <c:pt idx="144">
                  <c:v>59.362699986431302</c:v>
                </c:pt>
                <c:pt idx="145">
                  <c:v>60.698762221066602</c:v>
                </c:pt>
                <c:pt idx="146">
                  <c:v>61.779713013170003</c:v>
                </c:pt>
                <c:pt idx="147">
                  <c:v>61.351557091822301</c:v>
                </c:pt>
                <c:pt idx="148">
                  <c:v>63.317496009448497</c:v>
                </c:pt>
                <c:pt idx="149">
                  <c:v>62.419899674024002</c:v>
                </c:pt>
                <c:pt idx="150">
                  <c:v>61.301711599227701</c:v>
                </c:pt>
                <c:pt idx="151">
                  <c:v>61.141621082869101</c:v>
                </c:pt>
                <c:pt idx="152">
                  <c:v>61.792217672257202</c:v>
                </c:pt>
                <c:pt idx="153">
                  <c:v>61.605007694508899</c:v>
                </c:pt>
                <c:pt idx="154">
                  <c:v>61.651708139668898</c:v>
                </c:pt>
                <c:pt idx="155">
                  <c:v>61.677093726793899</c:v>
                </c:pt>
                <c:pt idx="156">
                  <c:v>63.030518967355803</c:v>
                </c:pt>
                <c:pt idx="157">
                  <c:v>61.823424166491002</c:v>
                </c:pt>
                <c:pt idx="158">
                  <c:v>60.673111538132098</c:v>
                </c:pt>
                <c:pt idx="159">
                  <c:v>63.050309145257799</c:v>
                </c:pt>
                <c:pt idx="160">
                  <c:v>63.102720460759201</c:v>
                </c:pt>
              </c:numCache>
            </c:numRef>
          </c:val>
          <c:smooth val="1"/>
        </c:ser>
        <c:ser>
          <c:idx val="4"/>
          <c:order val="3"/>
          <c:tx>
            <c:v>2015 Historical Flow</c:v>
          </c:tx>
          <c:spPr>
            <a:ln w="19050">
              <a:solidFill>
                <a:schemeClr val="bg1">
                  <a:lumMod val="50000"/>
                </a:schemeClr>
              </a:solidFill>
              <a:prstDash val="solid"/>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BORDER'!$Q$522:$Q$888</c:f>
              <c:numCache>
                <c:formatCode>0.0</c:formatCode>
                <c:ptCount val="367"/>
                <c:pt idx="0">
                  <c:v>54.3</c:v>
                </c:pt>
                <c:pt idx="1">
                  <c:v>53.4</c:v>
                </c:pt>
                <c:pt idx="2">
                  <c:v>52.7</c:v>
                </c:pt>
                <c:pt idx="3">
                  <c:v>54.9</c:v>
                </c:pt>
                <c:pt idx="4">
                  <c:v>54</c:v>
                </c:pt>
                <c:pt idx="5">
                  <c:v>52.6</c:v>
                </c:pt>
                <c:pt idx="6">
                  <c:v>52.3</c:v>
                </c:pt>
                <c:pt idx="7">
                  <c:v>50.5</c:v>
                </c:pt>
                <c:pt idx="8">
                  <c:v>50.2</c:v>
                </c:pt>
                <c:pt idx="9">
                  <c:v>53</c:v>
                </c:pt>
                <c:pt idx="10">
                  <c:v>53.5</c:v>
                </c:pt>
                <c:pt idx="11">
                  <c:v>57.7</c:v>
                </c:pt>
                <c:pt idx="12">
                  <c:v>55.3</c:v>
                </c:pt>
                <c:pt idx="13">
                  <c:v>56.9</c:v>
                </c:pt>
                <c:pt idx="14">
                  <c:v>57.3</c:v>
                </c:pt>
                <c:pt idx="15">
                  <c:v>57.8</c:v>
                </c:pt>
                <c:pt idx="16">
                  <c:v>56.1</c:v>
                </c:pt>
                <c:pt idx="17">
                  <c:v>56.8</c:v>
                </c:pt>
                <c:pt idx="18">
                  <c:v>54.8</c:v>
                </c:pt>
                <c:pt idx="19">
                  <c:v>54.9</c:v>
                </c:pt>
                <c:pt idx="20">
                  <c:v>53.4</c:v>
                </c:pt>
                <c:pt idx="21">
                  <c:v>53.9</c:v>
                </c:pt>
                <c:pt idx="22">
                  <c:v>53.9</c:v>
                </c:pt>
                <c:pt idx="23">
                  <c:v>54.2</c:v>
                </c:pt>
                <c:pt idx="24">
                  <c:v>59.4</c:v>
                </c:pt>
                <c:pt idx="25">
                  <c:v>60</c:v>
                </c:pt>
                <c:pt idx="26">
                  <c:v>60.3</c:v>
                </c:pt>
                <c:pt idx="27">
                  <c:v>61.4</c:v>
                </c:pt>
                <c:pt idx="28">
                  <c:v>59</c:v>
                </c:pt>
                <c:pt idx="29">
                  <c:v>58.4</c:v>
                </c:pt>
                <c:pt idx="30">
                  <c:v>59.4</c:v>
                </c:pt>
                <c:pt idx="31">
                  <c:v>63.9</c:v>
                </c:pt>
                <c:pt idx="32">
                  <c:v>63.8</c:v>
                </c:pt>
                <c:pt idx="33">
                  <c:v>61.9</c:v>
                </c:pt>
                <c:pt idx="34">
                  <c:v>58.1</c:v>
                </c:pt>
                <c:pt idx="35">
                  <c:v>56.4</c:v>
                </c:pt>
                <c:pt idx="36">
                  <c:v>55.4</c:v>
                </c:pt>
                <c:pt idx="37">
                  <c:v>55.7</c:v>
                </c:pt>
                <c:pt idx="38">
                  <c:v>57.3</c:v>
                </c:pt>
                <c:pt idx="39">
                  <c:v>56.4</c:v>
                </c:pt>
                <c:pt idx="40">
                  <c:v>56.2</c:v>
                </c:pt>
                <c:pt idx="41">
                  <c:v>52.7</c:v>
                </c:pt>
                <c:pt idx="42">
                  <c:v>54.8</c:v>
                </c:pt>
                <c:pt idx="43">
                  <c:v>54.8</c:v>
                </c:pt>
                <c:pt idx="44">
                  <c:v>53.6</c:v>
                </c:pt>
                <c:pt idx="45">
                  <c:v>52.3</c:v>
                </c:pt>
                <c:pt idx="46">
                  <c:v>51.6</c:v>
                </c:pt>
                <c:pt idx="47">
                  <c:v>51.1</c:v>
                </c:pt>
                <c:pt idx="48">
                  <c:v>51.664702603871405</c:v>
                </c:pt>
                <c:pt idx="49">
                  <c:v>47.409525024157702</c:v>
                </c:pt>
                <c:pt idx="50">
                  <c:v>44.778472377081201</c:v>
                </c:pt>
                <c:pt idx="51">
                  <c:v>44.907106717974102</c:v>
                </c:pt>
                <c:pt idx="52">
                  <c:v>49.581561137421396</c:v>
                </c:pt>
                <c:pt idx="53">
                  <c:v>48.630751334641602</c:v>
                </c:pt>
                <c:pt idx="54">
                  <c:v>48.086756993394005</c:v>
                </c:pt>
                <c:pt idx="55">
                  <c:v>47.7134044614007</c:v>
                </c:pt>
                <c:pt idx="56">
                  <c:v>47.1997902239601</c:v>
                </c:pt>
                <c:pt idx="57">
                  <c:v>46.438218630583897</c:v>
                </c:pt>
                <c:pt idx="58">
                  <c:v>46.565435499754699</c:v>
                </c:pt>
                <c:pt idx="59">
                  <c:v>46.5</c:v>
                </c:pt>
                <c:pt idx="60">
                  <c:v>48.7273072004187</c:v>
                </c:pt>
                <c:pt idx="61">
                  <c:v>48.685462154204096</c:v>
                </c:pt>
                <c:pt idx="62">
                  <c:v>48.842798576177898</c:v>
                </c:pt>
                <c:pt idx="63">
                  <c:v>50.073892773068195</c:v>
                </c:pt>
                <c:pt idx="64">
                  <c:v>50.322618510645697</c:v>
                </c:pt>
                <c:pt idx="65">
                  <c:v>51.805748132658699</c:v>
                </c:pt>
                <c:pt idx="66">
                  <c:v>51.809578647908502</c:v>
                </c:pt>
                <c:pt idx="67">
                  <c:v>53.750560733182901</c:v>
                </c:pt>
                <c:pt idx="68">
                  <c:v>54.169295682835205</c:v>
                </c:pt>
                <c:pt idx="69">
                  <c:v>54.172736018277504</c:v>
                </c:pt>
                <c:pt idx="70">
                  <c:v>56.988073283636197</c:v>
                </c:pt>
                <c:pt idx="71">
                  <c:v>55.268693511745198</c:v>
                </c:pt>
                <c:pt idx="72">
                  <c:v>52.909382396690802</c:v>
                </c:pt>
                <c:pt idx="73">
                  <c:v>52.626074924424799</c:v>
                </c:pt>
                <c:pt idx="74">
                  <c:v>51.927780807129295</c:v>
                </c:pt>
                <c:pt idx="75">
                  <c:v>54.4645716329386</c:v>
                </c:pt>
                <c:pt idx="76">
                  <c:v>54.9240467189179</c:v>
                </c:pt>
                <c:pt idx="77">
                  <c:v>53.692091362243303</c:v>
                </c:pt>
                <c:pt idx="78">
                  <c:v>52.498488446296797</c:v>
                </c:pt>
                <c:pt idx="79">
                  <c:v>51.616828120908302</c:v>
                </c:pt>
                <c:pt idx="80">
                  <c:v>52.009473107842297</c:v>
                </c:pt>
                <c:pt idx="81">
                  <c:v>53.162927206743802</c:v>
                </c:pt>
                <c:pt idx="82">
                  <c:v>53.3</c:v>
                </c:pt>
                <c:pt idx="83">
                  <c:v>52.9</c:v>
                </c:pt>
                <c:pt idx="84">
                  <c:v>54.2</c:v>
                </c:pt>
                <c:pt idx="85">
                  <c:v>54.6</c:v>
                </c:pt>
                <c:pt idx="86">
                  <c:v>54.4</c:v>
                </c:pt>
                <c:pt idx="87">
                  <c:v>53.9</c:v>
                </c:pt>
                <c:pt idx="88">
                  <c:v>53.2</c:v>
                </c:pt>
                <c:pt idx="89">
                  <c:v>55</c:v>
                </c:pt>
                <c:pt idx="90">
                  <c:v>55.8</c:v>
                </c:pt>
                <c:pt idx="91">
                  <c:v>51.5</c:v>
                </c:pt>
                <c:pt idx="92">
                  <c:v>50.9</c:v>
                </c:pt>
                <c:pt idx="93">
                  <c:v>51.4</c:v>
                </c:pt>
                <c:pt idx="94">
                  <c:v>51.9</c:v>
                </c:pt>
                <c:pt idx="95">
                  <c:v>51.7</c:v>
                </c:pt>
                <c:pt idx="96">
                  <c:v>51.1</c:v>
                </c:pt>
                <c:pt idx="97">
                  <c:v>52.2</c:v>
                </c:pt>
                <c:pt idx="98">
                  <c:v>52.3</c:v>
                </c:pt>
                <c:pt idx="99">
                  <c:v>50.3</c:v>
                </c:pt>
                <c:pt idx="100">
                  <c:v>53</c:v>
                </c:pt>
                <c:pt idx="101">
                  <c:v>51.9</c:v>
                </c:pt>
                <c:pt idx="102">
                  <c:v>47.9</c:v>
                </c:pt>
                <c:pt idx="103">
                  <c:v>55.6</c:v>
                </c:pt>
                <c:pt idx="104">
                  <c:v>53.3</c:v>
                </c:pt>
                <c:pt idx="105">
                  <c:v>52.4</c:v>
                </c:pt>
                <c:pt idx="106">
                  <c:v>51.8</c:v>
                </c:pt>
                <c:pt idx="107">
                  <c:v>51.7</c:v>
                </c:pt>
                <c:pt idx="108">
                  <c:v>52.7</c:v>
                </c:pt>
                <c:pt idx="109">
                  <c:v>50.7</c:v>
                </c:pt>
                <c:pt idx="110">
                  <c:v>52.8</c:v>
                </c:pt>
                <c:pt idx="111">
                  <c:v>51.3</c:v>
                </c:pt>
                <c:pt idx="112">
                  <c:v>51.6</c:v>
                </c:pt>
                <c:pt idx="113">
                  <c:v>50.8</c:v>
                </c:pt>
                <c:pt idx="114">
                  <c:v>50.5</c:v>
                </c:pt>
                <c:pt idx="115">
                  <c:v>48.2</c:v>
                </c:pt>
                <c:pt idx="116">
                  <c:v>48.3</c:v>
                </c:pt>
                <c:pt idx="117">
                  <c:v>49.6</c:v>
                </c:pt>
                <c:pt idx="118">
                  <c:v>50.3</c:v>
                </c:pt>
                <c:pt idx="119">
                  <c:v>51.4</c:v>
                </c:pt>
                <c:pt idx="120">
                  <c:v>51.7</c:v>
                </c:pt>
                <c:pt idx="121">
                  <c:v>51.7</c:v>
                </c:pt>
                <c:pt idx="122">
                  <c:v>50.1</c:v>
                </c:pt>
                <c:pt idx="123">
                  <c:v>49.9</c:v>
                </c:pt>
                <c:pt idx="124">
                  <c:v>49</c:v>
                </c:pt>
                <c:pt idx="125">
                  <c:v>47.9</c:v>
                </c:pt>
                <c:pt idx="126">
                  <c:v>49.7</c:v>
                </c:pt>
                <c:pt idx="127">
                  <c:v>51.5</c:v>
                </c:pt>
                <c:pt idx="128">
                  <c:v>52.8</c:v>
                </c:pt>
                <c:pt idx="129">
                  <c:v>52.2</c:v>
                </c:pt>
                <c:pt idx="130">
                  <c:v>54.8</c:v>
                </c:pt>
                <c:pt idx="131">
                  <c:v>57.4</c:v>
                </c:pt>
                <c:pt idx="132">
                  <c:v>54.8</c:v>
                </c:pt>
                <c:pt idx="133">
                  <c:v>53.3</c:v>
                </c:pt>
                <c:pt idx="134">
                  <c:v>54.3</c:v>
                </c:pt>
                <c:pt idx="135">
                  <c:v>53.5</c:v>
                </c:pt>
                <c:pt idx="136">
                  <c:v>52.2</c:v>
                </c:pt>
                <c:pt idx="137">
                  <c:v>49.3</c:v>
                </c:pt>
                <c:pt idx="138">
                  <c:v>49.9</c:v>
                </c:pt>
                <c:pt idx="139">
                  <c:v>51.9</c:v>
                </c:pt>
                <c:pt idx="140">
                  <c:v>56.7</c:v>
                </c:pt>
                <c:pt idx="141">
                  <c:v>57.4</c:v>
                </c:pt>
                <c:pt idx="142">
                  <c:v>59.3</c:v>
                </c:pt>
                <c:pt idx="143">
                  <c:v>54.9</c:v>
                </c:pt>
                <c:pt idx="144">
                  <c:v>55.8</c:v>
                </c:pt>
                <c:pt idx="145">
                  <c:v>55.3</c:v>
                </c:pt>
                <c:pt idx="146">
                  <c:v>55</c:v>
                </c:pt>
                <c:pt idx="147">
                  <c:v>54.7</c:v>
                </c:pt>
                <c:pt idx="148">
                  <c:v>55.3</c:v>
                </c:pt>
                <c:pt idx="149">
                  <c:v>54</c:v>
                </c:pt>
                <c:pt idx="150">
                  <c:v>55.3</c:v>
                </c:pt>
                <c:pt idx="151">
                  <c:v>56.4</c:v>
                </c:pt>
                <c:pt idx="152">
                  <c:v>53.4</c:v>
                </c:pt>
                <c:pt idx="153">
                  <c:v>56.4</c:v>
                </c:pt>
                <c:pt idx="154">
                  <c:v>55.9</c:v>
                </c:pt>
                <c:pt idx="155">
                  <c:v>55.2</c:v>
                </c:pt>
                <c:pt idx="156">
                  <c:v>54.8</c:v>
                </c:pt>
                <c:pt idx="157">
                  <c:v>53.3</c:v>
                </c:pt>
                <c:pt idx="158">
                  <c:v>56.2</c:v>
                </c:pt>
                <c:pt idx="159">
                  <c:v>55.4</c:v>
                </c:pt>
                <c:pt idx="160">
                  <c:v>52.9</c:v>
                </c:pt>
                <c:pt idx="161">
                  <c:v>49.9</c:v>
                </c:pt>
                <c:pt idx="162">
                  <c:v>54.4</c:v>
                </c:pt>
                <c:pt idx="163">
                  <c:v>52.9</c:v>
                </c:pt>
                <c:pt idx="164">
                  <c:v>46.8</c:v>
                </c:pt>
                <c:pt idx="165">
                  <c:v>42.1</c:v>
                </c:pt>
                <c:pt idx="166">
                  <c:v>41.9</c:v>
                </c:pt>
                <c:pt idx="167">
                  <c:v>42.5</c:v>
                </c:pt>
                <c:pt idx="168">
                  <c:v>42.1</c:v>
                </c:pt>
                <c:pt idx="169">
                  <c:v>41.8</c:v>
                </c:pt>
                <c:pt idx="170">
                  <c:v>41.5</c:v>
                </c:pt>
                <c:pt idx="171">
                  <c:v>41.5</c:v>
                </c:pt>
                <c:pt idx="172">
                  <c:v>42.7</c:v>
                </c:pt>
                <c:pt idx="173">
                  <c:v>42.2</c:v>
                </c:pt>
                <c:pt idx="174">
                  <c:v>42.387447545613597</c:v>
                </c:pt>
                <c:pt idx="175">
                  <c:v>42.1720834465943</c:v>
                </c:pt>
                <c:pt idx="176">
                  <c:v>42.619195939599898</c:v>
                </c:pt>
                <c:pt idx="177">
                  <c:v>42.747973539452801</c:v>
                </c:pt>
                <c:pt idx="178">
                  <c:v>42.098468307951698</c:v>
                </c:pt>
                <c:pt idx="179">
                  <c:v>44.258257133841397</c:v>
                </c:pt>
                <c:pt idx="180">
                  <c:v>46.029676710093504</c:v>
                </c:pt>
                <c:pt idx="181">
                  <c:v>51.619590765765096</c:v>
                </c:pt>
                <c:pt idx="182">
                  <c:v>53.427845277209599</c:v>
                </c:pt>
                <c:pt idx="183">
                  <c:v>56.459672955038897</c:v>
                </c:pt>
                <c:pt idx="184">
                  <c:v>55.831214727899699</c:v>
                </c:pt>
                <c:pt idx="185">
                  <c:v>59.177636440750099</c:v>
                </c:pt>
                <c:pt idx="186">
                  <c:v>57.156705969236697</c:v>
                </c:pt>
                <c:pt idx="187">
                  <c:v>56.058281509213998</c:v>
                </c:pt>
                <c:pt idx="188">
                  <c:v>56.325333380920497</c:v>
                </c:pt>
                <c:pt idx="189">
                  <c:v>56.356746829935503</c:v>
                </c:pt>
                <c:pt idx="190">
                  <c:v>55.251073739116102</c:v>
                </c:pt>
                <c:pt idx="191">
                  <c:v>55.191551634203499</c:v>
                </c:pt>
                <c:pt idx="192">
                  <c:v>54.464284331205299</c:v>
                </c:pt>
                <c:pt idx="193">
                  <c:v>53.834008002653796</c:v>
                </c:pt>
                <c:pt idx="194">
                  <c:v>55.320061482956802</c:v>
                </c:pt>
                <c:pt idx="195">
                  <c:v>55.4115254827855</c:v>
                </c:pt>
                <c:pt idx="196">
                  <c:v>55.5251206268441</c:v>
                </c:pt>
                <c:pt idx="197">
                  <c:v>53.037732772240901</c:v>
                </c:pt>
                <c:pt idx="198">
                  <c:v>52.9242778800335</c:v>
                </c:pt>
                <c:pt idx="199">
                  <c:v>52.190724023713898</c:v>
                </c:pt>
                <c:pt idx="200">
                  <c:v>51.804510247212797</c:v>
                </c:pt>
                <c:pt idx="201">
                  <c:v>51.294106714504601</c:v>
                </c:pt>
                <c:pt idx="202">
                  <c:v>50.9</c:v>
                </c:pt>
                <c:pt idx="203">
                  <c:v>51</c:v>
                </c:pt>
                <c:pt idx="204">
                  <c:v>51.5</c:v>
                </c:pt>
                <c:pt idx="205">
                  <c:v>49.3</c:v>
                </c:pt>
                <c:pt idx="206">
                  <c:v>52.2</c:v>
                </c:pt>
                <c:pt idx="207">
                  <c:v>55.8</c:v>
                </c:pt>
                <c:pt idx="208">
                  <c:v>56.4</c:v>
                </c:pt>
                <c:pt idx="209">
                  <c:v>56.5</c:v>
                </c:pt>
                <c:pt idx="210">
                  <c:v>57</c:v>
                </c:pt>
                <c:pt idx="211">
                  <c:v>53.6</c:v>
                </c:pt>
                <c:pt idx="212">
                  <c:v>53.6</c:v>
                </c:pt>
                <c:pt idx="213">
                  <c:v>53.9</c:v>
                </c:pt>
                <c:pt idx="214">
                  <c:v>54.4</c:v>
                </c:pt>
                <c:pt idx="215">
                  <c:v>54.5</c:v>
                </c:pt>
                <c:pt idx="216">
                  <c:v>55.2</c:v>
                </c:pt>
                <c:pt idx="217">
                  <c:v>56.3</c:v>
                </c:pt>
                <c:pt idx="218">
                  <c:v>55.3</c:v>
                </c:pt>
                <c:pt idx="219">
                  <c:v>54.7</c:v>
                </c:pt>
                <c:pt idx="220">
                  <c:v>54.8</c:v>
                </c:pt>
                <c:pt idx="221">
                  <c:v>54.9</c:v>
                </c:pt>
                <c:pt idx="222">
                  <c:v>53.9</c:v>
                </c:pt>
                <c:pt idx="223">
                  <c:v>50.5</c:v>
                </c:pt>
                <c:pt idx="224">
                  <c:v>50.8</c:v>
                </c:pt>
                <c:pt idx="225">
                  <c:v>49.3</c:v>
                </c:pt>
                <c:pt idx="226">
                  <c:v>51.5</c:v>
                </c:pt>
                <c:pt idx="227">
                  <c:v>42.8</c:v>
                </c:pt>
                <c:pt idx="228">
                  <c:v>52.6</c:v>
                </c:pt>
                <c:pt idx="229">
                  <c:v>43.7</c:v>
                </c:pt>
                <c:pt idx="230">
                  <c:v>46.1</c:v>
                </c:pt>
                <c:pt idx="231">
                  <c:v>41.3</c:v>
                </c:pt>
                <c:pt idx="232">
                  <c:v>54.1</c:v>
                </c:pt>
                <c:pt idx="233">
                  <c:v>53.3</c:v>
                </c:pt>
                <c:pt idx="234">
                  <c:v>53.6</c:v>
                </c:pt>
                <c:pt idx="235">
                  <c:v>55.1</c:v>
                </c:pt>
                <c:pt idx="236">
                  <c:v>55.1</c:v>
                </c:pt>
                <c:pt idx="237">
                  <c:v>56.2</c:v>
                </c:pt>
                <c:pt idx="238">
                  <c:v>55.3</c:v>
                </c:pt>
                <c:pt idx="239">
                  <c:v>55.2</c:v>
                </c:pt>
                <c:pt idx="240">
                  <c:v>55.3324729529972</c:v>
                </c:pt>
                <c:pt idx="241">
                  <c:v>55.375649191302998</c:v>
                </c:pt>
                <c:pt idx="242">
                  <c:v>55.605414550669302</c:v>
                </c:pt>
                <c:pt idx="243">
                  <c:v>55.574948019545701</c:v>
                </c:pt>
                <c:pt idx="244">
                  <c:v>54.174726745352302</c:v>
                </c:pt>
                <c:pt idx="245">
                  <c:v>54.2890016248137</c:v>
                </c:pt>
                <c:pt idx="246">
                  <c:v>50.6596624229322</c:v>
                </c:pt>
                <c:pt idx="247">
                  <c:v>50.172337894416103</c:v>
                </c:pt>
                <c:pt idx="248">
                  <c:v>50.498260861878002</c:v>
                </c:pt>
                <c:pt idx="249">
                  <c:v>53.723957080093399</c:v>
                </c:pt>
                <c:pt idx="250">
                  <c:v>54.065970965008603</c:v>
                </c:pt>
                <c:pt idx="251">
                  <c:v>54.549798245684599</c:v>
                </c:pt>
                <c:pt idx="252">
                  <c:v>54.351979731101999</c:v>
                </c:pt>
                <c:pt idx="253">
                  <c:v>54.651407585344202</c:v>
                </c:pt>
                <c:pt idx="254">
                  <c:v>53.498841391033601</c:v>
                </c:pt>
                <c:pt idx="255">
                  <c:v>54.469541306483897</c:v>
                </c:pt>
                <c:pt idx="256">
                  <c:v>52.883862807287102</c:v>
                </c:pt>
                <c:pt idx="257">
                  <c:v>57.435683619753803</c:v>
                </c:pt>
                <c:pt idx="258">
                  <c:v>50.586525155008502</c:v>
                </c:pt>
                <c:pt idx="259">
                  <c:v>52.575702743204999</c:v>
                </c:pt>
                <c:pt idx="260">
                  <c:v>50.684317425486398</c:v>
                </c:pt>
                <c:pt idx="261">
                  <c:v>53.014828934522299</c:v>
                </c:pt>
                <c:pt idx="262">
                  <c:v>54.996802914560497</c:v>
                </c:pt>
                <c:pt idx="263">
                  <c:v>52.768653763435502</c:v>
                </c:pt>
                <c:pt idx="264">
                  <c:v>52.295864465585403</c:v>
                </c:pt>
                <c:pt idx="265">
                  <c:v>52.775407470155599</c:v>
                </c:pt>
                <c:pt idx="266">
                  <c:v>52.644607532725203</c:v>
                </c:pt>
                <c:pt idx="267">
                  <c:v>50.809998076580101</c:v>
                </c:pt>
                <c:pt idx="268">
                  <c:v>51.122054613585803</c:v>
                </c:pt>
                <c:pt idx="269">
                  <c:v>51.893237311751697</c:v>
                </c:pt>
                <c:pt idx="270">
                  <c:v>53.601695735256605</c:v>
                </c:pt>
                <c:pt idx="271">
                  <c:v>49.945743967856302</c:v>
                </c:pt>
                <c:pt idx="272">
                  <c:v>50.724576724191799</c:v>
                </c:pt>
                <c:pt idx="273">
                  <c:v>48.990460587451999</c:v>
                </c:pt>
                <c:pt idx="274">
                  <c:v>48.915342490460404</c:v>
                </c:pt>
                <c:pt idx="275">
                  <c:v>43.073053830645499</c:v>
                </c:pt>
                <c:pt idx="276">
                  <c:v>42.042444081149604</c:v>
                </c:pt>
                <c:pt idx="277">
                  <c:v>45.5613543965883</c:v>
                </c:pt>
                <c:pt idx="278">
                  <c:v>51.847793998547701</c:v>
                </c:pt>
                <c:pt idx="279">
                  <c:v>48.588716752390901</c:v>
                </c:pt>
                <c:pt idx="280">
                  <c:v>51.915797265613101</c:v>
                </c:pt>
                <c:pt idx="281">
                  <c:v>51.714314566272698</c:v>
                </c:pt>
                <c:pt idx="282">
                  <c:v>51.7439842117601</c:v>
                </c:pt>
                <c:pt idx="283">
                  <c:v>51.982542785829402</c:v>
                </c:pt>
                <c:pt idx="284">
                  <c:v>53.824278751005302</c:v>
                </c:pt>
                <c:pt idx="285">
                  <c:v>53.527537309517001</c:v>
                </c:pt>
                <c:pt idx="286">
                  <c:v>53.471693672006396</c:v>
                </c:pt>
                <c:pt idx="287">
                  <c:v>51.920552086565898</c:v>
                </c:pt>
                <c:pt idx="288">
                  <c:v>51.563877295125295</c:v>
                </c:pt>
                <c:pt idx="289">
                  <c:v>51.3972767374052</c:v>
                </c:pt>
                <c:pt idx="290">
                  <c:v>52.112981051808397</c:v>
                </c:pt>
                <c:pt idx="291">
                  <c:v>50.671610259547997</c:v>
                </c:pt>
                <c:pt idx="292">
                  <c:v>49.866550769682696</c:v>
                </c:pt>
                <c:pt idx="293">
                  <c:v>48.265741793428703</c:v>
                </c:pt>
                <c:pt idx="294">
                  <c:v>56.760389733967997</c:v>
                </c:pt>
                <c:pt idx="295">
                  <c:v>57.899839589416501</c:v>
                </c:pt>
                <c:pt idx="296">
                  <c:v>56.755500032949904</c:v>
                </c:pt>
                <c:pt idx="297">
                  <c:v>58.768184293631002</c:v>
                </c:pt>
                <c:pt idx="298">
                  <c:v>57.201057370825801</c:v>
                </c:pt>
                <c:pt idx="299">
                  <c:v>56.966584452454299</c:v>
                </c:pt>
                <c:pt idx="300">
                  <c:v>55.073937795247701</c:v>
                </c:pt>
                <c:pt idx="301">
                  <c:v>57.675202811895304</c:v>
                </c:pt>
                <c:pt idx="302">
                  <c:v>57.573122561287896</c:v>
                </c:pt>
                <c:pt idx="303">
                  <c:v>55.086303168249394</c:v>
                </c:pt>
                <c:pt idx="304">
                  <c:v>53.341591161480103</c:v>
                </c:pt>
                <c:pt idx="305">
                  <c:v>54.0342458679063</c:v>
                </c:pt>
                <c:pt idx="306">
                  <c:v>56.430357761177703</c:v>
                </c:pt>
                <c:pt idx="307">
                  <c:v>57.713340198732702</c:v>
                </c:pt>
                <c:pt idx="308">
                  <c:v>56.993358312559103</c:v>
                </c:pt>
                <c:pt idx="309">
                  <c:v>57.045081594991899</c:v>
                </c:pt>
                <c:pt idx="310">
                  <c:v>57.388412042716503</c:v>
                </c:pt>
                <c:pt idx="311">
                  <c:v>56.636363233462099</c:v>
                </c:pt>
                <c:pt idx="312">
                  <c:v>52.275081871882598</c:v>
                </c:pt>
                <c:pt idx="313">
                  <c:v>55.629978873306399</c:v>
                </c:pt>
                <c:pt idx="314">
                  <c:v>55.014355357070002</c:v>
                </c:pt>
                <c:pt idx="315">
                  <c:v>55.800570259975295</c:v>
                </c:pt>
                <c:pt idx="316">
                  <c:v>55.579529873397398</c:v>
                </c:pt>
                <c:pt idx="317">
                  <c:v>56.122473996263395</c:v>
                </c:pt>
                <c:pt idx="318">
                  <c:v>56.280986036891001</c:v>
                </c:pt>
                <c:pt idx="319">
                  <c:v>57.381978958343701</c:v>
                </c:pt>
                <c:pt idx="320">
                  <c:v>55.711322811861699</c:v>
                </c:pt>
                <c:pt idx="321">
                  <c:v>56.404258467521899</c:v>
                </c:pt>
                <c:pt idx="322">
                  <c:v>56.545361478931298</c:v>
                </c:pt>
                <c:pt idx="323">
                  <c:v>57.806552629903301</c:v>
                </c:pt>
                <c:pt idx="324">
                  <c:v>60.489670300191001</c:v>
                </c:pt>
                <c:pt idx="325">
                  <c:v>57.781601821938203</c:v>
                </c:pt>
                <c:pt idx="326">
                  <c:v>58.1861503748149</c:v>
                </c:pt>
                <c:pt idx="327">
                  <c:v>57.260742509048896</c:v>
                </c:pt>
                <c:pt idx="328">
                  <c:v>59.326487632021497</c:v>
                </c:pt>
                <c:pt idx="329">
                  <c:v>58.134328199853996</c:v>
                </c:pt>
                <c:pt idx="330">
                  <c:v>57.029482124609501</c:v>
                </c:pt>
                <c:pt idx="331">
                  <c:v>58.535538455565003</c:v>
                </c:pt>
                <c:pt idx="332">
                  <c:v>59.410670576284502</c:v>
                </c:pt>
                <c:pt idx="333">
                  <c:v>58.452844551266601</c:v>
                </c:pt>
                <c:pt idx="334">
                  <c:v>58.957294652654795</c:v>
                </c:pt>
                <c:pt idx="335">
                  <c:v>60.798355854544894</c:v>
                </c:pt>
                <c:pt idx="336">
                  <c:v>59.439258660812897</c:v>
                </c:pt>
                <c:pt idx="337">
                  <c:v>58.805972450916798</c:v>
                </c:pt>
                <c:pt idx="338">
                  <c:v>58.353859086869598</c:v>
                </c:pt>
                <c:pt idx="339">
                  <c:v>59.551203628041499</c:v>
                </c:pt>
                <c:pt idx="340">
                  <c:v>57.476530453893297</c:v>
                </c:pt>
                <c:pt idx="341">
                  <c:v>58.781283393935198</c:v>
                </c:pt>
                <c:pt idx="342">
                  <c:v>57.091293438040502</c:v>
                </c:pt>
                <c:pt idx="343">
                  <c:v>57.357830436109197</c:v>
                </c:pt>
                <c:pt idx="344">
                  <c:v>56.470104399802104</c:v>
                </c:pt>
                <c:pt idx="345">
                  <c:v>57.5453281592482</c:v>
                </c:pt>
                <c:pt idx="346">
                  <c:v>58.807316913937001</c:v>
                </c:pt>
                <c:pt idx="347">
                  <c:v>57.334152157530497</c:v>
                </c:pt>
                <c:pt idx="348">
                  <c:v>58.355254931762801</c:v>
                </c:pt>
                <c:pt idx="349">
                  <c:v>58.779191959537201</c:v>
                </c:pt>
                <c:pt idx="350">
                  <c:v>59.4573517156186</c:v>
                </c:pt>
                <c:pt idx="351">
                  <c:v>57.214465948853402</c:v>
                </c:pt>
                <c:pt idx="352">
                  <c:v>57.0058568276839</c:v>
                </c:pt>
                <c:pt idx="353">
                  <c:v>58.539827722198197</c:v>
                </c:pt>
                <c:pt idx="354">
                  <c:v>59.455595580807902</c:v>
                </c:pt>
                <c:pt idx="355">
                  <c:v>59.0125113401687</c:v>
                </c:pt>
                <c:pt idx="356">
                  <c:v>57.701757955764499</c:v>
                </c:pt>
                <c:pt idx="357">
                  <c:v>56.127481169465099</c:v>
                </c:pt>
                <c:pt idx="358">
                  <c:v>58.213178317811703</c:v>
                </c:pt>
                <c:pt idx="359">
                  <c:v>57.301945344246398</c:v>
                </c:pt>
                <c:pt idx="360">
                  <c:v>56.415713024993003</c:v>
                </c:pt>
                <c:pt idx="361">
                  <c:v>59.312218040154299</c:v>
                </c:pt>
                <c:pt idx="362">
                  <c:v>57.915353167417599</c:v>
                </c:pt>
                <c:pt idx="363">
                  <c:v>57.214868279544604</c:v>
                </c:pt>
                <c:pt idx="364">
                  <c:v>57.684134181815097</c:v>
                </c:pt>
                <c:pt idx="365">
                  <c:v>57.484639345120499</c:v>
                </c:pt>
                <c:pt idx="366">
                  <c:v>57.834989386344596</c:v>
                </c:pt>
              </c:numCache>
            </c:numRef>
          </c:val>
          <c:smooth val="1"/>
        </c:ser>
        <c:ser>
          <c:idx val="3"/>
          <c:order val="4"/>
          <c:tx>
            <c:v>Date Axis</c:v>
          </c:tx>
          <c:spPr>
            <a:ln>
              <a:solidFill>
                <a:srgbClr val="000000"/>
              </a:solidFill>
            </a:ln>
          </c:spPr>
          <c:marker>
            <c:symbol val="plus"/>
            <c:size val="6"/>
            <c:spPr>
              <a:ln>
                <a:solidFill>
                  <a:srgbClr val="000000"/>
                </a:solidFill>
              </a:ln>
            </c:spPr>
          </c:marker>
          <c:dLbls>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BORDER'!$D$522:$D$888</c:f>
              <c:numCache>
                <c:formatCode>General</c:formatCode>
                <c:ptCount val="367"/>
                <c:pt idx="0">
                  <c:v>0</c:v>
                </c:pt>
                <c:pt idx="29">
                  <c:v>0</c:v>
                </c:pt>
                <c:pt idx="60">
                  <c:v>0</c:v>
                </c:pt>
                <c:pt idx="90">
                  <c:v>0</c:v>
                </c:pt>
                <c:pt idx="121">
                  <c:v>0</c:v>
                </c:pt>
                <c:pt idx="151">
                  <c:v>0</c:v>
                </c:pt>
                <c:pt idx="182">
                  <c:v>0</c:v>
                </c:pt>
                <c:pt idx="213">
                  <c:v>0</c:v>
                </c:pt>
                <c:pt idx="243">
                  <c:v>0</c:v>
                </c:pt>
                <c:pt idx="274">
                  <c:v>0</c:v>
                </c:pt>
                <c:pt idx="304">
                  <c:v>0</c:v>
                </c:pt>
                <c:pt idx="335">
                  <c:v>0</c:v>
                </c:pt>
                <c:pt idx="366">
                  <c:v>0</c:v>
                </c:pt>
              </c:numCache>
            </c:numRef>
          </c:val>
          <c:smooth val="0"/>
        </c:ser>
        <c:dLbls>
          <c:showLegendKey val="0"/>
          <c:showVal val="0"/>
          <c:showCatName val="0"/>
          <c:showSerName val="0"/>
          <c:showPercent val="0"/>
          <c:showBubbleSize val="0"/>
        </c:dLbls>
        <c:marker val="1"/>
        <c:smooth val="0"/>
        <c:axId val="62601856"/>
        <c:axId val="62607744"/>
      </c:lineChart>
      <c:lineChart>
        <c:grouping val="standard"/>
        <c:varyColors val="0"/>
        <c:ser>
          <c:idx val="2"/>
          <c:order val="1"/>
          <c:tx>
            <c:v> NGTL FT</c:v>
          </c:tx>
          <c:spPr>
            <a:ln w="34925">
              <a:solidFill>
                <a:srgbClr val="003896"/>
              </a:solidFill>
              <a:prstDash val="sysDash"/>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BORDER'!$O$522:$O$888</c:f>
              <c:numCache>
                <c:formatCode>0</c:formatCode>
                <c:ptCount val="367"/>
                <c:pt idx="0">
                  <c:v>2195</c:v>
                </c:pt>
                <c:pt idx="1">
                  <c:v>2195</c:v>
                </c:pt>
                <c:pt idx="2">
                  <c:v>2195</c:v>
                </c:pt>
                <c:pt idx="3">
                  <c:v>2195</c:v>
                </c:pt>
                <c:pt idx="4">
                  <c:v>2195</c:v>
                </c:pt>
                <c:pt idx="5">
                  <c:v>2195</c:v>
                </c:pt>
                <c:pt idx="6">
                  <c:v>2195</c:v>
                </c:pt>
                <c:pt idx="7">
                  <c:v>2195</c:v>
                </c:pt>
                <c:pt idx="8">
                  <c:v>2195</c:v>
                </c:pt>
                <c:pt idx="9">
                  <c:v>2195</c:v>
                </c:pt>
                <c:pt idx="10">
                  <c:v>2195</c:v>
                </c:pt>
                <c:pt idx="11">
                  <c:v>2195</c:v>
                </c:pt>
                <c:pt idx="12">
                  <c:v>2195</c:v>
                </c:pt>
                <c:pt idx="13">
                  <c:v>2195</c:v>
                </c:pt>
                <c:pt idx="14">
                  <c:v>2195</c:v>
                </c:pt>
                <c:pt idx="15">
                  <c:v>2195</c:v>
                </c:pt>
                <c:pt idx="16">
                  <c:v>2195</c:v>
                </c:pt>
                <c:pt idx="17">
                  <c:v>2195</c:v>
                </c:pt>
                <c:pt idx="18">
                  <c:v>2195</c:v>
                </c:pt>
                <c:pt idx="19">
                  <c:v>2195</c:v>
                </c:pt>
                <c:pt idx="20">
                  <c:v>2195</c:v>
                </c:pt>
                <c:pt idx="21">
                  <c:v>2195</c:v>
                </c:pt>
                <c:pt idx="22">
                  <c:v>2195</c:v>
                </c:pt>
                <c:pt idx="23">
                  <c:v>2195</c:v>
                </c:pt>
                <c:pt idx="24">
                  <c:v>2195</c:v>
                </c:pt>
                <c:pt idx="25">
                  <c:v>2195</c:v>
                </c:pt>
                <c:pt idx="26">
                  <c:v>2195</c:v>
                </c:pt>
                <c:pt idx="27">
                  <c:v>2195</c:v>
                </c:pt>
                <c:pt idx="28">
                  <c:v>2195</c:v>
                </c:pt>
                <c:pt idx="29">
                  <c:v>2195</c:v>
                </c:pt>
                <c:pt idx="30">
                  <c:v>2195</c:v>
                </c:pt>
                <c:pt idx="31">
                  <c:v>2195</c:v>
                </c:pt>
                <c:pt idx="32">
                  <c:v>2195</c:v>
                </c:pt>
                <c:pt idx="33">
                  <c:v>2195</c:v>
                </c:pt>
                <c:pt idx="34">
                  <c:v>2195</c:v>
                </c:pt>
                <c:pt idx="35">
                  <c:v>2195</c:v>
                </c:pt>
                <c:pt idx="36">
                  <c:v>2195</c:v>
                </c:pt>
                <c:pt idx="37">
                  <c:v>2195</c:v>
                </c:pt>
                <c:pt idx="38">
                  <c:v>2195</c:v>
                </c:pt>
                <c:pt idx="39">
                  <c:v>2195</c:v>
                </c:pt>
                <c:pt idx="40">
                  <c:v>2195</c:v>
                </c:pt>
                <c:pt idx="41">
                  <c:v>2195</c:v>
                </c:pt>
                <c:pt idx="42">
                  <c:v>2195</c:v>
                </c:pt>
                <c:pt idx="43">
                  <c:v>2195</c:v>
                </c:pt>
                <c:pt idx="44">
                  <c:v>2195</c:v>
                </c:pt>
                <c:pt idx="45">
                  <c:v>2195</c:v>
                </c:pt>
                <c:pt idx="46">
                  <c:v>2195</c:v>
                </c:pt>
                <c:pt idx="47">
                  <c:v>2195</c:v>
                </c:pt>
                <c:pt idx="48">
                  <c:v>2195</c:v>
                </c:pt>
                <c:pt idx="49">
                  <c:v>2195</c:v>
                </c:pt>
                <c:pt idx="50">
                  <c:v>2195</c:v>
                </c:pt>
                <c:pt idx="51">
                  <c:v>2195</c:v>
                </c:pt>
                <c:pt idx="52">
                  <c:v>2195</c:v>
                </c:pt>
                <c:pt idx="53">
                  <c:v>2195</c:v>
                </c:pt>
                <c:pt idx="54">
                  <c:v>2195</c:v>
                </c:pt>
                <c:pt idx="55">
                  <c:v>2195</c:v>
                </c:pt>
                <c:pt idx="56">
                  <c:v>2195</c:v>
                </c:pt>
                <c:pt idx="57">
                  <c:v>2195</c:v>
                </c:pt>
                <c:pt idx="58">
                  <c:v>2195</c:v>
                </c:pt>
                <c:pt idx="59">
                  <c:v>2195</c:v>
                </c:pt>
                <c:pt idx="60">
                  <c:v>2195</c:v>
                </c:pt>
                <c:pt idx="61">
                  <c:v>2195</c:v>
                </c:pt>
                <c:pt idx="62">
                  <c:v>2195</c:v>
                </c:pt>
                <c:pt idx="63">
                  <c:v>2195</c:v>
                </c:pt>
                <c:pt idx="64">
                  <c:v>2195</c:v>
                </c:pt>
                <c:pt idx="65">
                  <c:v>2195</c:v>
                </c:pt>
                <c:pt idx="66">
                  <c:v>2195</c:v>
                </c:pt>
                <c:pt idx="67">
                  <c:v>2195</c:v>
                </c:pt>
                <c:pt idx="68">
                  <c:v>2195</c:v>
                </c:pt>
                <c:pt idx="69">
                  <c:v>2195</c:v>
                </c:pt>
                <c:pt idx="70">
                  <c:v>2195</c:v>
                </c:pt>
                <c:pt idx="71">
                  <c:v>2195</c:v>
                </c:pt>
                <c:pt idx="72">
                  <c:v>2195</c:v>
                </c:pt>
                <c:pt idx="73">
                  <c:v>2195</c:v>
                </c:pt>
                <c:pt idx="74">
                  <c:v>2195</c:v>
                </c:pt>
                <c:pt idx="75">
                  <c:v>2195</c:v>
                </c:pt>
                <c:pt idx="76">
                  <c:v>2195</c:v>
                </c:pt>
                <c:pt idx="77">
                  <c:v>2195</c:v>
                </c:pt>
                <c:pt idx="78">
                  <c:v>2195</c:v>
                </c:pt>
                <c:pt idx="79">
                  <c:v>2195</c:v>
                </c:pt>
                <c:pt idx="80">
                  <c:v>2195</c:v>
                </c:pt>
                <c:pt idx="81">
                  <c:v>2195</c:v>
                </c:pt>
                <c:pt idx="82">
                  <c:v>2195</c:v>
                </c:pt>
                <c:pt idx="83">
                  <c:v>2195</c:v>
                </c:pt>
                <c:pt idx="84">
                  <c:v>2195</c:v>
                </c:pt>
                <c:pt idx="85">
                  <c:v>2195</c:v>
                </c:pt>
                <c:pt idx="86">
                  <c:v>2195</c:v>
                </c:pt>
                <c:pt idx="87">
                  <c:v>2195</c:v>
                </c:pt>
                <c:pt idx="88">
                  <c:v>2195</c:v>
                </c:pt>
                <c:pt idx="89">
                  <c:v>2195</c:v>
                </c:pt>
                <c:pt idx="90">
                  <c:v>2163</c:v>
                </c:pt>
                <c:pt idx="91">
                  <c:v>2163</c:v>
                </c:pt>
                <c:pt idx="92">
                  <c:v>2163</c:v>
                </c:pt>
                <c:pt idx="93">
                  <c:v>2163</c:v>
                </c:pt>
                <c:pt idx="94">
                  <c:v>2163</c:v>
                </c:pt>
                <c:pt idx="95">
                  <c:v>2163</c:v>
                </c:pt>
                <c:pt idx="96">
                  <c:v>2163</c:v>
                </c:pt>
                <c:pt idx="97">
                  <c:v>2163</c:v>
                </c:pt>
                <c:pt idx="98">
                  <c:v>2163</c:v>
                </c:pt>
                <c:pt idx="99">
                  <c:v>2163</c:v>
                </c:pt>
                <c:pt idx="100">
                  <c:v>2163</c:v>
                </c:pt>
                <c:pt idx="101">
                  <c:v>2163</c:v>
                </c:pt>
                <c:pt idx="102">
                  <c:v>2163</c:v>
                </c:pt>
                <c:pt idx="103">
                  <c:v>2163</c:v>
                </c:pt>
                <c:pt idx="104">
                  <c:v>2163</c:v>
                </c:pt>
                <c:pt idx="105">
                  <c:v>2163</c:v>
                </c:pt>
                <c:pt idx="106">
                  <c:v>2163</c:v>
                </c:pt>
                <c:pt idx="107">
                  <c:v>2163</c:v>
                </c:pt>
                <c:pt idx="108">
                  <c:v>2163</c:v>
                </c:pt>
                <c:pt idx="109">
                  <c:v>2163</c:v>
                </c:pt>
                <c:pt idx="110">
                  <c:v>2163</c:v>
                </c:pt>
                <c:pt idx="111">
                  <c:v>2163</c:v>
                </c:pt>
                <c:pt idx="112">
                  <c:v>2163</c:v>
                </c:pt>
                <c:pt idx="113">
                  <c:v>2163</c:v>
                </c:pt>
                <c:pt idx="114">
                  <c:v>2163</c:v>
                </c:pt>
                <c:pt idx="115">
                  <c:v>2163</c:v>
                </c:pt>
                <c:pt idx="116">
                  <c:v>2163</c:v>
                </c:pt>
                <c:pt idx="117">
                  <c:v>2163</c:v>
                </c:pt>
                <c:pt idx="118">
                  <c:v>2163</c:v>
                </c:pt>
                <c:pt idx="119">
                  <c:v>2163</c:v>
                </c:pt>
                <c:pt idx="120">
                  <c:v>2163</c:v>
                </c:pt>
                <c:pt idx="121">
                  <c:v>2163</c:v>
                </c:pt>
                <c:pt idx="122">
                  <c:v>2163</c:v>
                </c:pt>
                <c:pt idx="123">
                  <c:v>2163</c:v>
                </c:pt>
                <c:pt idx="124">
                  <c:v>2163</c:v>
                </c:pt>
                <c:pt idx="125">
                  <c:v>2163</c:v>
                </c:pt>
                <c:pt idx="126">
                  <c:v>2163</c:v>
                </c:pt>
                <c:pt idx="127">
                  <c:v>2163</c:v>
                </c:pt>
                <c:pt idx="128">
                  <c:v>2163</c:v>
                </c:pt>
                <c:pt idx="129">
                  <c:v>2163</c:v>
                </c:pt>
                <c:pt idx="130">
                  <c:v>2163</c:v>
                </c:pt>
                <c:pt idx="131">
                  <c:v>2163</c:v>
                </c:pt>
                <c:pt idx="132">
                  <c:v>2163</c:v>
                </c:pt>
                <c:pt idx="133">
                  <c:v>2163</c:v>
                </c:pt>
                <c:pt idx="134">
                  <c:v>2163</c:v>
                </c:pt>
                <c:pt idx="135">
                  <c:v>2163</c:v>
                </c:pt>
                <c:pt idx="136">
                  <c:v>2163</c:v>
                </c:pt>
                <c:pt idx="137">
                  <c:v>2163</c:v>
                </c:pt>
                <c:pt idx="138">
                  <c:v>2163</c:v>
                </c:pt>
                <c:pt idx="139">
                  <c:v>2163</c:v>
                </c:pt>
                <c:pt idx="140">
                  <c:v>2163</c:v>
                </c:pt>
                <c:pt idx="141">
                  <c:v>2163</c:v>
                </c:pt>
                <c:pt idx="142">
                  <c:v>2163</c:v>
                </c:pt>
                <c:pt idx="143">
                  <c:v>2163</c:v>
                </c:pt>
                <c:pt idx="144">
                  <c:v>2163</c:v>
                </c:pt>
                <c:pt idx="145">
                  <c:v>2163</c:v>
                </c:pt>
                <c:pt idx="146">
                  <c:v>2163</c:v>
                </c:pt>
                <c:pt idx="147">
                  <c:v>2163</c:v>
                </c:pt>
                <c:pt idx="148">
                  <c:v>2163</c:v>
                </c:pt>
                <c:pt idx="149">
                  <c:v>2163</c:v>
                </c:pt>
                <c:pt idx="150">
                  <c:v>2163</c:v>
                </c:pt>
                <c:pt idx="151">
                  <c:v>2163</c:v>
                </c:pt>
                <c:pt idx="152">
                  <c:v>2163</c:v>
                </c:pt>
                <c:pt idx="153">
                  <c:v>2163</c:v>
                </c:pt>
                <c:pt idx="154">
                  <c:v>2163</c:v>
                </c:pt>
                <c:pt idx="155">
                  <c:v>2163</c:v>
                </c:pt>
                <c:pt idx="156">
                  <c:v>2163</c:v>
                </c:pt>
                <c:pt idx="157">
                  <c:v>2163</c:v>
                </c:pt>
                <c:pt idx="158">
                  <c:v>2163</c:v>
                </c:pt>
                <c:pt idx="159">
                  <c:v>2163</c:v>
                </c:pt>
                <c:pt idx="160">
                  <c:v>2163</c:v>
                </c:pt>
                <c:pt idx="161">
                  <c:v>2163</c:v>
                </c:pt>
                <c:pt idx="162">
                  <c:v>2163</c:v>
                </c:pt>
                <c:pt idx="163">
                  <c:v>2163</c:v>
                </c:pt>
                <c:pt idx="164">
                  <c:v>2163</c:v>
                </c:pt>
                <c:pt idx="165">
                  <c:v>2163</c:v>
                </c:pt>
                <c:pt idx="166">
                  <c:v>2163</c:v>
                </c:pt>
                <c:pt idx="167">
                  <c:v>2163</c:v>
                </c:pt>
                <c:pt idx="168">
                  <c:v>2163</c:v>
                </c:pt>
                <c:pt idx="169">
                  <c:v>2163</c:v>
                </c:pt>
                <c:pt idx="170">
                  <c:v>2163</c:v>
                </c:pt>
                <c:pt idx="171">
                  <c:v>2163</c:v>
                </c:pt>
                <c:pt idx="172">
                  <c:v>2163</c:v>
                </c:pt>
                <c:pt idx="173">
                  <c:v>2163</c:v>
                </c:pt>
                <c:pt idx="174">
                  <c:v>2163</c:v>
                </c:pt>
                <c:pt idx="175">
                  <c:v>2163</c:v>
                </c:pt>
                <c:pt idx="176">
                  <c:v>2163</c:v>
                </c:pt>
                <c:pt idx="177">
                  <c:v>2163</c:v>
                </c:pt>
                <c:pt idx="178">
                  <c:v>2163</c:v>
                </c:pt>
                <c:pt idx="179">
                  <c:v>2163</c:v>
                </c:pt>
                <c:pt idx="180">
                  <c:v>2163</c:v>
                </c:pt>
                <c:pt idx="181">
                  <c:v>2403</c:v>
                </c:pt>
                <c:pt idx="182">
                  <c:v>2403</c:v>
                </c:pt>
                <c:pt idx="183">
                  <c:v>2403</c:v>
                </c:pt>
                <c:pt idx="184">
                  <c:v>2403</c:v>
                </c:pt>
                <c:pt idx="185">
                  <c:v>2403</c:v>
                </c:pt>
                <c:pt idx="186">
                  <c:v>2403</c:v>
                </c:pt>
                <c:pt idx="187">
                  <c:v>2403</c:v>
                </c:pt>
                <c:pt idx="188">
                  <c:v>2403</c:v>
                </c:pt>
                <c:pt idx="189">
                  <c:v>2403</c:v>
                </c:pt>
                <c:pt idx="190">
                  <c:v>2403</c:v>
                </c:pt>
                <c:pt idx="191">
                  <c:v>2403</c:v>
                </c:pt>
                <c:pt idx="192">
                  <c:v>2403</c:v>
                </c:pt>
                <c:pt idx="193">
                  <c:v>2403</c:v>
                </c:pt>
                <c:pt idx="194">
                  <c:v>2403</c:v>
                </c:pt>
                <c:pt idx="195">
                  <c:v>2403</c:v>
                </c:pt>
                <c:pt idx="196">
                  <c:v>2403</c:v>
                </c:pt>
                <c:pt idx="197">
                  <c:v>2403</c:v>
                </c:pt>
                <c:pt idx="198">
                  <c:v>2403</c:v>
                </c:pt>
                <c:pt idx="199">
                  <c:v>2403</c:v>
                </c:pt>
                <c:pt idx="200">
                  <c:v>2403</c:v>
                </c:pt>
                <c:pt idx="201">
                  <c:v>2403</c:v>
                </c:pt>
                <c:pt idx="202">
                  <c:v>2403</c:v>
                </c:pt>
                <c:pt idx="203">
                  <c:v>2403</c:v>
                </c:pt>
                <c:pt idx="204">
                  <c:v>2403</c:v>
                </c:pt>
                <c:pt idx="205">
                  <c:v>2403</c:v>
                </c:pt>
                <c:pt idx="206">
                  <c:v>2403</c:v>
                </c:pt>
                <c:pt idx="207">
                  <c:v>2403</c:v>
                </c:pt>
                <c:pt idx="208">
                  <c:v>2403</c:v>
                </c:pt>
                <c:pt idx="209">
                  <c:v>2403</c:v>
                </c:pt>
                <c:pt idx="210">
                  <c:v>2403</c:v>
                </c:pt>
                <c:pt idx="211">
                  <c:v>2403</c:v>
                </c:pt>
                <c:pt idx="212">
                  <c:v>2403</c:v>
                </c:pt>
                <c:pt idx="213">
                  <c:v>2403</c:v>
                </c:pt>
                <c:pt idx="214">
                  <c:v>2403</c:v>
                </c:pt>
                <c:pt idx="215">
                  <c:v>2403</c:v>
                </c:pt>
                <c:pt idx="216">
                  <c:v>2403</c:v>
                </c:pt>
                <c:pt idx="217">
                  <c:v>2403</c:v>
                </c:pt>
                <c:pt idx="218">
                  <c:v>2403</c:v>
                </c:pt>
                <c:pt idx="219">
                  <c:v>2403</c:v>
                </c:pt>
                <c:pt idx="220">
                  <c:v>2403</c:v>
                </c:pt>
                <c:pt idx="221">
                  <c:v>2403</c:v>
                </c:pt>
                <c:pt idx="222">
                  <c:v>2403</c:v>
                </c:pt>
                <c:pt idx="223">
                  <c:v>2403</c:v>
                </c:pt>
                <c:pt idx="224">
                  <c:v>2403</c:v>
                </c:pt>
                <c:pt idx="225">
                  <c:v>2403</c:v>
                </c:pt>
                <c:pt idx="226">
                  <c:v>2403</c:v>
                </c:pt>
                <c:pt idx="227">
                  <c:v>2403</c:v>
                </c:pt>
                <c:pt idx="228">
                  <c:v>2403</c:v>
                </c:pt>
                <c:pt idx="229">
                  <c:v>2403</c:v>
                </c:pt>
                <c:pt idx="230">
                  <c:v>2403</c:v>
                </c:pt>
                <c:pt idx="231">
                  <c:v>2403</c:v>
                </c:pt>
                <c:pt idx="232">
                  <c:v>2403</c:v>
                </c:pt>
                <c:pt idx="233">
                  <c:v>2403</c:v>
                </c:pt>
                <c:pt idx="234">
                  <c:v>2403</c:v>
                </c:pt>
                <c:pt idx="235">
                  <c:v>2403</c:v>
                </c:pt>
                <c:pt idx="236">
                  <c:v>2403</c:v>
                </c:pt>
                <c:pt idx="237">
                  <c:v>2403</c:v>
                </c:pt>
                <c:pt idx="238">
                  <c:v>2403</c:v>
                </c:pt>
                <c:pt idx="239">
                  <c:v>2403</c:v>
                </c:pt>
                <c:pt idx="240">
                  <c:v>2403</c:v>
                </c:pt>
                <c:pt idx="241">
                  <c:v>2403</c:v>
                </c:pt>
                <c:pt idx="242">
                  <c:v>2403</c:v>
                </c:pt>
                <c:pt idx="243">
                  <c:v>2403</c:v>
                </c:pt>
                <c:pt idx="244">
                  <c:v>2403</c:v>
                </c:pt>
                <c:pt idx="245">
                  <c:v>2403</c:v>
                </c:pt>
                <c:pt idx="246">
                  <c:v>2403</c:v>
                </c:pt>
                <c:pt idx="247">
                  <c:v>2403</c:v>
                </c:pt>
                <c:pt idx="248">
                  <c:v>2403</c:v>
                </c:pt>
                <c:pt idx="249">
                  <c:v>2403</c:v>
                </c:pt>
                <c:pt idx="250">
                  <c:v>2403</c:v>
                </c:pt>
                <c:pt idx="251">
                  <c:v>2403</c:v>
                </c:pt>
                <c:pt idx="252">
                  <c:v>2403</c:v>
                </c:pt>
                <c:pt idx="253">
                  <c:v>2403</c:v>
                </c:pt>
                <c:pt idx="254">
                  <c:v>2403</c:v>
                </c:pt>
                <c:pt idx="255">
                  <c:v>2403</c:v>
                </c:pt>
                <c:pt idx="256">
                  <c:v>2403</c:v>
                </c:pt>
                <c:pt idx="257">
                  <c:v>2403</c:v>
                </c:pt>
                <c:pt idx="258">
                  <c:v>2403</c:v>
                </c:pt>
                <c:pt idx="259">
                  <c:v>2403</c:v>
                </c:pt>
                <c:pt idx="260">
                  <c:v>2403</c:v>
                </c:pt>
                <c:pt idx="261">
                  <c:v>2403</c:v>
                </c:pt>
                <c:pt idx="262">
                  <c:v>2403</c:v>
                </c:pt>
                <c:pt idx="263">
                  <c:v>2403</c:v>
                </c:pt>
                <c:pt idx="264">
                  <c:v>2403</c:v>
                </c:pt>
                <c:pt idx="265">
                  <c:v>2403</c:v>
                </c:pt>
                <c:pt idx="266">
                  <c:v>2403</c:v>
                </c:pt>
                <c:pt idx="267">
                  <c:v>2403</c:v>
                </c:pt>
                <c:pt idx="268">
                  <c:v>2403</c:v>
                </c:pt>
                <c:pt idx="269">
                  <c:v>2403</c:v>
                </c:pt>
                <c:pt idx="270">
                  <c:v>2403</c:v>
                </c:pt>
                <c:pt idx="271">
                  <c:v>2403</c:v>
                </c:pt>
                <c:pt idx="272">
                  <c:v>2403</c:v>
                </c:pt>
                <c:pt idx="273">
                  <c:v>2403</c:v>
                </c:pt>
                <c:pt idx="274">
                  <c:v>2403</c:v>
                </c:pt>
                <c:pt idx="275">
                  <c:v>2403</c:v>
                </c:pt>
                <c:pt idx="276">
                  <c:v>2403</c:v>
                </c:pt>
                <c:pt idx="277">
                  <c:v>2403</c:v>
                </c:pt>
                <c:pt idx="278">
                  <c:v>2403</c:v>
                </c:pt>
                <c:pt idx="279">
                  <c:v>2403</c:v>
                </c:pt>
                <c:pt idx="280">
                  <c:v>2403</c:v>
                </c:pt>
                <c:pt idx="281">
                  <c:v>2403</c:v>
                </c:pt>
                <c:pt idx="282">
                  <c:v>2403</c:v>
                </c:pt>
                <c:pt idx="283">
                  <c:v>2403</c:v>
                </c:pt>
                <c:pt idx="284">
                  <c:v>2403</c:v>
                </c:pt>
                <c:pt idx="285">
                  <c:v>2403</c:v>
                </c:pt>
                <c:pt idx="286">
                  <c:v>2403</c:v>
                </c:pt>
                <c:pt idx="287">
                  <c:v>2403</c:v>
                </c:pt>
                <c:pt idx="288">
                  <c:v>2403</c:v>
                </c:pt>
                <c:pt idx="289">
                  <c:v>2403</c:v>
                </c:pt>
                <c:pt idx="290">
                  <c:v>2403</c:v>
                </c:pt>
                <c:pt idx="291">
                  <c:v>2403</c:v>
                </c:pt>
                <c:pt idx="292">
                  <c:v>2403</c:v>
                </c:pt>
                <c:pt idx="293">
                  <c:v>2403</c:v>
                </c:pt>
                <c:pt idx="294">
                  <c:v>2403</c:v>
                </c:pt>
                <c:pt idx="295">
                  <c:v>2403</c:v>
                </c:pt>
                <c:pt idx="296">
                  <c:v>2403</c:v>
                </c:pt>
                <c:pt idx="297">
                  <c:v>2403</c:v>
                </c:pt>
                <c:pt idx="298">
                  <c:v>2403</c:v>
                </c:pt>
                <c:pt idx="299">
                  <c:v>2403</c:v>
                </c:pt>
                <c:pt idx="300">
                  <c:v>2403</c:v>
                </c:pt>
                <c:pt idx="301">
                  <c:v>2403</c:v>
                </c:pt>
                <c:pt idx="302">
                  <c:v>2403</c:v>
                </c:pt>
                <c:pt idx="303">
                  <c:v>2403</c:v>
                </c:pt>
                <c:pt idx="304">
                  <c:v>2403</c:v>
                </c:pt>
                <c:pt idx="305">
                  <c:v>2403</c:v>
                </c:pt>
                <c:pt idx="306">
                  <c:v>2403</c:v>
                </c:pt>
                <c:pt idx="307">
                  <c:v>2403</c:v>
                </c:pt>
                <c:pt idx="308">
                  <c:v>2403</c:v>
                </c:pt>
                <c:pt idx="309">
                  <c:v>2403</c:v>
                </c:pt>
                <c:pt idx="310">
                  <c:v>2403</c:v>
                </c:pt>
                <c:pt idx="311">
                  <c:v>2403</c:v>
                </c:pt>
                <c:pt idx="312">
                  <c:v>2403</c:v>
                </c:pt>
                <c:pt idx="313">
                  <c:v>2403</c:v>
                </c:pt>
                <c:pt idx="314">
                  <c:v>2403</c:v>
                </c:pt>
                <c:pt idx="315">
                  <c:v>2403</c:v>
                </c:pt>
                <c:pt idx="316">
                  <c:v>2403</c:v>
                </c:pt>
                <c:pt idx="317">
                  <c:v>2403</c:v>
                </c:pt>
                <c:pt idx="318">
                  <c:v>2403</c:v>
                </c:pt>
                <c:pt idx="319">
                  <c:v>2403</c:v>
                </c:pt>
                <c:pt idx="320">
                  <c:v>2403</c:v>
                </c:pt>
                <c:pt idx="321">
                  <c:v>2403</c:v>
                </c:pt>
                <c:pt idx="322">
                  <c:v>2403</c:v>
                </c:pt>
                <c:pt idx="323">
                  <c:v>2403</c:v>
                </c:pt>
                <c:pt idx="324">
                  <c:v>2403</c:v>
                </c:pt>
                <c:pt idx="325">
                  <c:v>2403</c:v>
                </c:pt>
                <c:pt idx="326">
                  <c:v>2403</c:v>
                </c:pt>
                <c:pt idx="327">
                  <c:v>2403</c:v>
                </c:pt>
                <c:pt idx="328">
                  <c:v>2403</c:v>
                </c:pt>
                <c:pt idx="329">
                  <c:v>2403</c:v>
                </c:pt>
                <c:pt idx="330">
                  <c:v>2403</c:v>
                </c:pt>
                <c:pt idx="331">
                  <c:v>2403</c:v>
                </c:pt>
                <c:pt idx="332">
                  <c:v>2403</c:v>
                </c:pt>
                <c:pt idx="333">
                  <c:v>2403</c:v>
                </c:pt>
                <c:pt idx="334">
                  <c:v>2403</c:v>
                </c:pt>
                <c:pt idx="335">
                  <c:v>2403</c:v>
                </c:pt>
                <c:pt idx="336">
                  <c:v>2403</c:v>
                </c:pt>
                <c:pt idx="337">
                  <c:v>2403</c:v>
                </c:pt>
                <c:pt idx="338">
                  <c:v>2403</c:v>
                </c:pt>
                <c:pt idx="339">
                  <c:v>2403</c:v>
                </c:pt>
                <c:pt idx="340">
                  <c:v>2403</c:v>
                </c:pt>
                <c:pt idx="341">
                  <c:v>2403</c:v>
                </c:pt>
                <c:pt idx="342">
                  <c:v>2403</c:v>
                </c:pt>
                <c:pt idx="343">
                  <c:v>2403</c:v>
                </c:pt>
                <c:pt idx="344">
                  <c:v>2403</c:v>
                </c:pt>
                <c:pt idx="345">
                  <c:v>2403</c:v>
                </c:pt>
                <c:pt idx="346">
                  <c:v>2403</c:v>
                </c:pt>
                <c:pt idx="347">
                  <c:v>2403</c:v>
                </c:pt>
                <c:pt idx="348">
                  <c:v>2403</c:v>
                </c:pt>
                <c:pt idx="349">
                  <c:v>2403</c:v>
                </c:pt>
                <c:pt idx="350">
                  <c:v>2403</c:v>
                </c:pt>
                <c:pt idx="351">
                  <c:v>2403</c:v>
                </c:pt>
                <c:pt idx="352">
                  <c:v>2403</c:v>
                </c:pt>
                <c:pt idx="353">
                  <c:v>2403</c:v>
                </c:pt>
                <c:pt idx="354">
                  <c:v>2403</c:v>
                </c:pt>
                <c:pt idx="355">
                  <c:v>2403</c:v>
                </c:pt>
                <c:pt idx="356">
                  <c:v>2403</c:v>
                </c:pt>
                <c:pt idx="357">
                  <c:v>2403</c:v>
                </c:pt>
                <c:pt idx="358">
                  <c:v>2403</c:v>
                </c:pt>
                <c:pt idx="359">
                  <c:v>2403</c:v>
                </c:pt>
                <c:pt idx="360">
                  <c:v>2403</c:v>
                </c:pt>
                <c:pt idx="361">
                  <c:v>2403</c:v>
                </c:pt>
                <c:pt idx="362">
                  <c:v>2403</c:v>
                </c:pt>
                <c:pt idx="363">
                  <c:v>2403</c:v>
                </c:pt>
                <c:pt idx="364">
                  <c:v>2403</c:v>
                </c:pt>
                <c:pt idx="365">
                  <c:v>2403</c:v>
                </c:pt>
                <c:pt idx="366">
                  <c:v>2403</c:v>
                </c:pt>
              </c:numCache>
            </c:numRef>
          </c:val>
          <c:smooth val="0"/>
        </c:ser>
        <c:dLbls>
          <c:showLegendKey val="0"/>
          <c:showVal val="0"/>
          <c:showCatName val="0"/>
          <c:showSerName val="0"/>
          <c:showPercent val="0"/>
          <c:showBubbleSize val="0"/>
        </c:dLbls>
        <c:marker val="1"/>
        <c:smooth val="0"/>
        <c:axId val="62620032"/>
        <c:axId val="62609664"/>
      </c:lineChart>
      <c:catAx>
        <c:axId val="62601856"/>
        <c:scaling>
          <c:orientation val="minMax"/>
        </c:scaling>
        <c:delete val="1"/>
        <c:axPos val="b"/>
        <c:numFmt formatCode="mmm\-yy" sourceLinked="0"/>
        <c:majorTickMark val="none"/>
        <c:minorTickMark val="none"/>
        <c:tickLblPos val="none"/>
        <c:crossAx val="62607744"/>
        <c:crosses val="autoZero"/>
        <c:auto val="0"/>
        <c:lblAlgn val="ctr"/>
        <c:lblOffset val="100"/>
        <c:tickLblSkip val="30"/>
        <c:tickMarkSkip val="30"/>
        <c:noMultiLvlLbl val="0"/>
      </c:catAx>
      <c:valAx>
        <c:axId val="62607744"/>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Alberta/B.C.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1.0537309855665521E-3"/>
              <c:y val="0.24293780453913849"/>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62601856"/>
        <c:crosses val="autoZero"/>
        <c:crossBetween val="midCat"/>
        <c:majorUnit val="10"/>
        <c:minorUnit val="5"/>
      </c:valAx>
      <c:valAx>
        <c:axId val="62609664"/>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Alberta/B.C. Border Flow (TJ/day)</a:t>
                </a:r>
              </a:p>
            </c:rich>
          </c:tx>
          <c:layout>
            <c:manualLayout>
              <c:xMode val="edge"/>
              <c:yMode val="edge"/>
              <c:x val="0.96491303181412125"/>
              <c:y val="0.29237349562616377"/>
            </c:manualLayout>
          </c:layout>
          <c:overlay val="0"/>
        </c:title>
        <c:numFmt formatCode="0" sourceLinked="1"/>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62620032"/>
        <c:crosses val="max"/>
        <c:crossBetween val="between"/>
        <c:majorUnit val="385"/>
        <c:minorUnit val="192.5"/>
      </c:valAx>
      <c:catAx>
        <c:axId val="62620032"/>
        <c:scaling>
          <c:orientation val="minMax"/>
        </c:scaling>
        <c:delete val="1"/>
        <c:axPos val="b"/>
        <c:numFmt formatCode="mmm\-yy" sourceLinked="1"/>
        <c:majorTickMark val="out"/>
        <c:minorTickMark val="none"/>
        <c:tickLblPos val="nextTo"/>
        <c:crossAx val="62609664"/>
        <c:crosses val="autoZero"/>
        <c:auto val="1"/>
        <c:lblAlgn val="ctr"/>
        <c:lblOffset val="100"/>
        <c:noMultiLvlLbl val="1"/>
      </c:catAx>
      <c:spPr>
        <a:solidFill>
          <a:srgbClr val="FFFFFF"/>
        </a:solidFill>
        <a:ln w="3175">
          <a:noFill/>
          <a:prstDash val="solid"/>
        </a:ln>
      </c:spPr>
    </c:plotArea>
    <c:legend>
      <c:legendPos val="r"/>
      <c:legendEntry>
        <c:idx val="3"/>
        <c:delete val="1"/>
      </c:legendEntry>
      <c:layout>
        <c:manualLayout>
          <c:xMode val="edge"/>
          <c:yMode val="edge"/>
          <c:x val="9.1690076526023012E-2"/>
          <c:y val="0.85278443723946273"/>
          <c:w val="0.80707969500297527"/>
          <c:h val="3.2392033348772574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53003161222338E-2"/>
          <c:y val="0.11037843968598948"/>
          <c:w val="0.82402528977871448"/>
          <c:h val="0.83453685229391572"/>
        </c:manualLayout>
      </c:layout>
      <c:areaChart>
        <c:grouping val="standard"/>
        <c:varyColors val="0"/>
        <c:ser>
          <c:idx val="0"/>
          <c:order val="0"/>
          <c:tx>
            <c:v>F.H.B.C. System Receipt Capability</c:v>
          </c:tx>
          <c:spPr>
            <a:solidFill>
              <a:srgbClr val="639EC8"/>
            </a:solidFill>
            <a:ln w="3175">
              <a:solidFill>
                <a:sysClr val="windowText" lastClr="000000"/>
              </a:solidFill>
              <a:prstDash val="solid"/>
            </a:ln>
            <a:effectLst>
              <a:outerShdw dist="35921" dir="2700000" algn="br">
                <a:srgbClr val="000000"/>
              </a:outerShdw>
            </a:effectLst>
          </c:spP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BORDER'!$AL$522:$AL$888</c:f>
              <c:numCache>
                <c:formatCode>General</c:formatCode>
                <c:ptCount val="367"/>
                <c:pt idx="0">
                  <c:v>67</c:v>
                </c:pt>
                <c:pt idx="1">
                  <c:v>67</c:v>
                </c:pt>
                <c:pt idx="2">
                  <c:v>67</c:v>
                </c:pt>
                <c:pt idx="3">
                  <c:v>67</c:v>
                </c:pt>
                <c:pt idx="4">
                  <c:v>67</c:v>
                </c:pt>
                <c:pt idx="5">
                  <c:v>67</c:v>
                </c:pt>
                <c:pt idx="6">
                  <c:v>67</c:v>
                </c:pt>
                <c:pt idx="7">
                  <c:v>67</c:v>
                </c:pt>
                <c:pt idx="8">
                  <c:v>67</c:v>
                </c:pt>
                <c:pt idx="9">
                  <c:v>67</c:v>
                </c:pt>
                <c:pt idx="10">
                  <c:v>67</c:v>
                </c:pt>
                <c:pt idx="11">
                  <c:v>67</c:v>
                </c:pt>
                <c:pt idx="12">
                  <c:v>67</c:v>
                </c:pt>
                <c:pt idx="13">
                  <c:v>67</c:v>
                </c:pt>
                <c:pt idx="14">
                  <c:v>67</c:v>
                </c:pt>
                <c:pt idx="15">
                  <c:v>67</c:v>
                </c:pt>
                <c:pt idx="16">
                  <c:v>67</c:v>
                </c:pt>
                <c:pt idx="17">
                  <c:v>67</c:v>
                </c:pt>
                <c:pt idx="18">
                  <c:v>67</c:v>
                </c:pt>
                <c:pt idx="19">
                  <c:v>67</c:v>
                </c:pt>
                <c:pt idx="20">
                  <c:v>67</c:v>
                </c:pt>
                <c:pt idx="21">
                  <c:v>67</c:v>
                </c:pt>
                <c:pt idx="22">
                  <c:v>67</c:v>
                </c:pt>
                <c:pt idx="23">
                  <c:v>67</c:v>
                </c:pt>
                <c:pt idx="24">
                  <c:v>67</c:v>
                </c:pt>
                <c:pt idx="25">
                  <c:v>67</c:v>
                </c:pt>
                <c:pt idx="26">
                  <c:v>67</c:v>
                </c:pt>
                <c:pt idx="27">
                  <c:v>67</c:v>
                </c:pt>
                <c:pt idx="28">
                  <c:v>67</c:v>
                </c:pt>
                <c:pt idx="29">
                  <c:v>66</c:v>
                </c:pt>
                <c:pt idx="30">
                  <c:v>66</c:v>
                </c:pt>
                <c:pt idx="31">
                  <c:v>66</c:v>
                </c:pt>
                <c:pt idx="32">
                  <c:v>66</c:v>
                </c:pt>
                <c:pt idx="33">
                  <c:v>66</c:v>
                </c:pt>
                <c:pt idx="34">
                  <c:v>66</c:v>
                </c:pt>
                <c:pt idx="35">
                  <c:v>66</c:v>
                </c:pt>
                <c:pt idx="36">
                  <c:v>66</c:v>
                </c:pt>
                <c:pt idx="37">
                  <c:v>66</c:v>
                </c:pt>
                <c:pt idx="38">
                  <c:v>66</c:v>
                </c:pt>
                <c:pt idx="39">
                  <c:v>66</c:v>
                </c:pt>
                <c:pt idx="40">
                  <c:v>66</c:v>
                </c:pt>
                <c:pt idx="41">
                  <c:v>66</c:v>
                </c:pt>
                <c:pt idx="42">
                  <c:v>66</c:v>
                </c:pt>
                <c:pt idx="43">
                  <c:v>66</c:v>
                </c:pt>
                <c:pt idx="44">
                  <c:v>66</c:v>
                </c:pt>
                <c:pt idx="45">
                  <c:v>66</c:v>
                </c:pt>
                <c:pt idx="46">
                  <c:v>66</c:v>
                </c:pt>
                <c:pt idx="47">
                  <c:v>66</c:v>
                </c:pt>
                <c:pt idx="48">
                  <c:v>66</c:v>
                </c:pt>
                <c:pt idx="49">
                  <c:v>66</c:v>
                </c:pt>
                <c:pt idx="50">
                  <c:v>66</c:v>
                </c:pt>
                <c:pt idx="51">
                  <c:v>66</c:v>
                </c:pt>
                <c:pt idx="52">
                  <c:v>66</c:v>
                </c:pt>
                <c:pt idx="53">
                  <c:v>66</c:v>
                </c:pt>
                <c:pt idx="54">
                  <c:v>66</c:v>
                </c:pt>
                <c:pt idx="55">
                  <c:v>66</c:v>
                </c:pt>
                <c:pt idx="56">
                  <c:v>66</c:v>
                </c:pt>
                <c:pt idx="57">
                  <c:v>66</c:v>
                </c:pt>
                <c:pt idx="58">
                  <c:v>66</c:v>
                </c:pt>
                <c:pt idx="59">
                  <c:v>66</c:v>
                </c:pt>
                <c:pt idx="60">
                  <c:v>66</c:v>
                </c:pt>
                <c:pt idx="61">
                  <c:v>66</c:v>
                </c:pt>
                <c:pt idx="62">
                  <c:v>66</c:v>
                </c:pt>
                <c:pt idx="63">
                  <c:v>66</c:v>
                </c:pt>
                <c:pt idx="64">
                  <c:v>66</c:v>
                </c:pt>
                <c:pt idx="65">
                  <c:v>66</c:v>
                </c:pt>
                <c:pt idx="66">
                  <c:v>66</c:v>
                </c:pt>
                <c:pt idx="67">
                  <c:v>66</c:v>
                </c:pt>
                <c:pt idx="68">
                  <c:v>66</c:v>
                </c:pt>
                <c:pt idx="69">
                  <c:v>66</c:v>
                </c:pt>
                <c:pt idx="70">
                  <c:v>66</c:v>
                </c:pt>
                <c:pt idx="71">
                  <c:v>66</c:v>
                </c:pt>
                <c:pt idx="72">
                  <c:v>66</c:v>
                </c:pt>
                <c:pt idx="73">
                  <c:v>66</c:v>
                </c:pt>
                <c:pt idx="74">
                  <c:v>66</c:v>
                </c:pt>
                <c:pt idx="75">
                  <c:v>66</c:v>
                </c:pt>
                <c:pt idx="76">
                  <c:v>66</c:v>
                </c:pt>
                <c:pt idx="77">
                  <c:v>58</c:v>
                </c:pt>
                <c:pt idx="78">
                  <c:v>58</c:v>
                </c:pt>
                <c:pt idx="79">
                  <c:v>58</c:v>
                </c:pt>
                <c:pt idx="80">
                  <c:v>58</c:v>
                </c:pt>
                <c:pt idx="81">
                  <c:v>58</c:v>
                </c:pt>
                <c:pt idx="82">
                  <c:v>66</c:v>
                </c:pt>
                <c:pt idx="83">
                  <c:v>66</c:v>
                </c:pt>
                <c:pt idx="84">
                  <c:v>66</c:v>
                </c:pt>
                <c:pt idx="85">
                  <c:v>66</c:v>
                </c:pt>
                <c:pt idx="86">
                  <c:v>66</c:v>
                </c:pt>
                <c:pt idx="87">
                  <c:v>66</c:v>
                </c:pt>
                <c:pt idx="88">
                  <c:v>66</c:v>
                </c:pt>
                <c:pt idx="89">
                  <c:v>66</c:v>
                </c:pt>
                <c:pt idx="90">
                  <c:v>65</c:v>
                </c:pt>
                <c:pt idx="91">
                  <c:v>61</c:v>
                </c:pt>
                <c:pt idx="92">
                  <c:v>61</c:v>
                </c:pt>
                <c:pt idx="93">
                  <c:v>61</c:v>
                </c:pt>
                <c:pt idx="94">
                  <c:v>61</c:v>
                </c:pt>
                <c:pt idx="95">
                  <c:v>65</c:v>
                </c:pt>
                <c:pt idx="96">
                  <c:v>65</c:v>
                </c:pt>
                <c:pt idx="97">
                  <c:v>65</c:v>
                </c:pt>
                <c:pt idx="98">
                  <c:v>55</c:v>
                </c:pt>
                <c:pt idx="99">
                  <c:v>55</c:v>
                </c:pt>
                <c:pt idx="100">
                  <c:v>55</c:v>
                </c:pt>
                <c:pt idx="101">
                  <c:v>55</c:v>
                </c:pt>
                <c:pt idx="102">
                  <c:v>55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61</c:v>
                </c:pt>
                <c:pt idx="122">
                  <c:v>61</c:v>
                </c:pt>
                <c:pt idx="123">
                  <c:v>61</c:v>
                </c:pt>
                <c:pt idx="124">
                  <c:v>61</c:v>
                </c:pt>
                <c:pt idx="125">
                  <c:v>61</c:v>
                </c:pt>
                <c:pt idx="126">
                  <c:v>61</c:v>
                </c:pt>
                <c:pt idx="127">
                  <c:v>61</c:v>
                </c:pt>
                <c:pt idx="128">
                  <c:v>61</c:v>
                </c:pt>
                <c:pt idx="129">
                  <c:v>61</c:v>
                </c:pt>
                <c:pt idx="130">
                  <c:v>61</c:v>
                </c:pt>
                <c:pt idx="131">
                  <c:v>61</c:v>
                </c:pt>
                <c:pt idx="132">
                  <c:v>61</c:v>
                </c:pt>
                <c:pt idx="133">
                  <c:v>61</c:v>
                </c:pt>
                <c:pt idx="134">
                  <c:v>61</c:v>
                </c:pt>
                <c:pt idx="135">
                  <c:v>61</c:v>
                </c:pt>
                <c:pt idx="136">
                  <c:v>61</c:v>
                </c:pt>
                <c:pt idx="137">
                  <c:v>61</c:v>
                </c:pt>
                <c:pt idx="138">
                  <c:v>61</c:v>
                </c:pt>
                <c:pt idx="139">
                  <c:v>61</c:v>
                </c:pt>
                <c:pt idx="140">
                  <c:v>61</c:v>
                </c:pt>
                <c:pt idx="141">
                  <c:v>61</c:v>
                </c:pt>
                <c:pt idx="142">
                  <c:v>61</c:v>
                </c:pt>
                <c:pt idx="143">
                  <c:v>61</c:v>
                </c:pt>
                <c:pt idx="144">
                  <c:v>61</c:v>
                </c:pt>
                <c:pt idx="145">
                  <c:v>61</c:v>
                </c:pt>
                <c:pt idx="146">
                  <c:v>61</c:v>
                </c:pt>
                <c:pt idx="147">
                  <c:v>61</c:v>
                </c:pt>
                <c:pt idx="148">
                  <c:v>61</c:v>
                </c:pt>
                <c:pt idx="149">
                  <c:v>63</c:v>
                </c:pt>
                <c:pt idx="150">
                  <c:v>63</c:v>
                </c:pt>
                <c:pt idx="151">
                  <c:v>63</c:v>
                </c:pt>
                <c:pt idx="152">
                  <c:v>63</c:v>
                </c:pt>
                <c:pt idx="153">
                  <c:v>63</c:v>
                </c:pt>
                <c:pt idx="154">
                  <c:v>63</c:v>
                </c:pt>
                <c:pt idx="155">
                  <c:v>63</c:v>
                </c:pt>
                <c:pt idx="156">
                  <c:v>63</c:v>
                </c:pt>
                <c:pt idx="157">
                  <c:v>63</c:v>
                </c:pt>
                <c:pt idx="158">
                  <c:v>63</c:v>
                </c:pt>
                <c:pt idx="159">
                  <c:v>63</c:v>
                </c:pt>
                <c:pt idx="160">
                  <c:v>63</c:v>
                </c:pt>
                <c:pt idx="161">
                  <c:v>63</c:v>
                </c:pt>
                <c:pt idx="162">
                  <c:v>43</c:v>
                </c:pt>
                <c:pt idx="163">
                  <c:v>43</c:v>
                </c:pt>
                <c:pt idx="164">
                  <c:v>63</c:v>
                </c:pt>
                <c:pt idx="165">
                  <c:v>63</c:v>
                </c:pt>
                <c:pt idx="166">
                  <c:v>63</c:v>
                </c:pt>
                <c:pt idx="167">
                  <c:v>63</c:v>
                </c:pt>
                <c:pt idx="168">
                  <c:v>63</c:v>
                </c:pt>
                <c:pt idx="169">
                  <c:v>63</c:v>
                </c:pt>
                <c:pt idx="170">
                  <c:v>63</c:v>
                </c:pt>
                <c:pt idx="171">
                  <c:v>63</c:v>
                </c:pt>
                <c:pt idx="172">
                  <c:v>63</c:v>
                </c:pt>
                <c:pt idx="173">
                  <c:v>63</c:v>
                </c:pt>
                <c:pt idx="174">
                  <c:v>63</c:v>
                </c:pt>
                <c:pt idx="175">
                  <c:v>59</c:v>
                </c:pt>
                <c:pt idx="176">
                  <c:v>59</c:v>
                </c:pt>
                <c:pt idx="177">
                  <c:v>59</c:v>
                </c:pt>
                <c:pt idx="178">
                  <c:v>59</c:v>
                </c:pt>
                <c:pt idx="179">
                  <c:v>59</c:v>
                </c:pt>
                <c:pt idx="180">
                  <c:v>59</c:v>
                </c:pt>
                <c:pt idx="181">
                  <c:v>59</c:v>
                </c:pt>
                <c:pt idx="182">
                  <c:v>59</c:v>
                </c:pt>
                <c:pt idx="183">
                  <c:v>59</c:v>
                </c:pt>
                <c:pt idx="184">
                  <c:v>59</c:v>
                </c:pt>
                <c:pt idx="185">
                  <c:v>59</c:v>
                </c:pt>
                <c:pt idx="186">
                  <c:v>59</c:v>
                </c:pt>
                <c:pt idx="187">
                  <c:v>59</c:v>
                </c:pt>
                <c:pt idx="188">
                  <c:v>59</c:v>
                </c:pt>
                <c:pt idx="189">
                  <c:v>59</c:v>
                </c:pt>
                <c:pt idx="190">
                  <c:v>59</c:v>
                </c:pt>
                <c:pt idx="191">
                  <c:v>59</c:v>
                </c:pt>
                <c:pt idx="192">
                  <c:v>59</c:v>
                </c:pt>
                <c:pt idx="193">
                  <c:v>59</c:v>
                </c:pt>
                <c:pt idx="194">
                  <c:v>59</c:v>
                </c:pt>
                <c:pt idx="195">
                  <c:v>59</c:v>
                </c:pt>
                <c:pt idx="196">
                  <c:v>59</c:v>
                </c:pt>
                <c:pt idx="197">
                  <c:v>59</c:v>
                </c:pt>
                <c:pt idx="198">
                  <c:v>59</c:v>
                </c:pt>
                <c:pt idx="199">
                  <c:v>59</c:v>
                </c:pt>
                <c:pt idx="200">
                  <c:v>59</c:v>
                </c:pt>
                <c:pt idx="201">
                  <c:v>59</c:v>
                </c:pt>
                <c:pt idx="202">
                  <c:v>59</c:v>
                </c:pt>
                <c:pt idx="203">
                  <c:v>59</c:v>
                </c:pt>
                <c:pt idx="204">
                  <c:v>59</c:v>
                </c:pt>
                <c:pt idx="205">
                  <c:v>59</c:v>
                </c:pt>
                <c:pt idx="206">
                  <c:v>59</c:v>
                </c:pt>
                <c:pt idx="207">
                  <c:v>59</c:v>
                </c:pt>
                <c:pt idx="208">
                  <c:v>59</c:v>
                </c:pt>
                <c:pt idx="209">
                  <c:v>59</c:v>
                </c:pt>
                <c:pt idx="210">
                  <c:v>59</c:v>
                </c:pt>
                <c:pt idx="211">
                  <c:v>59</c:v>
                </c:pt>
                <c:pt idx="212">
                  <c:v>59</c:v>
                </c:pt>
                <c:pt idx="213">
                  <c:v>70</c:v>
                </c:pt>
                <c:pt idx="214">
                  <c:v>70</c:v>
                </c:pt>
                <c:pt idx="215">
                  <c:v>70</c:v>
                </c:pt>
                <c:pt idx="216">
                  <c:v>70</c:v>
                </c:pt>
                <c:pt idx="217">
                  <c:v>70</c:v>
                </c:pt>
                <c:pt idx="218">
                  <c:v>58</c:v>
                </c:pt>
                <c:pt idx="219">
                  <c:v>58</c:v>
                </c:pt>
                <c:pt idx="220">
                  <c:v>58</c:v>
                </c:pt>
                <c:pt idx="221">
                  <c:v>58</c:v>
                </c:pt>
                <c:pt idx="222">
                  <c:v>70</c:v>
                </c:pt>
                <c:pt idx="223">
                  <c:v>70</c:v>
                </c:pt>
                <c:pt idx="224">
                  <c:v>70</c:v>
                </c:pt>
                <c:pt idx="225">
                  <c:v>70</c:v>
                </c:pt>
                <c:pt idx="226">
                  <c:v>70</c:v>
                </c:pt>
                <c:pt idx="227">
                  <c:v>70</c:v>
                </c:pt>
                <c:pt idx="228">
                  <c:v>70</c:v>
                </c:pt>
                <c:pt idx="229">
                  <c:v>70</c:v>
                </c:pt>
                <c:pt idx="230">
                  <c:v>70</c:v>
                </c:pt>
                <c:pt idx="231">
                  <c:v>70</c:v>
                </c:pt>
                <c:pt idx="232">
                  <c:v>70</c:v>
                </c:pt>
                <c:pt idx="233">
                  <c:v>70</c:v>
                </c:pt>
                <c:pt idx="234">
                  <c:v>70</c:v>
                </c:pt>
                <c:pt idx="235">
                  <c:v>70</c:v>
                </c:pt>
                <c:pt idx="236">
                  <c:v>70</c:v>
                </c:pt>
                <c:pt idx="237">
                  <c:v>70</c:v>
                </c:pt>
                <c:pt idx="238">
                  <c:v>70</c:v>
                </c:pt>
                <c:pt idx="239">
                  <c:v>70</c:v>
                </c:pt>
                <c:pt idx="240">
                  <c:v>70</c:v>
                </c:pt>
                <c:pt idx="241">
                  <c:v>70</c:v>
                </c:pt>
                <c:pt idx="242">
                  <c:v>70</c:v>
                </c:pt>
                <c:pt idx="243">
                  <c:v>78</c:v>
                </c:pt>
                <c:pt idx="244">
                  <c:v>78</c:v>
                </c:pt>
                <c:pt idx="245">
                  <c:v>78</c:v>
                </c:pt>
                <c:pt idx="246">
                  <c:v>78</c:v>
                </c:pt>
                <c:pt idx="247">
                  <c:v>78</c:v>
                </c:pt>
                <c:pt idx="248">
                  <c:v>78</c:v>
                </c:pt>
                <c:pt idx="249">
                  <c:v>78</c:v>
                </c:pt>
                <c:pt idx="250">
                  <c:v>78</c:v>
                </c:pt>
                <c:pt idx="251">
                  <c:v>78</c:v>
                </c:pt>
                <c:pt idx="252">
                  <c:v>78</c:v>
                </c:pt>
                <c:pt idx="253">
                  <c:v>78</c:v>
                </c:pt>
                <c:pt idx="254">
                  <c:v>78</c:v>
                </c:pt>
                <c:pt idx="255">
                  <c:v>78</c:v>
                </c:pt>
                <c:pt idx="256">
                  <c:v>78</c:v>
                </c:pt>
                <c:pt idx="257">
                  <c:v>78</c:v>
                </c:pt>
                <c:pt idx="258">
                  <c:v>78</c:v>
                </c:pt>
                <c:pt idx="259">
                  <c:v>78</c:v>
                </c:pt>
                <c:pt idx="260">
                  <c:v>78</c:v>
                </c:pt>
                <c:pt idx="261">
                  <c:v>78</c:v>
                </c:pt>
                <c:pt idx="262">
                  <c:v>78</c:v>
                </c:pt>
                <c:pt idx="263">
                  <c:v>78</c:v>
                </c:pt>
                <c:pt idx="264">
                  <c:v>78</c:v>
                </c:pt>
                <c:pt idx="265">
                  <c:v>78</c:v>
                </c:pt>
                <c:pt idx="266">
                  <c:v>78</c:v>
                </c:pt>
                <c:pt idx="267">
                  <c:v>78</c:v>
                </c:pt>
                <c:pt idx="268">
                  <c:v>78</c:v>
                </c:pt>
                <c:pt idx="269">
                  <c:v>78</c:v>
                </c:pt>
                <c:pt idx="270">
                  <c:v>78</c:v>
                </c:pt>
                <c:pt idx="271">
                  <c:v>78</c:v>
                </c:pt>
                <c:pt idx="272">
                  <c:v>78</c:v>
                </c:pt>
                <c:pt idx="273">
                  <c:v>78</c:v>
                </c:pt>
                <c:pt idx="274">
                  <c:v>79</c:v>
                </c:pt>
                <c:pt idx="275">
                  <c:v>79</c:v>
                </c:pt>
                <c:pt idx="276">
                  <c:v>79</c:v>
                </c:pt>
                <c:pt idx="277">
                  <c:v>79</c:v>
                </c:pt>
                <c:pt idx="278">
                  <c:v>79</c:v>
                </c:pt>
                <c:pt idx="279">
                  <c:v>79</c:v>
                </c:pt>
                <c:pt idx="280">
                  <c:v>79</c:v>
                </c:pt>
                <c:pt idx="281">
                  <c:v>79</c:v>
                </c:pt>
                <c:pt idx="282">
                  <c:v>79</c:v>
                </c:pt>
                <c:pt idx="283">
                  <c:v>79</c:v>
                </c:pt>
                <c:pt idx="284">
                  <c:v>79</c:v>
                </c:pt>
                <c:pt idx="285">
                  <c:v>79</c:v>
                </c:pt>
                <c:pt idx="286">
                  <c:v>79</c:v>
                </c:pt>
                <c:pt idx="287">
                  <c:v>79</c:v>
                </c:pt>
                <c:pt idx="288">
                  <c:v>79</c:v>
                </c:pt>
                <c:pt idx="289">
                  <c:v>79</c:v>
                </c:pt>
                <c:pt idx="290">
                  <c:v>79</c:v>
                </c:pt>
                <c:pt idx="291">
                  <c:v>79</c:v>
                </c:pt>
                <c:pt idx="292">
                  <c:v>79</c:v>
                </c:pt>
                <c:pt idx="293">
                  <c:v>79</c:v>
                </c:pt>
                <c:pt idx="294">
                  <c:v>79</c:v>
                </c:pt>
                <c:pt idx="295">
                  <c:v>79</c:v>
                </c:pt>
                <c:pt idx="296">
                  <c:v>79</c:v>
                </c:pt>
                <c:pt idx="297">
                  <c:v>79</c:v>
                </c:pt>
                <c:pt idx="298">
                  <c:v>79</c:v>
                </c:pt>
                <c:pt idx="299">
                  <c:v>79</c:v>
                </c:pt>
                <c:pt idx="300">
                  <c:v>79</c:v>
                </c:pt>
                <c:pt idx="301">
                  <c:v>79</c:v>
                </c:pt>
                <c:pt idx="302">
                  <c:v>79</c:v>
                </c:pt>
                <c:pt idx="303">
                  <c:v>79</c:v>
                </c:pt>
                <c:pt idx="304">
                  <c:v>80</c:v>
                </c:pt>
                <c:pt idx="305">
                  <c:v>80</c:v>
                </c:pt>
                <c:pt idx="306">
                  <c:v>80</c:v>
                </c:pt>
                <c:pt idx="307">
                  <c:v>80</c:v>
                </c:pt>
                <c:pt idx="308">
                  <c:v>80</c:v>
                </c:pt>
                <c:pt idx="309">
                  <c:v>80</c:v>
                </c:pt>
                <c:pt idx="310">
                  <c:v>80</c:v>
                </c:pt>
                <c:pt idx="311">
                  <c:v>80</c:v>
                </c:pt>
                <c:pt idx="312">
                  <c:v>80</c:v>
                </c:pt>
                <c:pt idx="313">
                  <c:v>80</c:v>
                </c:pt>
                <c:pt idx="314">
                  <c:v>80</c:v>
                </c:pt>
                <c:pt idx="315">
                  <c:v>80</c:v>
                </c:pt>
                <c:pt idx="316">
                  <c:v>80</c:v>
                </c:pt>
                <c:pt idx="317">
                  <c:v>80</c:v>
                </c:pt>
                <c:pt idx="318">
                  <c:v>80</c:v>
                </c:pt>
                <c:pt idx="319">
                  <c:v>80</c:v>
                </c:pt>
                <c:pt idx="320">
                  <c:v>80</c:v>
                </c:pt>
                <c:pt idx="321">
                  <c:v>80</c:v>
                </c:pt>
                <c:pt idx="322">
                  <c:v>80</c:v>
                </c:pt>
                <c:pt idx="323">
                  <c:v>80</c:v>
                </c:pt>
                <c:pt idx="324">
                  <c:v>80</c:v>
                </c:pt>
                <c:pt idx="325">
                  <c:v>80</c:v>
                </c:pt>
                <c:pt idx="326">
                  <c:v>80</c:v>
                </c:pt>
                <c:pt idx="327">
                  <c:v>80</c:v>
                </c:pt>
                <c:pt idx="328">
                  <c:v>80</c:v>
                </c:pt>
                <c:pt idx="329">
                  <c:v>80</c:v>
                </c:pt>
                <c:pt idx="330">
                  <c:v>80</c:v>
                </c:pt>
                <c:pt idx="331">
                  <c:v>80</c:v>
                </c:pt>
                <c:pt idx="332">
                  <c:v>80</c:v>
                </c:pt>
                <c:pt idx="333">
                  <c:v>80</c:v>
                </c:pt>
                <c:pt idx="334">
                  <c:v>80</c:v>
                </c:pt>
                <c:pt idx="335">
                  <c:v>80</c:v>
                </c:pt>
                <c:pt idx="336">
                  <c:v>80</c:v>
                </c:pt>
                <c:pt idx="337">
                  <c:v>80</c:v>
                </c:pt>
                <c:pt idx="338">
                  <c:v>80</c:v>
                </c:pt>
                <c:pt idx="339">
                  <c:v>80</c:v>
                </c:pt>
                <c:pt idx="340">
                  <c:v>80</c:v>
                </c:pt>
                <c:pt idx="341">
                  <c:v>80</c:v>
                </c:pt>
                <c:pt idx="342">
                  <c:v>80</c:v>
                </c:pt>
                <c:pt idx="343">
                  <c:v>80</c:v>
                </c:pt>
                <c:pt idx="344">
                  <c:v>80</c:v>
                </c:pt>
                <c:pt idx="345">
                  <c:v>80</c:v>
                </c:pt>
                <c:pt idx="346">
                  <c:v>80</c:v>
                </c:pt>
                <c:pt idx="347">
                  <c:v>80</c:v>
                </c:pt>
                <c:pt idx="348">
                  <c:v>80</c:v>
                </c:pt>
                <c:pt idx="349">
                  <c:v>80</c:v>
                </c:pt>
                <c:pt idx="350">
                  <c:v>80</c:v>
                </c:pt>
                <c:pt idx="351">
                  <c:v>80</c:v>
                </c:pt>
                <c:pt idx="352">
                  <c:v>80</c:v>
                </c:pt>
                <c:pt idx="353">
                  <c:v>80</c:v>
                </c:pt>
                <c:pt idx="354">
                  <c:v>80</c:v>
                </c:pt>
                <c:pt idx="355">
                  <c:v>80</c:v>
                </c:pt>
                <c:pt idx="356">
                  <c:v>80</c:v>
                </c:pt>
                <c:pt idx="357">
                  <c:v>80</c:v>
                </c:pt>
                <c:pt idx="358">
                  <c:v>80</c:v>
                </c:pt>
                <c:pt idx="359">
                  <c:v>80</c:v>
                </c:pt>
                <c:pt idx="360">
                  <c:v>80</c:v>
                </c:pt>
                <c:pt idx="361">
                  <c:v>80</c:v>
                </c:pt>
                <c:pt idx="362">
                  <c:v>80</c:v>
                </c:pt>
                <c:pt idx="363">
                  <c:v>80</c:v>
                </c:pt>
                <c:pt idx="364">
                  <c:v>80</c:v>
                </c:pt>
                <c:pt idx="365">
                  <c:v>80</c:v>
                </c:pt>
                <c:pt idx="366">
                  <c:v>80</c:v>
                </c:pt>
              </c:numCache>
            </c:numRef>
          </c:val>
        </c:ser>
        <c:dLbls>
          <c:showLegendKey val="0"/>
          <c:showVal val="0"/>
          <c:showCatName val="0"/>
          <c:showSerName val="0"/>
          <c:showPercent val="0"/>
          <c:showBubbleSize val="0"/>
        </c:dLbls>
        <c:axId val="107533824"/>
        <c:axId val="107535360"/>
      </c:areaChart>
      <c:lineChart>
        <c:grouping val="standard"/>
        <c:varyColors val="0"/>
        <c:ser>
          <c:idx val="1"/>
          <c:order val="2"/>
          <c:tx>
            <c:v>2016 Actual Flow</c:v>
          </c:tx>
          <c:spPr>
            <a:ln w="19050">
              <a:solidFill>
                <a:schemeClr val="tx1"/>
              </a:solidFill>
              <a:prstDash val="solid"/>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BORDER'!$AO$522:$AO$682</c:f>
              <c:numCache>
                <c:formatCode>0.0</c:formatCode>
                <c:ptCount val="161"/>
                <c:pt idx="0">
                  <c:v>54.680355019382198</c:v>
                </c:pt>
                <c:pt idx="1">
                  <c:v>55.015391072472703</c:v>
                </c:pt>
                <c:pt idx="2">
                  <c:v>55.320797073293903</c:v>
                </c:pt>
                <c:pt idx="3">
                  <c:v>55.133970237179398</c:v>
                </c:pt>
                <c:pt idx="4">
                  <c:v>54.872421523912898</c:v>
                </c:pt>
                <c:pt idx="5">
                  <c:v>55.120208484526103</c:v>
                </c:pt>
                <c:pt idx="6">
                  <c:v>55.246805419495402</c:v>
                </c:pt>
                <c:pt idx="7">
                  <c:v>54.845552300677802</c:v>
                </c:pt>
                <c:pt idx="8">
                  <c:v>54.171719830839997</c:v>
                </c:pt>
                <c:pt idx="9">
                  <c:v>55.789041982511598</c:v>
                </c:pt>
                <c:pt idx="10">
                  <c:v>54.0863381799537</c:v>
                </c:pt>
                <c:pt idx="11">
                  <c:v>56.537884904574597</c:v>
                </c:pt>
                <c:pt idx="12">
                  <c:v>54.881157795209297</c:v>
                </c:pt>
                <c:pt idx="13">
                  <c:v>53.878605636837399</c:v>
                </c:pt>
                <c:pt idx="14">
                  <c:v>53.210419589909399</c:v>
                </c:pt>
                <c:pt idx="15">
                  <c:v>52.7826907128456</c:v>
                </c:pt>
                <c:pt idx="16">
                  <c:v>52.6784923410031</c:v>
                </c:pt>
                <c:pt idx="17">
                  <c:v>53.706004960039003</c:v>
                </c:pt>
                <c:pt idx="18">
                  <c:v>53.335288255741901</c:v>
                </c:pt>
                <c:pt idx="19">
                  <c:v>53.576826466638401</c:v>
                </c:pt>
                <c:pt idx="20">
                  <c:v>53.313927714121498</c:v>
                </c:pt>
                <c:pt idx="21">
                  <c:v>52.912155904191501</c:v>
                </c:pt>
                <c:pt idx="22">
                  <c:v>53.451706230350098</c:v>
                </c:pt>
                <c:pt idx="23">
                  <c:v>54.560763769800801</c:v>
                </c:pt>
                <c:pt idx="24">
                  <c:v>54.531119564540496</c:v>
                </c:pt>
                <c:pt idx="25">
                  <c:v>54.559551655623203</c:v>
                </c:pt>
                <c:pt idx="26">
                  <c:v>53.919959387340398</c:v>
                </c:pt>
                <c:pt idx="27">
                  <c:v>53.970904973696001</c:v>
                </c:pt>
                <c:pt idx="28">
                  <c:v>53.881184912639696</c:v>
                </c:pt>
                <c:pt idx="29">
                  <c:v>54.134467797257997</c:v>
                </c:pt>
                <c:pt idx="30">
                  <c:v>55.554498888236203</c:v>
                </c:pt>
                <c:pt idx="31">
                  <c:v>56.528190774940398</c:v>
                </c:pt>
                <c:pt idx="32">
                  <c:v>56.371147749927601</c:v>
                </c:pt>
                <c:pt idx="33">
                  <c:v>53.762418553226397</c:v>
                </c:pt>
                <c:pt idx="34">
                  <c:v>53.094055751278098</c:v>
                </c:pt>
                <c:pt idx="35">
                  <c:v>48.9465614455044</c:v>
                </c:pt>
                <c:pt idx="36">
                  <c:v>56.121323289341703</c:v>
                </c:pt>
                <c:pt idx="37">
                  <c:v>55.032298178408297</c:v>
                </c:pt>
                <c:pt idx="38">
                  <c:v>55.051338601108199</c:v>
                </c:pt>
                <c:pt idx="39">
                  <c:v>56.375693846164602</c:v>
                </c:pt>
                <c:pt idx="40">
                  <c:v>54.230429733504003</c:v>
                </c:pt>
                <c:pt idx="41">
                  <c:v>52.771460260755198</c:v>
                </c:pt>
                <c:pt idx="42">
                  <c:v>55.237730198935402</c:v>
                </c:pt>
                <c:pt idx="43">
                  <c:v>55.925776715741399</c:v>
                </c:pt>
                <c:pt idx="44">
                  <c:v>58.248563406171002</c:v>
                </c:pt>
                <c:pt idx="45">
                  <c:v>59.415913652285198</c:v>
                </c:pt>
                <c:pt idx="46">
                  <c:v>58.052772068955598</c:v>
                </c:pt>
                <c:pt idx="47">
                  <c:v>56.3817161335297</c:v>
                </c:pt>
                <c:pt idx="48">
                  <c:v>57.011592583672403</c:v>
                </c:pt>
                <c:pt idx="49">
                  <c:v>56.184536997345802</c:v>
                </c:pt>
                <c:pt idx="50">
                  <c:v>56.593384804295297</c:v>
                </c:pt>
                <c:pt idx="51">
                  <c:v>56.7911483191766</c:v>
                </c:pt>
                <c:pt idx="52">
                  <c:v>56.763933164909503</c:v>
                </c:pt>
                <c:pt idx="53">
                  <c:v>56.7059744120291</c:v>
                </c:pt>
                <c:pt idx="54">
                  <c:v>56.748025708896698</c:v>
                </c:pt>
                <c:pt idx="55">
                  <c:v>56.142995315113602</c:v>
                </c:pt>
                <c:pt idx="56">
                  <c:v>54.596120713417498</c:v>
                </c:pt>
                <c:pt idx="57">
                  <c:v>54.578857723187099</c:v>
                </c:pt>
                <c:pt idx="58">
                  <c:v>54.284021646164902</c:v>
                </c:pt>
                <c:pt idx="59">
                  <c:v>54.307118438428397</c:v>
                </c:pt>
                <c:pt idx="60">
                  <c:v>53.627467128772601</c:v>
                </c:pt>
                <c:pt idx="61">
                  <c:v>54.596161598374202</c:v>
                </c:pt>
                <c:pt idx="62">
                  <c:v>55.389266502073703</c:v>
                </c:pt>
                <c:pt idx="63">
                  <c:v>53.067775753311601</c:v>
                </c:pt>
                <c:pt idx="64">
                  <c:v>52.683082866956703</c:v>
                </c:pt>
                <c:pt idx="65">
                  <c:v>53.403697692896102</c:v>
                </c:pt>
                <c:pt idx="66">
                  <c:v>53.441612792328897</c:v>
                </c:pt>
                <c:pt idx="67">
                  <c:v>51.868195356365902</c:v>
                </c:pt>
                <c:pt idx="68">
                  <c:v>54.850548537151703</c:v>
                </c:pt>
                <c:pt idx="69">
                  <c:v>53.756750372281502</c:v>
                </c:pt>
                <c:pt idx="70">
                  <c:v>53.126333819849002</c:v>
                </c:pt>
                <c:pt idx="71">
                  <c:v>51.396242661798098</c:v>
                </c:pt>
                <c:pt idx="72">
                  <c:v>52.511605237566698</c:v>
                </c:pt>
                <c:pt idx="73">
                  <c:v>52.379778431671198</c:v>
                </c:pt>
                <c:pt idx="74">
                  <c:v>56.841773551305103</c:v>
                </c:pt>
                <c:pt idx="75">
                  <c:v>59.134740293597702</c:v>
                </c:pt>
                <c:pt idx="76">
                  <c:v>59.1988448740317</c:v>
                </c:pt>
                <c:pt idx="77">
                  <c:v>57.341296241456199</c:v>
                </c:pt>
                <c:pt idx="78">
                  <c:v>57.547375347551203</c:v>
                </c:pt>
                <c:pt idx="79">
                  <c:v>57.6328980165978</c:v>
                </c:pt>
                <c:pt idx="80">
                  <c:v>56.854452334417303</c:v>
                </c:pt>
                <c:pt idx="81">
                  <c:v>56.6247484351561</c:v>
                </c:pt>
                <c:pt idx="82">
                  <c:v>58.896659546031401</c:v>
                </c:pt>
                <c:pt idx="83">
                  <c:v>58.236992380814499</c:v>
                </c:pt>
                <c:pt idx="84">
                  <c:v>58.460389445431602</c:v>
                </c:pt>
                <c:pt idx="85">
                  <c:v>58.633614267147401</c:v>
                </c:pt>
                <c:pt idx="86">
                  <c:v>58.401168120645501</c:v>
                </c:pt>
                <c:pt idx="87">
                  <c:v>57.528240283677498</c:v>
                </c:pt>
                <c:pt idx="88">
                  <c:v>58.614529655909699</c:v>
                </c:pt>
                <c:pt idx="89">
                  <c:v>60.5827891338688</c:v>
                </c:pt>
                <c:pt idx="90">
                  <c:v>61.062309833672899</c:v>
                </c:pt>
                <c:pt idx="91">
                  <c:v>59.529146506264603</c:v>
                </c:pt>
                <c:pt idx="92">
                  <c:v>60.052295691695598</c:v>
                </c:pt>
                <c:pt idx="93">
                  <c:v>59.773453465857301</c:v>
                </c:pt>
                <c:pt idx="94">
                  <c:v>60.621973592933401</c:v>
                </c:pt>
                <c:pt idx="95">
                  <c:v>61.762360224188598</c:v>
                </c:pt>
                <c:pt idx="96">
                  <c:v>61.193573319616299</c:v>
                </c:pt>
                <c:pt idx="97">
                  <c:v>58.402678067580197</c:v>
                </c:pt>
                <c:pt idx="98">
                  <c:v>51.4235675382388</c:v>
                </c:pt>
                <c:pt idx="99">
                  <c:v>47.798255579140402</c:v>
                </c:pt>
                <c:pt idx="100">
                  <c:v>47.8621734769374</c:v>
                </c:pt>
                <c:pt idx="101">
                  <c:v>51.854836103583402</c:v>
                </c:pt>
                <c:pt idx="102">
                  <c:v>57.199270334456997</c:v>
                </c:pt>
                <c:pt idx="103">
                  <c:v>59.101977968618101</c:v>
                </c:pt>
                <c:pt idx="104">
                  <c:v>60.233024854446199</c:v>
                </c:pt>
                <c:pt idx="105">
                  <c:v>59.124173401890197</c:v>
                </c:pt>
                <c:pt idx="106">
                  <c:v>58.9782130918964</c:v>
                </c:pt>
                <c:pt idx="107">
                  <c:v>56.820317247724702</c:v>
                </c:pt>
                <c:pt idx="108">
                  <c:v>49.6948569268284</c:v>
                </c:pt>
                <c:pt idx="109">
                  <c:v>47.708007597185002</c:v>
                </c:pt>
                <c:pt idx="110">
                  <c:v>46.9301135158479</c:v>
                </c:pt>
                <c:pt idx="111">
                  <c:v>53.451325914811299</c:v>
                </c:pt>
                <c:pt idx="112">
                  <c:v>52.992987692098197</c:v>
                </c:pt>
                <c:pt idx="113">
                  <c:v>54.023733800759999</c:v>
                </c:pt>
                <c:pt idx="114">
                  <c:v>55.030809445987899</c:v>
                </c:pt>
                <c:pt idx="115">
                  <c:v>54.664865739747199</c:v>
                </c:pt>
                <c:pt idx="116">
                  <c:v>55.653721785091903</c:v>
                </c:pt>
                <c:pt idx="117">
                  <c:v>56.497270026924703</c:v>
                </c:pt>
                <c:pt idx="118">
                  <c:v>48.355186664725899</c:v>
                </c:pt>
                <c:pt idx="119">
                  <c:v>43.373289277742003</c:v>
                </c:pt>
                <c:pt idx="120">
                  <c:v>43.828837338663902</c:v>
                </c:pt>
                <c:pt idx="121">
                  <c:v>42.558503413001603</c:v>
                </c:pt>
                <c:pt idx="122">
                  <c:v>41.020647757382797</c:v>
                </c:pt>
                <c:pt idx="123">
                  <c:v>42.833681402423899</c:v>
                </c:pt>
                <c:pt idx="124">
                  <c:v>56.813519219923002</c:v>
                </c:pt>
                <c:pt idx="125">
                  <c:v>56.998516697119499</c:v>
                </c:pt>
                <c:pt idx="126">
                  <c:v>54.862262398300601</c:v>
                </c:pt>
                <c:pt idx="127">
                  <c:v>58.314846747524001</c:v>
                </c:pt>
                <c:pt idx="128">
                  <c:v>57.574994157296899</c:v>
                </c:pt>
                <c:pt idx="129">
                  <c:v>58.870760154906598</c:v>
                </c:pt>
                <c:pt idx="130">
                  <c:v>57.291928353508801</c:v>
                </c:pt>
                <c:pt idx="131">
                  <c:v>57.480312572796798</c:v>
                </c:pt>
                <c:pt idx="132">
                  <c:v>57.658089289932803</c:v>
                </c:pt>
                <c:pt idx="133">
                  <c:v>58.610705772753498</c:v>
                </c:pt>
                <c:pt idx="134">
                  <c:v>58.707119828195999</c:v>
                </c:pt>
                <c:pt idx="135">
                  <c:v>57.968542654229402</c:v>
                </c:pt>
                <c:pt idx="136">
                  <c:v>59.2163024176497</c:v>
                </c:pt>
                <c:pt idx="137">
                  <c:v>59.696277105992401</c:v>
                </c:pt>
                <c:pt idx="138">
                  <c:v>58.358968005205597</c:v>
                </c:pt>
                <c:pt idx="139">
                  <c:v>56.582913624719602</c:v>
                </c:pt>
                <c:pt idx="140">
                  <c:v>55.973620049087501</c:v>
                </c:pt>
                <c:pt idx="141">
                  <c:v>56.480830754655599</c:v>
                </c:pt>
                <c:pt idx="142">
                  <c:v>56.026328552194599</c:v>
                </c:pt>
                <c:pt idx="143">
                  <c:v>55.837009364557602</c:v>
                </c:pt>
                <c:pt idx="144">
                  <c:v>54.875573903143398</c:v>
                </c:pt>
                <c:pt idx="145">
                  <c:v>57.6242216061232</c:v>
                </c:pt>
                <c:pt idx="146">
                  <c:v>58.744360185268199</c:v>
                </c:pt>
                <c:pt idx="147">
                  <c:v>58.506331890746601</c:v>
                </c:pt>
                <c:pt idx="148">
                  <c:v>60.045961643993103</c:v>
                </c:pt>
                <c:pt idx="149">
                  <c:v>59.484058288632397</c:v>
                </c:pt>
                <c:pt idx="150">
                  <c:v>58.165668360978799</c:v>
                </c:pt>
                <c:pt idx="151">
                  <c:v>58.569781895240297</c:v>
                </c:pt>
                <c:pt idx="152">
                  <c:v>60.103752805605097</c:v>
                </c:pt>
                <c:pt idx="153">
                  <c:v>60.893775109312102</c:v>
                </c:pt>
                <c:pt idx="154">
                  <c:v>61.081531999594098</c:v>
                </c:pt>
                <c:pt idx="155">
                  <c:v>61.003309587268198</c:v>
                </c:pt>
                <c:pt idx="156">
                  <c:v>62.848747718305603</c:v>
                </c:pt>
                <c:pt idx="157">
                  <c:v>61.005398223092598</c:v>
                </c:pt>
                <c:pt idx="158">
                  <c:v>59.5555929991217</c:v>
                </c:pt>
                <c:pt idx="159">
                  <c:v>59.413785275445399</c:v>
                </c:pt>
                <c:pt idx="160">
                  <c:v>58.677528434679999</c:v>
                </c:pt>
              </c:numCache>
            </c:numRef>
          </c:val>
          <c:smooth val="1"/>
        </c:ser>
        <c:ser>
          <c:idx val="4"/>
          <c:order val="3"/>
          <c:tx>
            <c:v>2015 Historical Flow</c:v>
          </c:tx>
          <c:spPr>
            <a:ln w="19050">
              <a:solidFill>
                <a:schemeClr val="bg1">
                  <a:lumMod val="50000"/>
                </a:schemeClr>
              </a:solidFill>
              <a:prstDash val="solid"/>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BORDER'!$AJ$522:$AJ$888</c:f>
              <c:numCache>
                <c:formatCode>0.0</c:formatCode>
                <c:ptCount val="367"/>
                <c:pt idx="0">
                  <c:v>51.3</c:v>
                </c:pt>
                <c:pt idx="1">
                  <c:v>49.6</c:v>
                </c:pt>
                <c:pt idx="2">
                  <c:v>50.6</c:v>
                </c:pt>
                <c:pt idx="3">
                  <c:v>50.2</c:v>
                </c:pt>
                <c:pt idx="4">
                  <c:v>52.1</c:v>
                </c:pt>
                <c:pt idx="5">
                  <c:v>49</c:v>
                </c:pt>
                <c:pt idx="6">
                  <c:v>46.4</c:v>
                </c:pt>
                <c:pt idx="7">
                  <c:v>46.5</c:v>
                </c:pt>
                <c:pt idx="8">
                  <c:v>47.4</c:v>
                </c:pt>
                <c:pt idx="9">
                  <c:v>51</c:v>
                </c:pt>
                <c:pt idx="10">
                  <c:v>51.2</c:v>
                </c:pt>
                <c:pt idx="11">
                  <c:v>52.5</c:v>
                </c:pt>
                <c:pt idx="12">
                  <c:v>52.4</c:v>
                </c:pt>
                <c:pt idx="13">
                  <c:v>52.6</c:v>
                </c:pt>
                <c:pt idx="14">
                  <c:v>52.4</c:v>
                </c:pt>
                <c:pt idx="15">
                  <c:v>52.7</c:v>
                </c:pt>
                <c:pt idx="16">
                  <c:v>52.8</c:v>
                </c:pt>
                <c:pt idx="17">
                  <c:v>53.3</c:v>
                </c:pt>
                <c:pt idx="18">
                  <c:v>52.6</c:v>
                </c:pt>
                <c:pt idx="19">
                  <c:v>52.9</c:v>
                </c:pt>
                <c:pt idx="20">
                  <c:v>51.9</c:v>
                </c:pt>
                <c:pt idx="21">
                  <c:v>51.9</c:v>
                </c:pt>
                <c:pt idx="22">
                  <c:v>52</c:v>
                </c:pt>
                <c:pt idx="23">
                  <c:v>52.3</c:v>
                </c:pt>
                <c:pt idx="24">
                  <c:v>56.6</c:v>
                </c:pt>
                <c:pt idx="25">
                  <c:v>57.5</c:v>
                </c:pt>
                <c:pt idx="26">
                  <c:v>57.7</c:v>
                </c:pt>
                <c:pt idx="27">
                  <c:v>58.8</c:v>
                </c:pt>
                <c:pt idx="28">
                  <c:v>57.2</c:v>
                </c:pt>
                <c:pt idx="29">
                  <c:v>54.6</c:v>
                </c:pt>
                <c:pt idx="30">
                  <c:v>55.5</c:v>
                </c:pt>
                <c:pt idx="31">
                  <c:v>61.2</c:v>
                </c:pt>
                <c:pt idx="32">
                  <c:v>59.7</c:v>
                </c:pt>
                <c:pt idx="33">
                  <c:v>58.3</c:v>
                </c:pt>
                <c:pt idx="34">
                  <c:v>55.6</c:v>
                </c:pt>
                <c:pt idx="35">
                  <c:v>53.9</c:v>
                </c:pt>
                <c:pt idx="36">
                  <c:v>53.6</c:v>
                </c:pt>
                <c:pt idx="37">
                  <c:v>53.3</c:v>
                </c:pt>
                <c:pt idx="38">
                  <c:v>52.7</c:v>
                </c:pt>
                <c:pt idx="39">
                  <c:v>53.2</c:v>
                </c:pt>
                <c:pt idx="40">
                  <c:v>53.5</c:v>
                </c:pt>
                <c:pt idx="41">
                  <c:v>51.8</c:v>
                </c:pt>
                <c:pt idx="42">
                  <c:v>53.9</c:v>
                </c:pt>
                <c:pt idx="43">
                  <c:v>53.6</c:v>
                </c:pt>
                <c:pt idx="44">
                  <c:v>52.7</c:v>
                </c:pt>
                <c:pt idx="45">
                  <c:v>52.2</c:v>
                </c:pt>
                <c:pt idx="46">
                  <c:v>51.4</c:v>
                </c:pt>
                <c:pt idx="47">
                  <c:v>51.9</c:v>
                </c:pt>
                <c:pt idx="48">
                  <c:v>52.111929564254801</c:v>
                </c:pt>
                <c:pt idx="49">
                  <c:v>47.833612423233902</c:v>
                </c:pt>
                <c:pt idx="50">
                  <c:v>45.916132417623601</c:v>
                </c:pt>
                <c:pt idx="51">
                  <c:v>45.644297662715502</c:v>
                </c:pt>
                <c:pt idx="52">
                  <c:v>50.075579918663202</c:v>
                </c:pt>
                <c:pt idx="53">
                  <c:v>48.529002606246998</c:v>
                </c:pt>
                <c:pt idx="54">
                  <c:v>48.2146370741197</c:v>
                </c:pt>
                <c:pt idx="55">
                  <c:v>48.538191548109097</c:v>
                </c:pt>
                <c:pt idx="56">
                  <c:v>47.553256059219599</c:v>
                </c:pt>
                <c:pt idx="57">
                  <c:v>46.531859963179102</c:v>
                </c:pt>
                <c:pt idx="58">
                  <c:v>47.134471244889902</c:v>
                </c:pt>
                <c:pt idx="59">
                  <c:v>47.134471244889902</c:v>
                </c:pt>
                <c:pt idx="60">
                  <c:v>47.588670366475405</c:v>
                </c:pt>
                <c:pt idx="61">
                  <c:v>47.0099629718123</c:v>
                </c:pt>
                <c:pt idx="62">
                  <c:v>47.354624345767903</c:v>
                </c:pt>
                <c:pt idx="63">
                  <c:v>47.630184995284395</c:v>
                </c:pt>
                <c:pt idx="64">
                  <c:v>48.763221575710695</c:v>
                </c:pt>
                <c:pt idx="65">
                  <c:v>49.721662453146095</c:v>
                </c:pt>
                <c:pt idx="66">
                  <c:v>49.9049952831081</c:v>
                </c:pt>
                <c:pt idx="67">
                  <c:v>52.279846088841502</c:v>
                </c:pt>
                <c:pt idx="68">
                  <c:v>52.761287049626702</c:v>
                </c:pt>
                <c:pt idx="69">
                  <c:v>52.041336546624301</c:v>
                </c:pt>
                <c:pt idx="70">
                  <c:v>53.494603644419897</c:v>
                </c:pt>
                <c:pt idx="71">
                  <c:v>53.731558880534699</c:v>
                </c:pt>
                <c:pt idx="72">
                  <c:v>51.104039702344195</c:v>
                </c:pt>
                <c:pt idx="73">
                  <c:v>51.391559186049996</c:v>
                </c:pt>
                <c:pt idx="74">
                  <c:v>50.532863087921406</c:v>
                </c:pt>
                <c:pt idx="75">
                  <c:v>52.968878646247596</c:v>
                </c:pt>
                <c:pt idx="76">
                  <c:v>52.314375963674003</c:v>
                </c:pt>
                <c:pt idx="77">
                  <c:v>51.541857166241002</c:v>
                </c:pt>
                <c:pt idx="78">
                  <c:v>51.897162648318599</c:v>
                </c:pt>
                <c:pt idx="79">
                  <c:v>51.2984848652479</c:v>
                </c:pt>
                <c:pt idx="80">
                  <c:v>52.102469401432401</c:v>
                </c:pt>
                <c:pt idx="81">
                  <c:v>53.494516700432897</c:v>
                </c:pt>
                <c:pt idx="82">
                  <c:v>53</c:v>
                </c:pt>
                <c:pt idx="83">
                  <c:v>53.7</c:v>
                </c:pt>
                <c:pt idx="84">
                  <c:v>54.6</c:v>
                </c:pt>
                <c:pt idx="85">
                  <c:v>54.5</c:v>
                </c:pt>
                <c:pt idx="86">
                  <c:v>54.4</c:v>
                </c:pt>
                <c:pt idx="87">
                  <c:v>54.4</c:v>
                </c:pt>
                <c:pt idx="88">
                  <c:v>53.9</c:v>
                </c:pt>
                <c:pt idx="89">
                  <c:v>54.9</c:v>
                </c:pt>
                <c:pt idx="90">
                  <c:v>55</c:v>
                </c:pt>
                <c:pt idx="91">
                  <c:v>51</c:v>
                </c:pt>
                <c:pt idx="92">
                  <c:v>51.5</c:v>
                </c:pt>
                <c:pt idx="93">
                  <c:v>52</c:v>
                </c:pt>
                <c:pt idx="94">
                  <c:v>52.3</c:v>
                </c:pt>
                <c:pt idx="95">
                  <c:v>52.1</c:v>
                </c:pt>
                <c:pt idx="96">
                  <c:v>51</c:v>
                </c:pt>
                <c:pt idx="97">
                  <c:v>52.2</c:v>
                </c:pt>
                <c:pt idx="98">
                  <c:v>52.2</c:v>
                </c:pt>
                <c:pt idx="99">
                  <c:v>50.4</c:v>
                </c:pt>
                <c:pt idx="100">
                  <c:v>52.4</c:v>
                </c:pt>
                <c:pt idx="101">
                  <c:v>51.6</c:v>
                </c:pt>
                <c:pt idx="102">
                  <c:v>47.9</c:v>
                </c:pt>
                <c:pt idx="103">
                  <c:v>53.4</c:v>
                </c:pt>
                <c:pt idx="104">
                  <c:v>51.8</c:v>
                </c:pt>
                <c:pt idx="105">
                  <c:v>51.6</c:v>
                </c:pt>
                <c:pt idx="106">
                  <c:v>52.1</c:v>
                </c:pt>
                <c:pt idx="107">
                  <c:v>52.1</c:v>
                </c:pt>
                <c:pt idx="108">
                  <c:v>52.6</c:v>
                </c:pt>
                <c:pt idx="109">
                  <c:v>52</c:v>
                </c:pt>
                <c:pt idx="110">
                  <c:v>52.2</c:v>
                </c:pt>
                <c:pt idx="111">
                  <c:v>52.2</c:v>
                </c:pt>
                <c:pt idx="112">
                  <c:v>52.3</c:v>
                </c:pt>
                <c:pt idx="113">
                  <c:v>52</c:v>
                </c:pt>
                <c:pt idx="114">
                  <c:v>50.9</c:v>
                </c:pt>
                <c:pt idx="115">
                  <c:v>49.1</c:v>
                </c:pt>
                <c:pt idx="116">
                  <c:v>49.1</c:v>
                </c:pt>
                <c:pt idx="117">
                  <c:v>50.5</c:v>
                </c:pt>
                <c:pt idx="118">
                  <c:v>50.8</c:v>
                </c:pt>
                <c:pt idx="119">
                  <c:v>52</c:v>
                </c:pt>
                <c:pt idx="120">
                  <c:v>52.2</c:v>
                </c:pt>
                <c:pt idx="121">
                  <c:v>52.5</c:v>
                </c:pt>
                <c:pt idx="122">
                  <c:v>50.5</c:v>
                </c:pt>
                <c:pt idx="123">
                  <c:v>50.5</c:v>
                </c:pt>
                <c:pt idx="124">
                  <c:v>49.9</c:v>
                </c:pt>
                <c:pt idx="125">
                  <c:v>49.5</c:v>
                </c:pt>
                <c:pt idx="126">
                  <c:v>49.2</c:v>
                </c:pt>
                <c:pt idx="127">
                  <c:v>52.1</c:v>
                </c:pt>
                <c:pt idx="128">
                  <c:v>51.7</c:v>
                </c:pt>
                <c:pt idx="129">
                  <c:v>50.9</c:v>
                </c:pt>
                <c:pt idx="130">
                  <c:v>53.9</c:v>
                </c:pt>
                <c:pt idx="131">
                  <c:v>55.7</c:v>
                </c:pt>
                <c:pt idx="132">
                  <c:v>54.4</c:v>
                </c:pt>
                <c:pt idx="133">
                  <c:v>54.2</c:v>
                </c:pt>
                <c:pt idx="134">
                  <c:v>55.3</c:v>
                </c:pt>
                <c:pt idx="135">
                  <c:v>54.7</c:v>
                </c:pt>
                <c:pt idx="136">
                  <c:v>53.8</c:v>
                </c:pt>
                <c:pt idx="137">
                  <c:v>50.8</c:v>
                </c:pt>
                <c:pt idx="138">
                  <c:v>50.1</c:v>
                </c:pt>
                <c:pt idx="139">
                  <c:v>51.5</c:v>
                </c:pt>
                <c:pt idx="140">
                  <c:v>56.4</c:v>
                </c:pt>
                <c:pt idx="141">
                  <c:v>57.7</c:v>
                </c:pt>
                <c:pt idx="142">
                  <c:v>58.6</c:v>
                </c:pt>
                <c:pt idx="143">
                  <c:v>56</c:v>
                </c:pt>
                <c:pt idx="144">
                  <c:v>56.6</c:v>
                </c:pt>
                <c:pt idx="145">
                  <c:v>55.9</c:v>
                </c:pt>
                <c:pt idx="146">
                  <c:v>55.3</c:v>
                </c:pt>
                <c:pt idx="147">
                  <c:v>56</c:v>
                </c:pt>
                <c:pt idx="148">
                  <c:v>56.2</c:v>
                </c:pt>
                <c:pt idx="149">
                  <c:v>55</c:v>
                </c:pt>
                <c:pt idx="150">
                  <c:v>56.1</c:v>
                </c:pt>
                <c:pt idx="151">
                  <c:v>55.6</c:v>
                </c:pt>
                <c:pt idx="152">
                  <c:v>53.7</c:v>
                </c:pt>
                <c:pt idx="153">
                  <c:v>55.4</c:v>
                </c:pt>
                <c:pt idx="154">
                  <c:v>55.7</c:v>
                </c:pt>
                <c:pt idx="155">
                  <c:v>55.1</c:v>
                </c:pt>
                <c:pt idx="156">
                  <c:v>54.7</c:v>
                </c:pt>
                <c:pt idx="157">
                  <c:v>53.1</c:v>
                </c:pt>
                <c:pt idx="158">
                  <c:v>55.2</c:v>
                </c:pt>
                <c:pt idx="159">
                  <c:v>54.6</c:v>
                </c:pt>
                <c:pt idx="160">
                  <c:v>52.7</c:v>
                </c:pt>
                <c:pt idx="161">
                  <c:v>51</c:v>
                </c:pt>
                <c:pt idx="162">
                  <c:v>52.8</c:v>
                </c:pt>
                <c:pt idx="163">
                  <c:v>52</c:v>
                </c:pt>
                <c:pt idx="164">
                  <c:v>45.7</c:v>
                </c:pt>
                <c:pt idx="165">
                  <c:v>42.2</c:v>
                </c:pt>
                <c:pt idx="166">
                  <c:v>42.6</c:v>
                </c:pt>
                <c:pt idx="167">
                  <c:v>43.3</c:v>
                </c:pt>
                <c:pt idx="168">
                  <c:v>43</c:v>
                </c:pt>
                <c:pt idx="169">
                  <c:v>42.8</c:v>
                </c:pt>
                <c:pt idx="170">
                  <c:v>42.4</c:v>
                </c:pt>
                <c:pt idx="171">
                  <c:v>43.1</c:v>
                </c:pt>
                <c:pt idx="172">
                  <c:v>43.4</c:v>
                </c:pt>
                <c:pt idx="173">
                  <c:v>42.8</c:v>
                </c:pt>
                <c:pt idx="174">
                  <c:v>43.434997252010298</c:v>
                </c:pt>
                <c:pt idx="175">
                  <c:v>42.922711714499798</c:v>
                </c:pt>
                <c:pt idx="176">
                  <c:v>43.088025282094193</c:v>
                </c:pt>
                <c:pt idx="177">
                  <c:v>43.114371985692102</c:v>
                </c:pt>
                <c:pt idx="178">
                  <c:v>43.010833382338703</c:v>
                </c:pt>
                <c:pt idx="179">
                  <c:v>43.766132820481694</c:v>
                </c:pt>
                <c:pt idx="180">
                  <c:v>47.151889823579701</c:v>
                </c:pt>
                <c:pt idx="181">
                  <c:v>52.442706994621304</c:v>
                </c:pt>
                <c:pt idx="182">
                  <c:v>54.7237362693715</c:v>
                </c:pt>
                <c:pt idx="183">
                  <c:v>54.4344443518156</c:v>
                </c:pt>
                <c:pt idx="184">
                  <c:v>53.028370648866996</c:v>
                </c:pt>
                <c:pt idx="185">
                  <c:v>55.336463272890406</c:v>
                </c:pt>
                <c:pt idx="186">
                  <c:v>52.631174984197102</c:v>
                </c:pt>
                <c:pt idx="187">
                  <c:v>52.174932441058104</c:v>
                </c:pt>
                <c:pt idx="188">
                  <c:v>52.908970431684502</c:v>
                </c:pt>
                <c:pt idx="189">
                  <c:v>52.543247195241605</c:v>
                </c:pt>
                <c:pt idx="190">
                  <c:v>52.932199568733097</c:v>
                </c:pt>
                <c:pt idx="191">
                  <c:v>52.593054047794197</c:v>
                </c:pt>
                <c:pt idx="192">
                  <c:v>51.461874802886499</c:v>
                </c:pt>
                <c:pt idx="193">
                  <c:v>52.194745468132105</c:v>
                </c:pt>
                <c:pt idx="194">
                  <c:v>52.9012163508391</c:v>
                </c:pt>
                <c:pt idx="195">
                  <c:v>52.881786588776698</c:v>
                </c:pt>
                <c:pt idx="196">
                  <c:v>53.549498284592602</c:v>
                </c:pt>
                <c:pt idx="197">
                  <c:v>53.304255404048199</c:v>
                </c:pt>
                <c:pt idx="198">
                  <c:v>53.201572331491697</c:v>
                </c:pt>
                <c:pt idx="199">
                  <c:v>53.175029339739702</c:v>
                </c:pt>
                <c:pt idx="200">
                  <c:v>51.844463807507097</c:v>
                </c:pt>
                <c:pt idx="201">
                  <c:v>51.171562117026205</c:v>
                </c:pt>
                <c:pt idx="202">
                  <c:v>52</c:v>
                </c:pt>
                <c:pt idx="203">
                  <c:v>51.9</c:v>
                </c:pt>
                <c:pt idx="204">
                  <c:v>52.4</c:v>
                </c:pt>
                <c:pt idx="205">
                  <c:v>50.1</c:v>
                </c:pt>
                <c:pt idx="206">
                  <c:v>52</c:v>
                </c:pt>
                <c:pt idx="207">
                  <c:v>57.8</c:v>
                </c:pt>
                <c:pt idx="208">
                  <c:v>54.1</c:v>
                </c:pt>
                <c:pt idx="209">
                  <c:v>54.1</c:v>
                </c:pt>
                <c:pt idx="210">
                  <c:v>52.2</c:v>
                </c:pt>
                <c:pt idx="211">
                  <c:v>52.2</c:v>
                </c:pt>
                <c:pt idx="212">
                  <c:v>52.2</c:v>
                </c:pt>
                <c:pt idx="213">
                  <c:v>52.1</c:v>
                </c:pt>
                <c:pt idx="214">
                  <c:v>51.7</c:v>
                </c:pt>
                <c:pt idx="215">
                  <c:v>51.6</c:v>
                </c:pt>
                <c:pt idx="216">
                  <c:v>52.2</c:v>
                </c:pt>
                <c:pt idx="217">
                  <c:v>52.2</c:v>
                </c:pt>
                <c:pt idx="218">
                  <c:v>51.8</c:v>
                </c:pt>
                <c:pt idx="219">
                  <c:v>51.4</c:v>
                </c:pt>
                <c:pt idx="220">
                  <c:v>51.7</c:v>
                </c:pt>
                <c:pt idx="221">
                  <c:v>51.8</c:v>
                </c:pt>
                <c:pt idx="222">
                  <c:v>54</c:v>
                </c:pt>
                <c:pt idx="223">
                  <c:v>49.8</c:v>
                </c:pt>
                <c:pt idx="224">
                  <c:v>50.1</c:v>
                </c:pt>
                <c:pt idx="225">
                  <c:v>49.6</c:v>
                </c:pt>
                <c:pt idx="226">
                  <c:v>49</c:v>
                </c:pt>
                <c:pt idx="227">
                  <c:v>45.7</c:v>
                </c:pt>
                <c:pt idx="228">
                  <c:v>51.2</c:v>
                </c:pt>
                <c:pt idx="229">
                  <c:v>47.6</c:v>
                </c:pt>
                <c:pt idx="230">
                  <c:v>48.4</c:v>
                </c:pt>
                <c:pt idx="231">
                  <c:v>47.2</c:v>
                </c:pt>
                <c:pt idx="232">
                  <c:v>52.4</c:v>
                </c:pt>
                <c:pt idx="233">
                  <c:v>52.1</c:v>
                </c:pt>
                <c:pt idx="234">
                  <c:v>52.5</c:v>
                </c:pt>
                <c:pt idx="235">
                  <c:v>52.6</c:v>
                </c:pt>
                <c:pt idx="236">
                  <c:v>54.2</c:v>
                </c:pt>
                <c:pt idx="237">
                  <c:v>55.8</c:v>
                </c:pt>
                <c:pt idx="238">
                  <c:v>55.6</c:v>
                </c:pt>
                <c:pt idx="239">
                  <c:v>54.9</c:v>
                </c:pt>
                <c:pt idx="240">
                  <c:v>54.340168053260498</c:v>
                </c:pt>
                <c:pt idx="241">
                  <c:v>54.969272482636498</c:v>
                </c:pt>
                <c:pt idx="242">
                  <c:v>55.029201063774202</c:v>
                </c:pt>
                <c:pt idx="243">
                  <c:v>55.285111166483098</c:v>
                </c:pt>
                <c:pt idx="244">
                  <c:v>54.262102956801201</c:v>
                </c:pt>
                <c:pt idx="245">
                  <c:v>53.778232003570999</c:v>
                </c:pt>
                <c:pt idx="246">
                  <c:v>50.863681089836803</c:v>
                </c:pt>
                <c:pt idx="247">
                  <c:v>50.726892124605698</c:v>
                </c:pt>
                <c:pt idx="248">
                  <c:v>51.102445671651097</c:v>
                </c:pt>
                <c:pt idx="249">
                  <c:v>54.031732905170003</c:v>
                </c:pt>
                <c:pt idx="250">
                  <c:v>53.6268670995441</c:v>
                </c:pt>
                <c:pt idx="251">
                  <c:v>53.139549193864902</c:v>
                </c:pt>
                <c:pt idx="252">
                  <c:v>53.239280581162298</c:v>
                </c:pt>
                <c:pt idx="253">
                  <c:v>53.463960054874399</c:v>
                </c:pt>
                <c:pt idx="254">
                  <c:v>52.573199657828702</c:v>
                </c:pt>
                <c:pt idx="255">
                  <c:v>53.5398227587688</c:v>
                </c:pt>
                <c:pt idx="256">
                  <c:v>53.009913435706302</c:v>
                </c:pt>
                <c:pt idx="257">
                  <c:v>53.417230033817098</c:v>
                </c:pt>
                <c:pt idx="258">
                  <c:v>49.626883751409999</c:v>
                </c:pt>
                <c:pt idx="259">
                  <c:v>51.100921341413297</c:v>
                </c:pt>
                <c:pt idx="260">
                  <c:v>49.625978422571102</c:v>
                </c:pt>
                <c:pt idx="261">
                  <c:v>52.549208733755798</c:v>
                </c:pt>
                <c:pt idx="262">
                  <c:v>53.960450886173</c:v>
                </c:pt>
                <c:pt idx="263">
                  <c:v>51.8261156689031</c:v>
                </c:pt>
                <c:pt idx="264">
                  <c:v>52.480220746074103</c:v>
                </c:pt>
                <c:pt idx="265">
                  <c:v>52.883736175544399</c:v>
                </c:pt>
                <c:pt idx="266">
                  <c:v>52.499685253020097</c:v>
                </c:pt>
                <c:pt idx="267">
                  <c:v>51.335979272701103</c:v>
                </c:pt>
                <c:pt idx="268">
                  <c:v>51.579293136596597</c:v>
                </c:pt>
                <c:pt idx="269">
                  <c:v>51.766919911746598</c:v>
                </c:pt>
                <c:pt idx="270">
                  <c:v>53.436958322988602</c:v>
                </c:pt>
                <c:pt idx="271">
                  <c:v>50.701782491361598</c:v>
                </c:pt>
                <c:pt idx="272">
                  <c:v>51.194356266878202</c:v>
                </c:pt>
                <c:pt idx="273">
                  <c:v>49.929178469556298</c:v>
                </c:pt>
                <c:pt idx="274">
                  <c:v>49.494909932370497</c:v>
                </c:pt>
                <c:pt idx="275">
                  <c:v>44.078555451454903</c:v>
                </c:pt>
                <c:pt idx="276">
                  <c:v>42.858678024819604</c:v>
                </c:pt>
                <c:pt idx="277">
                  <c:v>46.673661509685999</c:v>
                </c:pt>
                <c:pt idx="278">
                  <c:v>49.5771611215891</c:v>
                </c:pt>
                <c:pt idx="279">
                  <c:v>47.411874292146003</c:v>
                </c:pt>
                <c:pt idx="280">
                  <c:v>48.872306211979797</c:v>
                </c:pt>
                <c:pt idx="281">
                  <c:v>49.020307179957101</c:v>
                </c:pt>
                <c:pt idx="282">
                  <c:v>49.334602158524703</c:v>
                </c:pt>
                <c:pt idx="283">
                  <c:v>49.201570653217097</c:v>
                </c:pt>
                <c:pt idx="284">
                  <c:v>50.492243840985303</c:v>
                </c:pt>
                <c:pt idx="285">
                  <c:v>51.177820286954002</c:v>
                </c:pt>
                <c:pt idx="286">
                  <c:v>51.727587896682302</c:v>
                </c:pt>
                <c:pt idx="287">
                  <c:v>49.685511538876398</c:v>
                </c:pt>
                <c:pt idx="288">
                  <c:v>50.454120697360302</c:v>
                </c:pt>
                <c:pt idx="289">
                  <c:v>50.585104960089403</c:v>
                </c:pt>
                <c:pt idx="290">
                  <c:v>50.608757046743307</c:v>
                </c:pt>
                <c:pt idx="291">
                  <c:v>50.172369319518999</c:v>
                </c:pt>
                <c:pt idx="292">
                  <c:v>48.119507238682999</c:v>
                </c:pt>
                <c:pt idx="293">
                  <c:v>46.549561755453006</c:v>
                </c:pt>
                <c:pt idx="294">
                  <c:v>51.845543829298201</c:v>
                </c:pt>
                <c:pt idx="295">
                  <c:v>53.320177902004602</c:v>
                </c:pt>
                <c:pt idx="296">
                  <c:v>53.255801728625201</c:v>
                </c:pt>
                <c:pt idx="297">
                  <c:v>53.1261169755944</c:v>
                </c:pt>
                <c:pt idx="298">
                  <c:v>52.570152070042298</c:v>
                </c:pt>
                <c:pt idx="299">
                  <c:v>52.133464616031198</c:v>
                </c:pt>
                <c:pt idx="300">
                  <c:v>49.661801694783897</c:v>
                </c:pt>
                <c:pt idx="301">
                  <c:v>52.143815105815001</c:v>
                </c:pt>
                <c:pt idx="302">
                  <c:v>52.304637310940905</c:v>
                </c:pt>
                <c:pt idx="303">
                  <c:v>50.8199685645627</c:v>
                </c:pt>
                <c:pt idx="304">
                  <c:v>49.031493583908606</c:v>
                </c:pt>
                <c:pt idx="305">
                  <c:v>49.8661000558116</c:v>
                </c:pt>
                <c:pt idx="306">
                  <c:v>52.672617215794801</c:v>
                </c:pt>
                <c:pt idx="307">
                  <c:v>52.572670690829803</c:v>
                </c:pt>
                <c:pt idx="308">
                  <c:v>53.443434148954402</c:v>
                </c:pt>
                <c:pt idx="309">
                  <c:v>54.149209316967998</c:v>
                </c:pt>
                <c:pt idx="310">
                  <c:v>53.732774065534805</c:v>
                </c:pt>
                <c:pt idx="311">
                  <c:v>53.066295369721203</c:v>
                </c:pt>
                <c:pt idx="312">
                  <c:v>49.688353358451103</c:v>
                </c:pt>
                <c:pt idx="313">
                  <c:v>52.655673231882695</c:v>
                </c:pt>
                <c:pt idx="314">
                  <c:v>52.309405742933798</c:v>
                </c:pt>
                <c:pt idx="315">
                  <c:v>52.975816594747798</c:v>
                </c:pt>
                <c:pt idx="316">
                  <c:v>52.434524063795998</c:v>
                </c:pt>
                <c:pt idx="317">
                  <c:v>53.263790909933</c:v>
                </c:pt>
                <c:pt idx="318">
                  <c:v>52.83246765114</c:v>
                </c:pt>
                <c:pt idx="319">
                  <c:v>53.266491253390697</c:v>
                </c:pt>
                <c:pt idx="320">
                  <c:v>51.189395403312403</c:v>
                </c:pt>
                <c:pt idx="321">
                  <c:v>52.827848237168801</c:v>
                </c:pt>
                <c:pt idx="322">
                  <c:v>51.950108601623199</c:v>
                </c:pt>
                <c:pt idx="323">
                  <c:v>52.960294926104901</c:v>
                </c:pt>
                <c:pt idx="324">
                  <c:v>54.5581581681854</c:v>
                </c:pt>
                <c:pt idx="325">
                  <c:v>53.167639388008197</c:v>
                </c:pt>
                <c:pt idx="326">
                  <c:v>53.702689742418002</c:v>
                </c:pt>
                <c:pt idx="327">
                  <c:v>53.846704448323997</c:v>
                </c:pt>
                <c:pt idx="328">
                  <c:v>54.9403507629929</c:v>
                </c:pt>
                <c:pt idx="329">
                  <c:v>54.365301020601599</c:v>
                </c:pt>
                <c:pt idx="330">
                  <c:v>52.810999925483102</c:v>
                </c:pt>
                <c:pt idx="331">
                  <c:v>53.491839316736304</c:v>
                </c:pt>
                <c:pt idx="332">
                  <c:v>54.799471573285501</c:v>
                </c:pt>
                <c:pt idx="333">
                  <c:v>54.8520117302294</c:v>
                </c:pt>
                <c:pt idx="334">
                  <c:v>54.853115286842097</c:v>
                </c:pt>
                <c:pt idx="335">
                  <c:v>56.250262864615102</c:v>
                </c:pt>
                <c:pt idx="336">
                  <c:v>54.258029989801202</c:v>
                </c:pt>
                <c:pt idx="337">
                  <c:v>54.047936874148903</c:v>
                </c:pt>
                <c:pt idx="338">
                  <c:v>54.227016115368997</c:v>
                </c:pt>
                <c:pt idx="339">
                  <c:v>54.895994334194903</c:v>
                </c:pt>
                <c:pt idx="340">
                  <c:v>53.846989591692903</c:v>
                </c:pt>
                <c:pt idx="341">
                  <c:v>52.875833653956001</c:v>
                </c:pt>
                <c:pt idx="342">
                  <c:v>52.694473927619697</c:v>
                </c:pt>
                <c:pt idx="343">
                  <c:v>53.5677685034143</c:v>
                </c:pt>
                <c:pt idx="344">
                  <c:v>53.278180429934999</c:v>
                </c:pt>
                <c:pt idx="345">
                  <c:v>53.901842087076098</c:v>
                </c:pt>
                <c:pt idx="346">
                  <c:v>55.091716038831798</c:v>
                </c:pt>
                <c:pt idx="347">
                  <c:v>53.896222810273898</c:v>
                </c:pt>
                <c:pt idx="348">
                  <c:v>54.771075467446302</c:v>
                </c:pt>
                <c:pt idx="349">
                  <c:v>55.765124183084701</c:v>
                </c:pt>
                <c:pt idx="350">
                  <c:v>56.109848007142702</c:v>
                </c:pt>
                <c:pt idx="351">
                  <c:v>53.977373581239199</c:v>
                </c:pt>
                <c:pt idx="352">
                  <c:v>54.198534334866103</c:v>
                </c:pt>
                <c:pt idx="353">
                  <c:v>55.580879787550003</c:v>
                </c:pt>
                <c:pt idx="354">
                  <c:v>56.097736754532697</c:v>
                </c:pt>
                <c:pt idx="355">
                  <c:v>55.924953123480698</c:v>
                </c:pt>
                <c:pt idx="356">
                  <c:v>54.887201067915598</c:v>
                </c:pt>
                <c:pt idx="357">
                  <c:v>54.581360121678401</c:v>
                </c:pt>
                <c:pt idx="358">
                  <c:v>54.921571801039903</c:v>
                </c:pt>
                <c:pt idx="359">
                  <c:v>54.172088922387204</c:v>
                </c:pt>
                <c:pt idx="360">
                  <c:v>53.462178921662698</c:v>
                </c:pt>
                <c:pt idx="361">
                  <c:v>55.092140406745401</c:v>
                </c:pt>
                <c:pt idx="362">
                  <c:v>55.0111049066428</c:v>
                </c:pt>
                <c:pt idx="363">
                  <c:v>54.4523872385682</c:v>
                </c:pt>
                <c:pt idx="364">
                  <c:v>54.750205267972902</c:v>
                </c:pt>
                <c:pt idx="365">
                  <c:v>54.378160006381798</c:v>
                </c:pt>
                <c:pt idx="366">
                  <c:v>54.680355019382198</c:v>
                </c:pt>
              </c:numCache>
            </c:numRef>
          </c:val>
          <c:smooth val="1"/>
        </c:ser>
        <c:ser>
          <c:idx val="3"/>
          <c:order val="4"/>
          <c:tx>
            <c:v>Date Axis</c:v>
          </c:tx>
          <c:spPr>
            <a:ln>
              <a:noFill/>
            </a:ln>
          </c:spPr>
          <c:marker>
            <c:symbol val="plus"/>
            <c:size val="5"/>
            <c:spPr>
              <a:noFill/>
              <a:ln>
                <a:solidFill>
                  <a:schemeClr val="tx1"/>
                </a:solidFill>
              </a:ln>
            </c:spPr>
          </c:marker>
          <c:dLbls>
            <c:numFmt formatCode="m/d/yyyy;@" sourceLinked="0"/>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BORDER'!$D$522:$D$888</c:f>
              <c:numCache>
                <c:formatCode>General</c:formatCode>
                <c:ptCount val="367"/>
                <c:pt idx="0">
                  <c:v>0</c:v>
                </c:pt>
                <c:pt idx="29">
                  <c:v>0</c:v>
                </c:pt>
                <c:pt idx="60">
                  <c:v>0</c:v>
                </c:pt>
                <c:pt idx="90">
                  <c:v>0</c:v>
                </c:pt>
                <c:pt idx="121">
                  <c:v>0</c:v>
                </c:pt>
                <c:pt idx="151">
                  <c:v>0</c:v>
                </c:pt>
                <c:pt idx="182">
                  <c:v>0</c:v>
                </c:pt>
                <c:pt idx="213">
                  <c:v>0</c:v>
                </c:pt>
                <c:pt idx="243">
                  <c:v>0</c:v>
                </c:pt>
                <c:pt idx="274">
                  <c:v>0</c:v>
                </c:pt>
                <c:pt idx="304">
                  <c:v>0</c:v>
                </c:pt>
                <c:pt idx="335">
                  <c:v>0</c:v>
                </c:pt>
                <c:pt idx="366">
                  <c:v>0</c:v>
                </c:pt>
              </c:numCache>
            </c:numRef>
          </c:val>
          <c:smooth val="0"/>
        </c:ser>
        <c:dLbls>
          <c:showLegendKey val="0"/>
          <c:showVal val="0"/>
          <c:showCatName val="0"/>
          <c:showSerName val="0"/>
          <c:showPercent val="0"/>
          <c:showBubbleSize val="0"/>
        </c:dLbls>
        <c:marker val="1"/>
        <c:smooth val="0"/>
        <c:axId val="107533824"/>
        <c:axId val="107535360"/>
      </c:lineChart>
      <c:lineChart>
        <c:grouping val="standard"/>
        <c:varyColors val="0"/>
        <c:ser>
          <c:idx val="2"/>
          <c:order val="1"/>
          <c:tx>
            <c:v>ABC Border  FT</c:v>
          </c:tx>
          <c:spPr>
            <a:ln w="34925">
              <a:solidFill>
                <a:srgbClr val="003896"/>
              </a:solidFill>
              <a:prstDash val="sysDash"/>
            </a:ln>
          </c:spPr>
          <c:marker>
            <c:symbol val="none"/>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BORDER'!$AI$522:$AI$888</c:f>
              <c:numCache>
                <c:formatCode>0.0</c:formatCode>
                <c:ptCount val="367"/>
                <c:pt idx="0">
                  <c:v>2182</c:v>
                </c:pt>
                <c:pt idx="1">
                  <c:v>2182</c:v>
                </c:pt>
                <c:pt idx="2">
                  <c:v>2182</c:v>
                </c:pt>
                <c:pt idx="3">
                  <c:v>2182</c:v>
                </c:pt>
                <c:pt idx="4">
                  <c:v>2182</c:v>
                </c:pt>
                <c:pt idx="5">
                  <c:v>2182</c:v>
                </c:pt>
                <c:pt idx="6">
                  <c:v>2182</c:v>
                </c:pt>
                <c:pt idx="7">
                  <c:v>2182</c:v>
                </c:pt>
                <c:pt idx="8">
                  <c:v>2182</c:v>
                </c:pt>
                <c:pt idx="9">
                  <c:v>2182</c:v>
                </c:pt>
                <c:pt idx="10">
                  <c:v>2182</c:v>
                </c:pt>
                <c:pt idx="11">
                  <c:v>2182</c:v>
                </c:pt>
                <c:pt idx="12">
                  <c:v>2182</c:v>
                </c:pt>
                <c:pt idx="13">
                  <c:v>2182</c:v>
                </c:pt>
                <c:pt idx="14">
                  <c:v>2182</c:v>
                </c:pt>
                <c:pt idx="15">
                  <c:v>2182</c:v>
                </c:pt>
                <c:pt idx="16">
                  <c:v>2182</c:v>
                </c:pt>
                <c:pt idx="17">
                  <c:v>2182</c:v>
                </c:pt>
                <c:pt idx="18">
                  <c:v>2182</c:v>
                </c:pt>
                <c:pt idx="19">
                  <c:v>2182</c:v>
                </c:pt>
                <c:pt idx="20">
                  <c:v>2182</c:v>
                </c:pt>
                <c:pt idx="21">
                  <c:v>2182</c:v>
                </c:pt>
                <c:pt idx="22">
                  <c:v>2182</c:v>
                </c:pt>
                <c:pt idx="23">
                  <c:v>2182</c:v>
                </c:pt>
                <c:pt idx="24">
                  <c:v>2182</c:v>
                </c:pt>
                <c:pt idx="25">
                  <c:v>2182</c:v>
                </c:pt>
                <c:pt idx="26">
                  <c:v>2182</c:v>
                </c:pt>
                <c:pt idx="27">
                  <c:v>2182</c:v>
                </c:pt>
                <c:pt idx="28">
                  <c:v>2182</c:v>
                </c:pt>
                <c:pt idx="29">
                  <c:v>2162</c:v>
                </c:pt>
                <c:pt idx="30">
                  <c:v>2162</c:v>
                </c:pt>
                <c:pt idx="31">
                  <c:v>2162</c:v>
                </c:pt>
                <c:pt idx="32">
                  <c:v>2162</c:v>
                </c:pt>
                <c:pt idx="33">
                  <c:v>2162</c:v>
                </c:pt>
                <c:pt idx="34">
                  <c:v>2162</c:v>
                </c:pt>
                <c:pt idx="35">
                  <c:v>2162</c:v>
                </c:pt>
                <c:pt idx="36">
                  <c:v>2162</c:v>
                </c:pt>
                <c:pt idx="37">
                  <c:v>2162</c:v>
                </c:pt>
                <c:pt idx="38">
                  <c:v>2162</c:v>
                </c:pt>
                <c:pt idx="39">
                  <c:v>2162</c:v>
                </c:pt>
                <c:pt idx="40">
                  <c:v>2162</c:v>
                </c:pt>
                <c:pt idx="41">
                  <c:v>2162</c:v>
                </c:pt>
                <c:pt idx="42">
                  <c:v>2162</c:v>
                </c:pt>
                <c:pt idx="43">
                  <c:v>2162</c:v>
                </c:pt>
                <c:pt idx="44">
                  <c:v>2162</c:v>
                </c:pt>
                <c:pt idx="45">
                  <c:v>2162</c:v>
                </c:pt>
                <c:pt idx="46">
                  <c:v>2162</c:v>
                </c:pt>
                <c:pt idx="47">
                  <c:v>2162</c:v>
                </c:pt>
                <c:pt idx="48">
                  <c:v>2162</c:v>
                </c:pt>
                <c:pt idx="49">
                  <c:v>2162</c:v>
                </c:pt>
                <c:pt idx="50">
                  <c:v>2162</c:v>
                </c:pt>
                <c:pt idx="51">
                  <c:v>2162</c:v>
                </c:pt>
                <c:pt idx="52">
                  <c:v>2162</c:v>
                </c:pt>
                <c:pt idx="53">
                  <c:v>2162</c:v>
                </c:pt>
                <c:pt idx="54">
                  <c:v>2162</c:v>
                </c:pt>
                <c:pt idx="55">
                  <c:v>2162</c:v>
                </c:pt>
                <c:pt idx="56">
                  <c:v>2162</c:v>
                </c:pt>
                <c:pt idx="57">
                  <c:v>2162</c:v>
                </c:pt>
                <c:pt idx="58">
                  <c:v>2162</c:v>
                </c:pt>
                <c:pt idx="59">
                  <c:v>2162</c:v>
                </c:pt>
                <c:pt idx="60">
                  <c:v>2068</c:v>
                </c:pt>
                <c:pt idx="61">
                  <c:v>2068</c:v>
                </c:pt>
                <c:pt idx="62">
                  <c:v>2068</c:v>
                </c:pt>
                <c:pt idx="63">
                  <c:v>2068</c:v>
                </c:pt>
                <c:pt idx="64">
                  <c:v>2068</c:v>
                </c:pt>
                <c:pt idx="65">
                  <c:v>2068</c:v>
                </c:pt>
                <c:pt idx="66">
                  <c:v>2068</c:v>
                </c:pt>
                <c:pt idx="67">
                  <c:v>2068</c:v>
                </c:pt>
                <c:pt idx="68">
                  <c:v>2068</c:v>
                </c:pt>
                <c:pt idx="69">
                  <c:v>2068</c:v>
                </c:pt>
                <c:pt idx="70">
                  <c:v>2068</c:v>
                </c:pt>
                <c:pt idx="71">
                  <c:v>2068</c:v>
                </c:pt>
                <c:pt idx="72">
                  <c:v>2068</c:v>
                </c:pt>
                <c:pt idx="73">
                  <c:v>2068</c:v>
                </c:pt>
                <c:pt idx="74">
                  <c:v>2068</c:v>
                </c:pt>
                <c:pt idx="75">
                  <c:v>2068</c:v>
                </c:pt>
                <c:pt idx="76">
                  <c:v>2068</c:v>
                </c:pt>
                <c:pt idx="77">
                  <c:v>2068</c:v>
                </c:pt>
                <c:pt idx="78">
                  <c:v>2068</c:v>
                </c:pt>
                <c:pt idx="79">
                  <c:v>2068</c:v>
                </c:pt>
                <c:pt idx="80">
                  <c:v>2068</c:v>
                </c:pt>
                <c:pt idx="81">
                  <c:v>2068</c:v>
                </c:pt>
                <c:pt idx="82">
                  <c:v>2068</c:v>
                </c:pt>
                <c:pt idx="83">
                  <c:v>2068</c:v>
                </c:pt>
                <c:pt idx="84">
                  <c:v>2068</c:v>
                </c:pt>
                <c:pt idx="85">
                  <c:v>2068</c:v>
                </c:pt>
                <c:pt idx="86">
                  <c:v>2068</c:v>
                </c:pt>
                <c:pt idx="87">
                  <c:v>2068</c:v>
                </c:pt>
                <c:pt idx="88">
                  <c:v>2068</c:v>
                </c:pt>
                <c:pt idx="89">
                  <c:v>2068</c:v>
                </c:pt>
                <c:pt idx="90">
                  <c:v>2105</c:v>
                </c:pt>
                <c:pt idx="91">
                  <c:v>2105</c:v>
                </c:pt>
                <c:pt idx="92">
                  <c:v>2105</c:v>
                </c:pt>
                <c:pt idx="93">
                  <c:v>2105</c:v>
                </c:pt>
                <c:pt idx="94">
                  <c:v>2105</c:v>
                </c:pt>
                <c:pt idx="95">
                  <c:v>2105</c:v>
                </c:pt>
                <c:pt idx="96">
                  <c:v>2105</c:v>
                </c:pt>
                <c:pt idx="97">
                  <c:v>2105</c:v>
                </c:pt>
                <c:pt idx="98">
                  <c:v>2105</c:v>
                </c:pt>
                <c:pt idx="99">
                  <c:v>2105</c:v>
                </c:pt>
                <c:pt idx="100">
                  <c:v>2105</c:v>
                </c:pt>
                <c:pt idx="101">
                  <c:v>2105</c:v>
                </c:pt>
                <c:pt idx="102">
                  <c:v>2105</c:v>
                </c:pt>
                <c:pt idx="103">
                  <c:v>2105</c:v>
                </c:pt>
                <c:pt idx="104">
                  <c:v>2105</c:v>
                </c:pt>
                <c:pt idx="105">
                  <c:v>2105</c:v>
                </c:pt>
                <c:pt idx="106">
                  <c:v>2105</c:v>
                </c:pt>
                <c:pt idx="107">
                  <c:v>2105</c:v>
                </c:pt>
                <c:pt idx="108">
                  <c:v>2105</c:v>
                </c:pt>
                <c:pt idx="109">
                  <c:v>2105</c:v>
                </c:pt>
                <c:pt idx="110">
                  <c:v>2105</c:v>
                </c:pt>
                <c:pt idx="111">
                  <c:v>2105</c:v>
                </c:pt>
                <c:pt idx="112">
                  <c:v>2105</c:v>
                </c:pt>
                <c:pt idx="113">
                  <c:v>2105</c:v>
                </c:pt>
                <c:pt idx="114">
                  <c:v>2105</c:v>
                </c:pt>
                <c:pt idx="115">
                  <c:v>2105</c:v>
                </c:pt>
                <c:pt idx="116">
                  <c:v>2105</c:v>
                </c:pt>
                <c:pt idx="117">
                  <c:v>2105</c:v>
                </c:pt>
                <c:pt idx="118">
                  <c:v>2105</c:v>
                </c:pt>
                <c:pt idx="119">
                  <c:v>2105</c:v>
                </c:pt>
                <c:pt idx="120">
                  <c:v>2105</c:v>
                </c:pt>
                <c:pt idx="121">
                  <c:v>2105</c:v>
                </c:pt>
                <c:pt idx="122">
                  <c:v>2105</c:v>
                </c:pt>
                <c:pt idx="123">
                  <c:v>2105</c:v>
                </c:pt>
                <c:pt idx="124">
                  <c:v>2105</c:v>
                </c:pt>
                <c:pt idx="125">
                  <c:v>2105</c:v>
                </c:pt>
                <c:pt idx="126">
                  <c:v>2105</c:v>
                </c:pt>
                <c:pt idx="127">
                  <c:v>2105</c:v>
                </c:pt>
                <c:pt idx="128">
                  <c:v>2105</c:v>
                </c:pt>
                <c:pt idx="129">
                  <c:v>2105</c:v>
                </c:pt>
                <c:pt idx="130">
                  <c:v>2105</c:v>
                </c:pt>
                <c:pt idx="131">
                  <c:v>2105</c:v>
                </c:pt>
                <c:pt idx="132">
                  <c:v>2105</c:v>
                </c:pt>
                <c:pt idx="133">
                  <c:v>2105</c:v>
                </c:pt>
                <c:pt idx="134">
                  <c:v>2105</c:v>
                </c:pt>
                <c:pt idx="135">
                  <c:v>2105</c:v>
                </c:pt>
                <c:pt idx="136">
                  <c:v>2105</c:v>
                </c:pt>
                <c:pt idx="137">
                  <c:v>2105</c:v>
                </c:pt>
                <c:pt idx="138">
                  <c:v>2105</c:v>
                </c:pt>
                <c:pt idx="139">
                  <c:v>2105</c:v>
                </c:pt>
                <c:pt idx="140">
                  <c:v>2105</c:v>
                </c:pt>
                <c:pt idx="141">
                  <c:v>2105</c:v>
                </c:pt>
                <c:pt idx="142">
                  <c:v>2105</c:v>
                </c:pt>
                <c:pt idx="143">
                  <c:v>2105</c:v>
                </c:pt>
                <c:pt idx="144">
                  <c:v>2105</c:v>
                </c:pt>
                <c:pt idx="145">
                  <c:v>2105</c:v>
                </c:pt>
                <c:pt idx="146">
                  <c:v>2105</c:v>
                </c:pt>
                <c:pt idx="147">
                  <c:v>2105</c:v>
                </c:pt>
                <c:pt idx="148">
                  <c:v>2105</c:v>
                </c:pt>
                <c:pt idx="149">
                  <c:v>2105</c:v>
                </c:pt>
                <c:pt idx="150">
                  <c:v>2105</c:v>
                </c:pt>
                <c:pt idx="151">
                  <c:v>2192</c:v>
                </c:pt>
                <c:pt idx="152">
                  <c:v>2192</c:v>
                </c:pt>
                <c:pt idx="153">
                  <c:v>2192</c:v>
                </c:pt>
                <c:pt idx="154">
                  <c:v>2192</c:v>
                </c:pt>
                <c:pt idx="155">
                  <c:v>2192</c:v>
                </c:pt>
                <c:pt idx="156">
                  <c:v>2192</c:v>
                </c:pt>
                <c:pt idx="157">
                  <c:v>2192</c:v>
                </c:pt>
                <c:pt idx="158">
                  <c:v>2192</c:v>
                </c:pt>
                <c:pt idx="159">
                  <c:v>2192</c:v>
                </c:pt>
                <c:pt idx="160">
                  <c:v>2192</c:v>
                </c:pt>
                <c:pt idx="161">
                  <c:v>2192</c:v>
                </c:pt>
                <c:pt idx="162">
                  <c:v>2192</c:v>
                </c:pt>
                <c:pt idx="163">
                  <c:v>2192</c:v>
                </c:pt>
                <c:pt idx="164">
                  <c:v>2192</c:v>
                </c:pt>
                <c:pt idx="165">
                  <c:v>2192</c:v>
                </c:pt>
                <c:pt idx="166">
                  <c:v>2192</c:v>
                </c:pt>
                <c:pt idx="167">
                  <c:v>2192</c:v>
                </c:pt>
                <c:pt idx="168">
                  <c:v>2192</c:v>
                </c:pt>
                <c:pt idx="169">
                  <c:v>2192</c:v>
                </c:pt>
                <c:pt idx="170">
                  <c:v>2192</c:v>
                </c:pt>
                <c:pt idx="171">
                  <c:v>2192</c:v>
                </c:pt>
                <c:pt idx="172">
                  <c:v>2192</c:v>
                </c:pt>
                <c:pt idx="173">
                  <c:v>2192</c:v>
                </c:pt>
                <c:pt idx="174">
                  <c:v>2192</c:v>
                </c:pt>
                <c:pt idx="175">
                  <c:v>2192</c:v>
                </c:pt>
                <c:pt idx="176">
                  <c:v>2192</c:v>
                </c:pt>
                <c:pt idx="177">
                  <c:v>2192</c:v>
                </c:pt>
                <c:pt idx="178">
                  <c:v>2192</c:v>
                </c:pt>
                <c:pt idx="179">
                  <c:v>2192</c:v>
                </c:pt>
                <c:pt idx="180">
                  <c:v>2192</c:v>
                </c:pt>
                <c:pt idx="181">
                  <c:v>2192</c:v>
                </c:pt>
                <c:pt idx="182">
                  <c:v>2304</c:v>
                </c:pt>
                <c:pt idx="183">
                  <c:v>2304</c:v>
                </c:pt>
                <c:pt idx="184">
                  <c:v>2304</c:v>
                </c:pt>
                <c:pt idx="185">
                  <c:v>2304</c:v>
                </c:pt>
                <c:pt idx="186">
                  <c:v>2304</c:v>
                </c:pt>
                <c:pt idx="187">
                  <c:v>2304</c:v>
                </c:pt>
                <c:pt idx="188">
                  <c:v>2304</c:v>
                </c:pt>
                <c:pt idx="189">
                  <c:v>2304</c:v>
                </c:pt>
                <c:pt idx="190">
                  <c:v>2304</c:v>
                </c:pt>
                <c:pt idx="191">
                  <c:v>2304</c:v>
                </c:pt>
                <c:pt idx="192">
                  <c:v>2304</c:v>
                </c:pt>
                <c:pt idx="193">
                  <c:v>2304</c:v>
                </c:pt>
                <c:pt idx="194">
                  <c:v>2304</c:v>
                </c:pt>
                <c:pt idx="195">
                  <c:v>2304</c:v>
                </c:pt>
                <c:pt idx="196">
                  <c:v>2304</c:v>
                </c:pt>
                <c:pt idx="197">
                  <c:v>2304</c:v>
                </c:pt>
                <c:pt idx="198">
                  <c:v>2304</c:v>
                </c:pt>
                <c:pt idx="199">
                  <c:v>2304</c:v>
                </c:pt>
                <c:pt idx="200">
                  <c:v>2304</c:v>
                </c:pt>
                <c:pt idx="201">
                  <c:v>2304</c:v>
                </c:pt>
                <c:pt idx="202">
                  <c:v>2304</c:v>
                </c:pt>
                <c:pt idx="203">
                  <c:v>2304</c:v>
                </c:pt>
                <c:pt idx="204">
                  <c:v>2304</c:v>
                </c:pt>
                <c:pt idx="205">
                  <c:v>2304</c:v>
                </c:pt>
                <c:pt idx="206">
                  <c:v>2304</c:v>
                </c:pt>
                <c:pt idx="207">
                  <c:v>2304</c:v>
                </c:pt>
                <c:pt idx="208">
                  <c:v>2304</c:v>
                </c:pt>
                <c:pt idx="209">
                  <c:v>2304</c:v>
                </c:pt>
                <c:pt idx="210">
                  <c:v>2304</c:v>
                </c:pt>
                <c:pt idx="211">
                  <c:v>2304</c:v>
                </c:pt>
                <c:pt idx="212">
                  <c:v>2304</c:v>
                </c:pt>
                <c:pt idx="213">
                  <c:v>2304</c:v>
                </c:pt>
                <c:pt idx="214">
                  <c:v>2304</c:v>
                </c:pt>
                <c:pt idx="215">
                  <c:v>2304</c:v>
                </c:pt>
                <c:pt idx="216">
                  <c:v>2304</c:v>
                </c:pt>
                <c:pt idx="217">
                  <c:v>2304</c:v>
                </c:pt>
                <c:pt idx="218">
                  <c:v>2304</c:v>
                </c:pt>
                <c:pt idx="219">
                  <c:v>2304</c:v>
                </c:pt>
                <c:pt idx="220">
                  <c:v>2304</c:v>
                </c:pt>
                <c:pt idx="221">
                  <c:v>2304</c:v>
                </c:pt>
                <c:pt idx="222">
                  <c:v>2304</c:v>
                </c:pt>
                <c:pt idx="223">
                  <c:v>2304</c:v>
                </c:pt>
                <c:pt idx="224">
                  <c:v>2304</c:v>
                </c:pt>
                <c:pt idx="225">
                  <c:v>2304</c:v>
                </c:pt>
                <c:pt idx="226">
                  <c:v>2304</c:v>
                </c:pt>
                <c:pt idx="227">
                  <c:v>2304</c:v>
                </c:pt>
                <c:pt idx="228">
                  <c:v>2304</c:v>
                </c:pt>
                <c:pt idx="229">
                  <c:v>2304</c:v>
                </c:pt>
                <c:pt idx="230">
                  <c:v>2304</c:v>
                </c:pt>
                <c:pt idx="231">
                  <c:v>2304</c:v>
                </c:pt>
                <c:pt idx="232">
                  <c:v>2304</c:v>
                </c:pt>
                <c:pt idx="233">
                  <c:v>2304</c:v>
                </c:pt>
                <c:pt idx="234">
                  <c:v>2304</c:v>
                </c:pt>
                <c:pt idx="235">
                  <c:v>2304</c:v>
                </c:pt>
                <c:pt idx="236">
                  <c:v>2304</c:v>
                </c:pt>
                <c:pt idx="237">
                  <c:v>2304</c:v>
                </c:pt>
                <c:pt idx="238">
                  <c:v>2304</c:v>
                </c:pt>
                <c:pt idx="239">
                  <c:v>2304</c:v>
                </c:pt>
                <c:pt idx="240">
                  <c:v>2304</c:v>
                </c:pt>
                <c:pt idx="241">
                  <c:v>2304</c:v>
                </c:pt>
                <c:pt idx="242">
                  <c:v>2304</c:v>
                </c:pt>
                <c:pt idx="243">
                  <c:v>2322</c:v>
                </c:pt>
                <c:pt idx="244">
                  <c:v>2322</c:v>
                </c:pt>
                <c:pt idx="245">
                  <c:v>2322</c:v>
                </c:pt>
                <c:pt idx="246">
                  <c:v>2322</c:v>
                </c:pt>
                <c:pt idx="247">
                  <c:v>2322</c:v>
                </c:pt>
                <c:pt idx="248">
                  <c:v>2322</c:v>
                </c:pt>
                <c:pt idx="249">
                  <c:v>2322</c:v>
                </c:pt>
                <c:pt idx="250">
                  <c:v>2322</c:v>
                </c:pt>
                <c:pt idx="251">
                  <c:v>2322</c:v>
                </c:pt>
                <c:pt idx="252">
                  <c:v>2322</c:v>
                </c:pt>
                <c:pt idx="253">
                  <c:v>2322</c:v>
                </c:pt>
                <c:pt idx="254">
                  <c:v>2322</c:v>
                </c:pt>
                <c:pt idx="255">
                  <c:v>2322</c:v>
                </c:pt>
                <c:pt idx="256">
                  <c:v>2322</c:v>
                </c:pt>
                <c:pt idx="257">
                  <c:v>2322</c:v>
                </c:pt>
                <c:pt idx="258">
                  <c:v>2322</c:v>
                </c:pt>
                <c:pt idx="259">
                  <c:v>2322</c:v>
                </c:pt>
                <c:pt idx="260">
                  <c:v>2322</c:v>
                </c:pt>
                <c:pt idx="261">
                  <c:v>2322</c:v>
                </c:pt>
                <c:pt idx="262">
                  <c:v>2322</c:v>
                </c:pt>
                <c:pt idx="263">
                  <c:v>2322</c:v>
                </c:pt>
                <c:pt idx="264">
                  <c:v>2322</c:v>
                </c:pt>
                <c:pt idx="265">
                  <c:v>2322</c:v>
                </c:pt>
                <c:pt idx="266">
                  <c:v>2322</c:v>
                </c:pt>
                <c:pt idx="267">
                  <c:v>2322</c:v>
                </c:pt>
                <c:pt idx="268">
                  <c:v>2322</c:v>
                </c:pt>
                <c:pt idx="269">
                  <c:v>2322</c:v>
                </c:pt>
                <c:pt idx="270">
                  <c:v>2322</c:v>
                </c:pt>
                <c:pt idx="271">
                  <c:v>2322</c:v>
                </c:pt>
                <c:pt idx="272">
                  <c:v>2322</c:v>
                </c:pt>
                <c:pt idx="273">
                  <c:v>2322</c:v>
                </c:pt>
                <c:pt idx="274">
                  <c:v>2348</c:v>
                </c:pt>
                <c:pt idx="275">
                  <c:v>2348</c:v>
                </c:pt>
                <c:pt idx="276">
                  <c:v>2348</c:v>
                </c:pt>
                <c:pt idx="277">
                  <c:v>2348</c:v>
                </c:pt>
                <c:pt idx="278">
                  <c:v>2348</c:v>
                </c:pt>
                <c:pt idx="279">
                  <c:v>2348</c:v>
                </c:pt>
                <c:pt idx="280">
                  <c:v>2348</c:v>
                </c:pt>
                <c:pt idx="281">
                  <c:v>2348</c:v>
                </c:pt>
                <c:pt idx="282">
                  <c:v>2348</c:v>
                </c:pt>
                <c:pt idx="283">
                  <c:v>2348</c:v>
                </c:pt>
                <c:pt idx="284">
                  <c:v>2348</c:v>
                </c:pt>
                <c:pt idx="285">
                  <c:v>2348</c:v>
                </c:pt>
                <c:pt idx="286">
                  <c:v>2348</c:v>
                </c:pt>
                <c:pt idx="287">
                  <c:v>2348</c:v>
                </c:pt>
                <c:pt idx="288">
                  <c:v>2348</c:v>
                </c:pt>
                <c:pt idx="289">
                  <c:v>2348</c:v>
                </c:pt>
                <c:pt idx="290">
                  <c:v>2348</c:v>
                </c:pt>
                <c:pt idx="291">
                  <c:v>2348</c:v>
                </c:pt>
                <c:pt idx="292">
                  <c:v>2348</c:v>
                </c:pt>
                <c:pt idx="293">
                  <c:v>2348</c:v>
                </c:pt>
                <c:pt idx="294">
                  <c:v>2348</c:v>
                </c:pt>
                <c:pt idx="295">
                  <c:v>2348</c:v>
                </c:pt>
                <c:pt idx="296">
                  <c:v>2348</c:v>
                </c:pt>
                <c:pt idx="297">
                  <c:v>2348</c:v>
                </c:pt>
                <c:pt idx="298">
                  <c:v>2348</c:v>
                </c:pt>
                <c:pt idx="299">
                  <c:v>2348</c:v>
                </c:pt>
                <c:pt idx="300">
                  <c:v>2348</c:v>
                </c:pt>
                <c:pt idx="301">
                  <c:v>2348</c:v>
                </c:pt>
                <c:pt idx="302">
                  <c:v>2348</c:v>
                </c:pt>
                <c:pt idx="303">
                  <c:v>2348</c:v>
                </c:pt>
                <c:pt idx="304">
                  <c:v>2348</c:v>
                </c:pt>
                <c:pt idx="305">
                  <c:v>2348</c:v>
                </c:pt>
                <c:pt idx="306">
                  <c:v>2348</c:v>
                </c:pt>
                <c:pt idx="307">
                  <c:v>2348</c:v>
                </c:pt>
                <c:pt idx="308">
                  <c:v>2348</c:v>
                </c:pt>
                <c:pt idx="309">
                  <c:v>2348</c:v>
                </c:pt>
                <c:pt idx="310">
                  <c:v>2348</c:v>
                </c:pt>
                <c:pt idx="311">
                  <c:v>2348</c:v>
                </c:pt>
                <c:pt idx="312">
                  <c:v>2348</c:v>
                </c:pt>
                <c:pt idx="313">
                  <c:v>2348</c:v>
                </c:pt>
                <c:pt idx="314">
                  <c:v>2348</c:v>
                </c:pt>
                <c:pt idx="315">
                  <c:v>2348</c:v>
                </c:pt>
                <c:pt idx="316">
                  <c:v>2348</c:v>
                </c:pt>
                <c:pt idx="317">
                  <c:v>2348</c:v>
                </c:pt>
                <c:pt idx="318">
                  <c:v>2348</c:v>
                </c:pt>
                <c:pt idx="319">
                  <c:v>2348</c:v>
                </c:pt>
                <c:pt idx="320">
                  <c:v>2348</c:v>
                </c:pt>
                <c:pt idx="321">
                  <c:v>2348</c:v>
                </c:pt>
                <c:pt idx="322">
                  <c:v>2348</c:v>
                </c:pt>
                <c:pt idx="323">
                  <c:v>2348</c:v>
                </c:pt>
                <c:pt idx="324">
                  <c:v>2348</c:v>
                </c:pt>
                <c:pt idx="325">
                  <c:v>2348</c:v>
                </c:pt>
                <c:pt idx="326">
                  <c:v>2348</c:v>
                </c:pt>
                <c:pt idx="327">
                  <c:v>2348</c:v>
                </c:pt>
                <c:pt idx="328">
                  <c:v>2348</c:v>
                </c:pt>
                <c:pt idx="329">
                  <c:v>2348</c:v>
                </c:pt>
                <c:pt idx="330">
                  <c:v>2348</c:v>
                </c:pt>
                <c:pt idx="331">
                  <c:v>2348</c:v>
                </c:pt>
                <c:pt idx="332">
                  <c:v>2348</c:v>
                </c:pt>
                <c:pt idx="333">
                  <c:v>2348</c:v>
                </c:pt>
                <c:pt idx="334">
                  <c:v>2348</c:v>
                </c:pt>
                <c:pt idx="335">
                  <c:v>2348</c:v>
                </c:pt>
                <c:pt idx="336">
                  <c:v>2348</c:v>
                </c:pt>
                <c:pt idx="337">
                  <c:v>2348</c:v>
                </c:pt>
                <c:pt idx="338">
                  <c:v>2348</c:v>
                </c:pt>
                <c:pt idx="339">
                  <c:v>2348</c:v>
                </c:pt>
                <c:pt idx="340">
                  <c:v>2348</c:v>
                </c:pt>
                <c:pt idx="341">
                  <c:v>2348</c:v>
                </c:pt>
                <c:pt idx="342">
                  <c:v>2348</c:v>
                </c:pt>
                <c:pt idx="343">
                  <c:v>2348</c:v>
                </c:pt>
                <c:pt idx="344">
                  <c:v>2348</c:v>
                </c:pt>
                <c:pt idx="345">
                  <c:v>2348</c:v>
                </c:pt>
                <c:pt idx="346">
                  <c:v>2348</c:v>
                </c:pt>
                <c:pt idx="347">
                  <c:v>2348</c:v>
                </c:pt>
                <c:pt idx="348">
                  <c:v>2348</c:v>
                </c:pt>
                <c:pt idx="349">
                  <c:v>2348</c:v>
                </c:pt>
                <c:pt idx="350">
                  <c:v>2348</c:v>
                </c:pt>
                <c:pt idx="351">
                  <c:v>2348</c:v>
                </c:pt>
                <c:pt idx="352">
                  <c:v>2348</c:v>
                </c:pt>
                <c:pt idx="353">
                  <c:v>2348</c:v>
                </c:pt>
                <c:pt idx="354">
                  <c:v>2348</c:v>
                </c:pt>
                <c:pt idx="355">
                  <c:v>2348</c:v>
                </c:pt>
                <c:pt idx="356">
                  <c:v>2348</c:v>
                </c:pt>
                <c:pt idx="357">
                  <c:v>2348</c:v>
                </c:pt>
                <c:pt idx="358">
                  <c:v>2348</c:v>
                </c:pt>
                <c:pt idx="359">
                  <c:v>2348</c:v>
                </c:pt>
                <c:pt idx="360">
                  <c:v>2348</c:v>
                </c:pt>
                <c:pt idx="361">
                  <c:v>2348</c:v>
                </c:pt>
                <c:pt idx="362">
                  <c:v>2348</c:v>
                </c:pt>
                <c:pt idx="363">
                  <c:v>2348</c:v>
                </c:pt>
                <c:pt idx="364">
                  <c:v>2348</c:v>
                </c:pt>
                <c:pt idx="365">
                  <c:v>2348</c:v>
                </c:pt>
                <c:pt idx="366">
                  <c:v>2348</c:v>
                </c:pt>
              </c:numCache>
            </c:numRef>
          </c:val>
          <c:smooth val="0"/>
        </c:ser>
        <c:dLbls>
          <c:showLegendKey val="0"/>
          <c:showVal val="0"/>
          <c:showCatName val="0"/>
          <c:showSerName val="0"/>
          <c:showPercent val="0"/>
          <c:showBubbleSize val="0"/>
        </c:dLbls>
        <c:marker val="1"/>
        <c:smooth val="0"/>
        <c:axId val="107543552"/>
        <c:axId val="107541632"/>
      </c:lineChart>
      <c:catAx>
        <c:axId val="107533824"/>
        <c:scaling>
          <c:orientation val="minMax"/>
        </c:scaling>
        <c:delete val="1"/>
        <c:axPos val="b"/>
        <c:numFmt formatCode="mmm\-yy" sourceLinked="0"/>
        <c:majorTickMark val="none"/>
        <c:minorTickMark val="none"/>
        <c:tickLblPos val="none"/>
        <c:crossAx val="107535360"/>
        <c:crosses val="autoZero"/>
        <c:auto val="0"/>
        <c:lblAlgn val="ctr"/>
        <c:lblOffset val="100"/>
        <c:tickLblSkip val="30"/>
        <c:tickMarkSkip val="30"/>
        <c:noMultiLvlLbl val="0"/>
      </c:catAx>
      <c:valAx>
        <c:axId val="107535360"/>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Kingsgate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3.1611929566996567E-3"/>
              <c:y val="0.25423725798981006"/>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07533824"/>
        <c:crosses val="autoZero"/>
        <c:crossBetween val="midCat"/>
        <c:majorUnit val="10"/>
        <c:minorUnit val="5"/>
      </c:valAx>
      <c:valAx>
        <c:axId val="107541632"/>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Kingsgate Border Flow (TJ/day)</a:t>
                </a:r>
              </a:p>
            </c:rich>
          </c:tx>
          <c:layout>
            <c:manualLayout>
              <c:xMode val="edge"/>
              <c:yMode val="edge"/>
              <c:x val="0.96350804410776369"/>
              <c:y val="0.29372573844348443"/>
            </c:manualLayout>
          </c:layout>
          <c:overlay val="0"/>
        </c:title>
        <c:numFmt formatCode="0" sourceLinked="0"/>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107543552"/>
        <c:crosses val="max"/>
        <c:crossBetween val="between"/>
        <c:majorUnit val="385"/>
        <c:minorUnit val="192.5"/>
      </c:valAx>
      <c:catAx>
        <c:axId val="107543552"/>
        <c:scaling>
          <c:orientation val="minMax"/>
        </c:scaling>
        <c:delete val="1"/>
        <c:axPos val="b"/>
        <c:numFmt formatCode="d\-mmm" sourceLinked="1"/>
        <c:majorTickMark val="out"/>
        <c:minorTickMark val="none"/>
        <c:tickLblPos val="nextTo"/>
        <c:crossAx val="107541632"/>
        <c:crosses val="autoZero"/>
        <c:auto val="1"/>
        <c:lblAlgn val="ctr"/>
        <c:lblOffset val="100"/>
        <c:noMultiLvlLbl val="1"/>
      </c:catAx>
      <c:spPr>
        <a:solidFill>
          <a:srgbClr val="FFFFFF"/>
        </a:solidFill>
        <a:ln w="3175">
          <a:noFill/>
          <a:prstDash val="solid"/>
        </a:ln>
      </c:spPr>
    </c:plotArea>
    <c:legend>
      <c:legendPos val="b"/>
      <c:legendEntry>
        <c:idx val="3"/>
        <c:delete val="1"/>
      </c:legendEntry>
      <c:layout>
        <c:manualLayout>
          <c:xMode val="edge"/>
          <c:yMode val="edge"/>
          <c:x val="8.9373645286816086E-2"/>
          <c:y val="0.85867428505690957"/>
          <c:w val="0.81140930917710508"/>
          <c:h val="3.4008644665011821E-2"/>
        </c:manualLayout>
      </c:layout>
      <c:overlay val="0"/>
      <c:spPr>
        <a:solidFill>
          <a:schemeClr val="bg1"/>
        </a:solidFill>
        <a:ln>
          <a:solidFill>
            <a:schemeClr val="tx1"/>
          </a:solidFill>
        </a:ln>
      </c:spPr>
      <c:txPr>
        <a:bodyPr/>
        <a:lstStyle/>
        <a:p>
          <a:pPr>
            <a:defRPr sz="900" b="1">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54496281271129E-2"/>
          <c:y val="0.11979032323929806"/>
          <c:w val="0.82548796004961855"/>
          <c:h val="0.83403544232570359"/>
        </c:manualLayout>
      </c:layout>
      <c:areaChart>
        <c:grouping val="standard"/>
        <c:varyColors val="0"/>
        <c:ser>
          <c:idx val="0"/>
          <c:order val="0"/>
          <c:tx>
            <c:v>Receipt Capability Zero Storage incl. NCC Flow</c:v>
          </c:tx>
          <c:spPr>
            <a:solidFill>
              <a:srgbClr val="639EC8"/>
            </a:solidFill>
            <a:ln w="3175">
              <a:solidFill>
                <a:sysClr val="windowText" lastClr="000000"/>
              </a:solidFill>
              <a:prstDash val="solid"/>
            </a:ln>
            <a:effectLst>
              <a:outerShdw dist="35921" dir="2700000" algn="br">
                <a:srgbClr val="000000"/>
              </a:outerShdw>
            </a:effectLst>
          </c:spP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BORDER'!$Z$522:$Z$888</c:f>
              <c:numCache>
                <c:formatCode>0.0</c:formatCode>
                <c:ptCount val="367"/>
                <c:pt idx="0">
                  <c:v>263</c:v>
                </c:pt>
                <c:pt idx="1">
                  <c:v>263</c:v>
                </c:pt>
                <c:pt idx="2">
                  <c:v>263</c:v>
                </c:pt>
                <c:pt idx="3">
                  <c:v>263</c:v>
                </c:pt>
                <c:pt idx="4">
                  <c:v>263</c:v>
                </c:pt>
                <c:pt idx="5">
                  <c:v>263</c:v>
                </c:pt>
                <c:pt idx="6">
                  <c:v>263</c:v>
                </c:pt>
                <c:pt idx="7">
                  <c:v>253</c:v>
                </c:pt>
                <c:pt idx="8">
                  <c:v>253</c:v>
                </c:pt>
                <c:pt idx="9">
                  <c:v>253</c:v>
                </c:pt>
                <c:pt idx="10">
                  <c:v>253</c:v>
                </c:pt>
                <c:pt idx="11">
                  <c:v>253</c:v>
                </c:pt>
                <c:pt idx="12">
                  <c:v>253</c:v>
                </c:pt>
                <c:pt idx="13">
                  <c:v>263</c:v>
                </c:pt>
                <c:pt idx="14">
                  <c:v>263</c:v>
                </c:pt>
                <c:pt idx="15">
                  <c:v>263</c:v>
                </c:pt>
                <c:pt idx="16">
                  <c:v>263</c:v>
                </c:pt>
                <c:pt idx="17">
                  <c:v>263</c:v>
                </c:pt>
                <c:pt idx="18">
                  <c:v>263</c:v>
                </c:pt>
                <c:pt idx="19">
                  <c:v>263</c:v>
                </c:pt>
                <c:pt idx="20">
                  <c:v>263</c:v>
                </c:pt>
                <c:pt idx="21">
                  <c:v>263</c:v>
                </c:pt>
                <c:pt idx="22">
                  <c:v>263</c:v>
                </c:pt>
                <c:pt idx="23">
                  <c:v>263</c:v>
                </c:pt>
                <c:pt idx="24">
                  <c:v>263</c:v>
                </c:pt>
                <c:pt idx="25">
                  <c:v>263</c:v>
                </c:pt>
                <c:pt idx="26">
                  <c:v>263</c:v>
                </c:pt>
                <c:pt idx="27">
                  <c:v>263</c:v>
                </c:pt>
                <c:pt idx="28">
                  <c:v>263</c:v>
                </c:pt>
                <c:pt idx="29">
                  <c:v>265</c:v>
                </c:pt>
                <c:pt idx="30">
                  <c:v>265</c:v>
                </c:pt>
                <c:pt idx="31">
                  <c:v>265</c:v>
                </c:pt>
                <c:pt idx="32">
                  <c:v>265</c:v>
                </c:pt>
                <c:pt idx="33">
                  <c:v>265</c:v>
                </c:pt>
                <c:pt idx="34">
                  <c:v>265</c:v>
                </c:pt>
                <c:pt idx="35">
                  <c:v>254</c:v>
                </c:pt>
                <c:pt idx="36">
                  <c:v>254</c:v>
                </c:pt>
                <c:pt idx="37">
                  <c:v>254</c:v>
                </c:pt>
                <c:pt idx="38">
                  <c:v>254</c:v>
                </c:pt>
                <c:pt idx="39">
                  <c:v>254</c:v>
                </c:pt>
                <c:pt idx="40">
                  <c:v>254</c:v>
                </c:pt>
                <c:pt idx="41">
                  <c:v>254</c:v>
                </c:pt>
                <c:pt idx="42">
                  <c:v>246</c:v>
                </c:pt>
                <c:pt idx="43">
                  <c:v>246</c:v>
                </c:pt>
                <c:pt idx="44">
                  <c:v>246</c:v>
                </c:pt>
                <c:pt idx="45">
                  <c:v>246</c:v>
                </c:pt>
                <c:pt idx="46">
                  <c:v>246</c:v>
                </c:pt>
                <c:pt idx="47">
                  <c:v>265</c:v>
                </c:pt>
                <c:pt idx="48">
                  <c:v>265</c:v>
                </c:pt>
                <c:pt idx="49">
                  <c:v>265</c:v>
                </c:pt>
                <c:pt idx="50">
                  <c:v>265</c:v>
                </c:pt>
                <c:pt idx="51">
                  <c:v>265</c:v>
                </c:pt>
                <c:pt idx="52">
                  <c:v>265</c:v>
                </c:pt>
                <c:pt idx="53">
                  <c:v>265</c:v>
                </c:pt>
                <c:pt idx="54">
                  <c:v>265</c:v>
                </c:pt>
                <c:pt idx="55">
                  <c:v>265</c:v>
                </c:pt>
                <c:pt idx="56">
                  <c:v>265</c:v>
                </c:pt>
                <c:pt idx="57">
                  <c:v>265</c:v>
                </c:pt>
                <c:pt idx="58">
                  <c:v>265</c:v>
                </c:pt>
                <c:pt idx="59">
                  <c:v>265</c:v>
                </c:pt>
                <c:pt idx="60">
                  <c:v>264.7</c:v>
                </c:pt>
                <c:pt idx="61">
                  <c:v>264.7</c:v>
                </c:pt>
                <c:pt idx="62">
                  <c:v>264.7</c:v>
                </c:pt>
                <c:pt idx="63">
                  <c:v>264.7</c:v>
                </c:pt>
                <c:pt idx="64">
                  <c:v>264.7</c:v>
                </c:pt>
                <c:pt idx="65">
                  <c:v>264.7</c:v>
                </c:pt>
                <c:pt idx="66">
                  <c:v>264.7</c:v>
                </c:pt>
                <c:pt idx="67">
                  <c:v>264.7</c:v>
                </c:pt>
                <c:pt idx="68">
                  <c:v>264.7</c:v>
                </c:pt>
                <c:pt idx="69">
                  <c:v>264.7</c:v>
                </c:pt>
                <c:pt idx="70">
                  <c:v>251</c:v>
                </c:pt>
                <c:pt idx="71">
                  <c:v>251</c:v>
                </c:pt>
                <c:pt idx="72">
                  <c:v>251</c:v>
                </c:pt>
                <c:pt idx="73">
                  <c:v>251</c:v>
                </c:pt>
                <c:pt idx="74">
                  <c:v>251</c:v>
                </c:pt>
                <c:pt idx="75">
                  <c:v>264.7</c:v>
                </c:pt>
                <c:pt idx="76">
                  <c:v>264.7</c:v>
                </c:pt>
                <c:pt idx="77">
                  <c:v>257</c:v>
                </c:pt>
                <c:pt idx="78">
                  <c:v>257</c:v>
                </c:pt>
                <c:pt idx="79">
                  <c:v>257</c:v>
                </c:pt>
                <c:pt idx="80">
                  <c:v>257</c:v>
                </c:pt>
                <c:pt idx="81">
                  <c:v>264.7</c:v>
                </c:pt>
                <c:pt idx="82">
                  <c:v>264.7</c:v>
                </c:pt>
                <c:pt idx="83">
                  <c:v>264.7</c:v>
                </c:pt>
                <c:pt idx="84">
                  <c:v>261</c:v>
                </c:pt>
                <c:pt idx="85">
                  <c:v>258</c:v>
                </c:pt>
                <c:pt idx="86">
                  <c:v>258</c:v>
                </c:pt>
                <c:pt idx="87">
                  <c:v>258</c:v>
                </c:pt>
                <c:pt idx="88">
                  <c:v>258</c:v>
                </c:pt>
                <c:pt idx="89">
                  <c:v>261</c:v>
                </c:pt>
                <c:pt idx="90">
                  <c:v>261.3</c:v>
                </c:pt>
                <c:pt idx="91">
                  <c:v>261.3</c:v>
                </c:pt>
                <c:pt idx="92">
                  <c:v>261.3</c:v>
                </c:pt>
                <c:pt idx="93">
                  <c:v>261.3</c:v>
                </c:pt>
                <c:pt idx="94">
                  <c:v>261.3</c:v>
                </c:pt>
                <c:pt idx="95">
                  <c:v>261.3</c:v>
                </c:pt>
                <c:pt idx="96">
                  <c:v>261.3</c:v>
                </c:pt>
                <c:pt idx="97">
                  <c:v>261.3</c:v>
                </c:pt>
                <c:pt idx="98">
                  <c:v>235</c:v>
                </c:pt>
                <c:pt idx="99">
                  <c:v>235</c:v>
                </c:pt>
                <c:pt idx="100">
                  <c:v>215</c:v>
                </c:pt>
                <c:pt idx="101">
                  <c:v>215</c:v>
                </c:pt>
                <c:pt idx="102">
                  <c:v>230</c:v>
                </c:pt>
                <c:pt idx="103">
                  <c:v>230</c:v>
                </c:pt>
                <c:pt idx="104">
                  <c:v>230</c:v>
                </c:pt>
                <c:pt idx="105">
                  <c:v>230</c:v>
                </c:pt>
                <c:pt idx="106">
                  <c:v>230</c:v>
                </c:pt>
                <c:pt idx="107">
                  <c:v>230</c:v>
                </c:pt>
                <c:pt idx="108">
                  <c:v>230</c:v>
                </c:pt>
                <c:pt idx="109">
                  <c:v>230</c:v>
                </c:pt>
                <c:pt idx="110">
                  <c:v>230</c:v>
                </c:pt>
                <c:pt idx="111">
                  <c:v>230</c:v>
                </c:pt>
                <c:pt idx="112">
                  <c:v>230</c:v>
                </c:pt>
                <c:pt idx="113">
                  <c:v>230</c:v>
                </c:pt>
                <c:pt idx="114">
                  <c:v>230</c:v>
                </c:pt>
                <c:pt idx="115">
                  <c:v>230</c:v>
                </c:pt>
                <c:pt idx="116">
                  <c:v>230</c:v>
                </c:pt>
                <c:pt idx="117">
                  <c:v>230</c:v>
                </c:pt>
                <c:pt idx="118">
                  <c:v>230</c:v>
                </c:pt>
                <c:pt idx="119">
                  <c:v>220</c:v>
                </c:pt>
                <c:pt idx="120">
                  <c:v>220</c:v>
                </c:pt>
                <c:pt idx="121">
                  <c:v>220</c:v>
                </c:pt>
                <c:pt idx="122">
                  <c:v>220</c:v>
                </c:pt>
                <c:pt idx="123">
                  <c:v>220</c:v>
                </c:pt>
                <c:pt idx="124">
                  <c:v>235</c:v>
                </c:pt>
                <c:pt idx="125">
                  <c:v>235</c:v>
                </c:pt>
                <c:pt idx="126">
                  <c:v>225</c:v>
                </c:pt>
                <c:pt idx="127">
                  <c:v>225</c:v>
                </c:pt>
                <c:pt idx="128">
                  <c:v>225</c:v>
                </c:pt>
                <c:pt idx="129">
                  <c:v>225</c:v>
                </c:pt>
                <c:pt idx="130">
                  <c:v>225</c:v>
                </c:pt>
                <c:pt idx="131">
                  <c:v>235</c:v>
                </c:pt>
                <c:pt idx="132">
                  <c:v>235</c:v>
                </c:pt>
                <c:pt idx="133">
                  <c:v>235</c:v>
                </c:pt>
                <c:pt idx="134">
                  <c:v>235</c:v>
                </c:pt>
                <c:pt idx="135">
                  <c:v>235</c:v>
                </c:pt>
                <c:pt idx="136">
                  <c:v>246</c:v>
                </c:pt>
                <c:pt idx="137">
                  <c:v>246</c:v>
                </c:pt>
                <c:pt idx="138">
                  <c:v>246</c:v>
                </c:pt>
                <c:pt idx="139">
                  <c:v>246</c:v>
                </c:pt>
                <c:pt idx="140">
                  <c:v>245</c:v>
                </c:pt>
                <c:pt idx="141">
                  <c:v>245</c:v>
                </c:pt>
                <c:pt idx="142">
                  <c:v>245</c:v>
                </c:pt>
                <c:pt idx="143">
                  <c:v>245</c:v>
                </c:pt>
                <c:pt idx="144">
                  <c:v>245</c:v>
                </c:pt>
                <c:pt idx="145">
                  <c:v>246</c:v>
                </c:pt>
                <c:pt idx="146">
                  <c:v>246</c:v>
                </c:pt>
                <c:pt idx="147">
                  <c:v>246</c:v>
                </c:pt>
                <c:pt idx="148">
                  <c:v>236</c:v>
                </c:pt>
                <c:pt idx="149">
                  <c:v>236</c:v>
                </c:pt>
                <c:pt idx="150">
                  <c:v>246</c:v>
                </c:pt>
                <c:pt idx="151">
                  <c:v>246</c:v>
                </c:pt>
                <c:pt idx="152">
                  <c:v>246</c:v>
                </c:pt>
                <c:pt idx="153">
                  <c:v>246</c:v>
                </c:pt>
                <c:pt idx="154">
                  <c:v>246</c:v>
                </c:pt>
                <c:pt idx="155">
                  <c:v>241</c:v>
                </c:pt>
                <c:pt idx="156">
                  <c:v>241</c:v>
                </c:pt>
                <c:pt idx="157">
                  <c:v>241</c:v>
                </c:pt>
                <c:pt idx="158">
                  <c:v>246</c:v>
                </c:pt>
                <c:pt idx="159">
                  <c:v>246</c:v>
                </c:pt>
                <c:pt idx="160">
                  <c:v>246</c:v>
                </c:pt>
                <c:pt idx="161">
                  <c:v>236</c:v>
                </c:pt>
                <c:pt idx="162">
                  <c:v>236</c:v>
                </c:pt>
                <c:pt idx="163">
                  <c:v>236</c:v>
                </c:pt>
                <c:pt idx="164">
                  <c:v>236</c:v>
                </c:pt>
                <c:pt idx="165">
                  <c:v>236</c:v>
                </c:pt>
                <c:pt idx="166">
                  <c:v>236</c:v>
                </c:pt>
                <c:pt idx="167">
                  <c:v>246</c:v>
                </c:pt>
                <c:pt idx="168">
                  <c:v>246</c:v>
                </c:pt>
                <c:pt idx="169">
                  <c:v>236</c:v>
                </c:pt>
                <c:pt idx="170">
                  <c:v>236</c:v>
                </c:pt>
                <c:pt idx="171">
                  <c:v>236</c:v>
                </c:pt>
                <c:pt idx="172">
                  <c:v>236</c:v>
                </c:pt>
                <c:pt idx="173">
                  <c:v>236</c:v>
                </c:pt>
                <c:pt idx="174">
                  <c:v>236</c:v>
                </c:pt>
                <c:pt idx="175">
                  <c:v>236</c:v>
                </c:pt>
                <c:pt idx="176">
                  <c:v>246</c:v>
                </c:pt>
                <c:pt idx="177">
                  <c:v>246</c:v>
                </c:pt>
                <c:pt idx="178">
                  <c:v>246</c:v>
                </c:pt>
                <c:pt idx="179">
                  <c:v>246</c:v>
                </c:pt>
                <c:pt idx="180">
                  <c:v>246</c:v>
                </c:pt>
                <c:pt idx="181">
                  <c:v>246</c:v>
                </c:pt>
                <c:pt idx="182">
                  <c:v>248</c:v>
                </c:pt>
                <c:pt idx="183">
                  <c:v>246</c:v>
                </c:pt>
                <c:pt idx="184">
                  <c:v>246</c:v>
                </c:pt>
                <c:pt idx="185">
                  <c:v>246</c:v>
                </c:pt>
                <c:pt idx="186">
                  <c:v>246</c:v>
                </c:pt>
                <c:pt idx="187">
                  <c:v>247</c:v>
                </c:pt>
                <c:pt idx="188">
                  <c:v>247</c:v>
                </c:pt>
                <c:pt idx="189">
                  <c:v>247</c:v>
                </c:pt>
                <c:pt idx="190">
                  <c:v>246</c:v>
                </c:pt>
                <c:pt idx="191">
                  <c:v>246</c:v>
                </c:pt>
                <c:pt idx="192">
                  <c:v>246</c:v>
                </c:pt>
                <c:pt idx="193">
                  <c:v>247</c:v>
                </c:pt>
                <c:pt idx="194">
                  <c:v>247</c:v>
                </c:pt>
                <c:pt idx="195">
                  <c:v>247</c:v>
                </c:pt>
                <c:pt idx="196">
                  <c:v>238</c:v>
                </c:pt>
                <c:pt idx="197">
                  <c:v>238</c:v>
                </c:pt>
                <c:pt idx="198">
                  <c:v>238</c:v>
                </c:pt>
                <c:pt idx="199">
                  <c:v>238</c:v>
                </c:pt>
                <c:pt idx="200">
                  <c:v>238</c:v>
                </c:pt>
                <c:pt idx="201">
                  <c:v>238</c:v>
                </c:pt>
                <c:pt idx="202">
                  <c:v>238</c:v>
                </c:pt>
                <c:pt idx="203">
                  <c:v>238</c:v>
                </c:pt>
                <c:pt idx="204">
                  <c:v>238</c:v>
                </c:pt>
                <c:pt idx="205">
                  <c:v>238</c:v>
                </c:pt>
                <c:pt idx="206">
                  <c:v>238</c:v>
                </c:pt>
                <c:pt idx="207">
                  <c:v>238</c:v>
                </c:pt>
                <c:pt idx="208">
                  <c:v>238</c:v>
                </c:pt>
                <c:pt idx="209">
                  <c:v>238</c:v>
                </c:pt>
                <c:pt idx="210">
                  <c:v>248</c:v>
                </c:pt>
                <c:pt idx="211">
                  <c:v>248</c:v>
                </c:pt>
                <c:pt idx="212">
                  <c:v>248</c:v>
                </c:pt>
                <c:pt idx="213">
                  <c:v>250</c:v>
                </c:pt>
                <c:pt idx="214">
                  <c:v>250</c:v>
                </c:pt>
                <c:pt idx="215">
                  <c:v>250</c:v>
                </c:pt>
                <c:pt idx="216">
                  <c:v>250</c:v>
                </c:pt>
                <c:pt idx="217">
                  <c:v>250</c:v>
                </c:pt>
                <c:pt idx="218">
                  <c:v>250</c:v>
                </c:pt>
                <c:pt idx="219">
                  <c:v>240</c:v>
                </c:pt>
                <c:pt idx="220">
                  <c:v>240</c:v>
                </c:pt>
                <c:pt idx="221">
                  <c:v>250</c:v>
                </c:pt>
                <c:pt idx="222">
                  <c:v>250</c:v>
                </c:pt>
                <c:pt idx="223">
                  <c:v>250</c:v>
                </c:pt>
                <c:pt idx="224">
                  <c:v>244</c:v>
                </c:pt>
                <c:pt idx="225">
                  <c:v>235</c:v>
                </c:pt>
                <c:pt idx="226">
                  <c:v>235</c:v>
                </c:pt>
                <c:pt idx="227">
                  <c:v>235</c:v>
                </c:pt>
                <c:pt idx="228">
                  <c:v>240</c:v>
                </c:pt>
                <c:pt idx="229">
                  <c:v>240</c:v>
                </c:pt>
                <c:pt idx="230">
                  <c:v>240</c:v>
                </c:pt>
                <c:pt idx="231">
                  <c:v>250</c:v>
                </c:pt>
                <c:pt idx="232">
                  <c:v>240</c:v>
                </c:pt>
                <c:pt idx="233">
                  <c:v>240</c:v>
                </c:pt>
                <c:pt idx="234">
                  <c:v>240</c:v>
                </c:pt>
                <c:pt idx="235">
                  <c:v>240</c:v>
                </c:pt>
                <c:pt idx="236">
                  <c:v>240</c:v>
                </c:pt>
                <c:pt idx="237">
                  <c:v>240</c:v>
                </c:pt>
                <c:pt idx="238">
                  <c:v>250</c:v>
                </c:pt>
                <c:pt idx="239">
                  <c:v>240</c:v>
                </c:pt>
                <c:pt idx="240">
                  <c:v>240</c:v>
                </c:pt>
                <c:pt idx="241">
                  <c:v>240</c:v>
                </c:pt>
                <c:pt idx="242">
                  <c:v>250</c:v>
                </c:pt>
                <c:pt idx="243">
                  <c:v>252</c:v>
                </c:pt>
                <c:pt idx="244">
                  <c:v>252</c:v>
                </c:pt>
                <c:pt idx="245">
                  <c:v>252</c:v>
                </c:pt>
                <c:pt idx="246">
                  <c:v>242</c:v>
                </c:pt>
                <c:pt idx="247">
                  <c:v>242</c:v>
                </c:pt>
                <c:pt idx="248">
                  <c:v>242</c:v>
                </c:pt>
                <c:pt idx="249">
                  <c:v>242</c:v>
                </c:pt>
                <c:pt idx="250">
                  <c:v>252</c:v>
                </c:pt>
                <c:pt idx="251">
                  <c:v>252</c:v>
                </c:pt>
                <c:pt idx="252">
                  <c:v>252</c:v>
                </c:pt>
                <c:pt idx="253">
                  <c:v>246</c:v>
                </c:pt>
                <c:pt idx="254">
                  <c:v>246</c:v>
                </c:pt>
                <c:pt idx="255">
                  <c:v>246</c:v>
                </c:pt>
                <c:pt idx="256">
                  <c:v>246</c:v>
                </c:pt>
                <c:pt idx="257">
                  <c:v>252</c:v>
                </c:pt>
                <c:pt idx="258">
                  <c:v>252</c:v>
                </c:pt>
                <c:pt idx="259">
                  <c:v>252</c:v>
                </c:pt>
                <c:pt idx="260">
                  <c:v>252</c:v>
                </c:pt>
                <c:pt idx="261">
                  <c:v>252</c:v>
                </c:pt>
                <c:pt idx="262">
                  <c:v>252</c:v>
                </c:pt>
                <c:pt idx="263">
                  <c:v>252</c:v>
                </c:pt>
                <c:pt idx="264">
                  <c:v>252</c:v>
                </c:pt>
                <c:pt idx="265">
                  <c:v>252</c:v>
                </c:pt>
                <c:pt idx="266">
                  <c:v>247</c:v>
                </c:pt>
                <c:pt idx="267">
                  <c:v>247</c:v>
                </c:pt>
                <c:pt idx="268">
                  <c:v>247</c:v>
                </c:pt>
                <c:pt idx="269">
                  <c:v>247</c:v>
                </c:pt>
                <c:pt idx="270">
                  <c:v>252</c:v>
                </c:pt>
                <c:pt idx="271">
                  <c:v>252</c:v>
                </c:pt>
                <c:pt idx="272">
                  <c:v>252</c:v>
                </c:pt>
                <c:pt idx="273">
                  <c:v>252</c:v>
                </c:pt>
                <c:pt idx="274">
                  <c:v>255</c:v>
                </c:pt>
                <c:pt idx="275">
                  <c:v>255</c:v>
                </c:pt>
                <c:pt idx="276">
                  <c:v>255</c:v>
                </c:pt>
                <c:pt idx="277">
                  <c:v>255</c:v>
                </c:pt>
                <c:pt idx="278">
                  <c:v>255</c:v>
                </c:pt>
                <c:pt idx="279">
                  <c:v>255</c:v>
                </c:pt>
                <c:pt idx="280">
                  <c:v>255</c:v>
                </c:pt>
                <c:pt idx="281">
                  <c:v>255</c:v>
                </c:pt>
                <c:pt idx="282">
                  <c:v>255</c:v>
                </c:pt>
                <c:pt idx="283">
                  <c:v>255</c:v>
                </c:pt>
                <c:pt idx="284">
                  <c:v>255</c:v>
                </c:pt>
                <c:pt idx="285">
                  <c:v>255</c:v>
                </c:pt>
                <c:pt idx="286">
                  <c:v>255</c:v>
                </c:pt>
                <c:pt idx="287">
                  <c:v>220</c:v>
                </c:pt>
                <c:pt idx="288">
                  <c:v>220</c:v>
                </c:pt>
                <c:pt idx="289">
                  <c:v>220</c:v>
                </c:pt>
                <c:pt idx="290">
                  <c:v>220</c:v>
                </c:pt>
                <c:pt idx="291">
                  <c:v>220</c:v>
                </c:pt>
                <c:pt idx="292">
                  <c:v>255</c:v>
                </c:pt>
                <c:pt idx="293">
                  <c:v>255</c:v>
                </c:pt>
                <c:pt idx="294">
                  <c:v>255</c:v>
                </c:pt>
                <c:pt idx="295">
                  <c:v>255</c:v>
                </c:pt>
                <c:pt idx="296">
                  <c:v>255</c:v>
                </c:pt>
                <c:pt idx="297">
                  <c:v>255</c:v>
                </c:pt>
                <c:pt idx="298">
                  <c:v>255</c:v>
                </c:pt>
                <c:pt idx="299">
                  <c:v>255</c:v>
                </c:pt>
                <c:pt idx="300">
                  <c:v>255</c:v>
                </c:pt>
                <c:pt idx="301">
                  <c:v>255</c:v>
                </c:pt>
                <c:pt idx="302">
                  <c:v>255</c:v>
                </c:pt>
                <c:pt idx="303">
                  <c:v>255</c:v>
                </c:pt>
                <c:pt idx="304">
                  <c:v>256.2</c:v>
                </c:pt>
                <c:pt idx="305">
                  <c:v>256.2</c:v>
                </c:pt>
                <c:pt idx="306">
                  <c:v>256.2</c:v>
                </c:pt>
                <c:pt idx="307">
                  <c:v>256.2</c:v>
                </c:pt>
                <c:pt idx="308">
                  <c:v>256.2</c:v>
                </c:pt>
                <c:pt idx="309">
                  <c:v>256.2</c:v>
                </c:pt>
                <c:pt idx="310">
                  <c:v>256.2</c:v>
                </c:pt>
                <c:pt idx="311">
                  <c:v>256.2</c:v>
                </c:pt>
                <c:pt idx="312">
                  <c:v>256.2</c:v>
                </c:pt>
                <c:pt idx="313">
                  <c:v>256.2</c:v>
                </c:pt>
                <c:pt idx="314">
                  <c:v>256.2</c:v>
                </c:pt>
                <c:pt idx="315">
                  <c:v>256.2</c:v>
                </c:pt>
                <c:pt idx="316">
                  <c:v>256.2</c:v>
                </c:pt>
                <c:pt idx="317">
                  <c:v>256.2</c:v>
                </c:pt>
                <c:pt idx="318">
                  <c:v>256.2</c:v>
                </c:pt>
                <c:pt idx="319">
                  <c:v>256.2</c:v>
                </c:pt>
                <c:pt idx="320">
                  <c:v>256.2</c:v>
                </c:pt>
                <c:pt idx="321">
                  <c:v>256.2</c:v>
                </c:pt>
                <c:pt idx="322">
                  <c:v>256.2</c:v>
                </c:pt>
                <c:pt idx="323">
                  <c:v>256.2</c:v>
                </c:pt>
                <c:pt idx="324">
                  <c:v>256.2</c:v>
                </c:pt>
                <c:pt idx="325">
                  <c:v>256.2</c:v>
                </c:pt>
                <c:pt idx="326">
                  <c:v>256.2</c:v>
                </c:pt>
                <c:pt idx="327">
                  <c:v>256.2</c:v>
                </c:pt>
                <c:pt idx="328">
                  <c:v>256.2</c:v>
                </c:pt>
                <c:pt idx="329">
                  <c:v>256.2</c:v>
                </c:pt>
                <c:pt idx="330">
                  <c:v>256.2</c:v>
                </c:pt>
                <c:pt idx="331">
                  <c:v>256.2</c:v>
                </c:pt>
                <c:pt idx="332">
                  <c:v>256.2</c:v>
                </c:pt>
                <c:pt idx="333">
                  <c:v>256.2</c:v>
                </c:pt>
                <c:pt idx="334">
                  <c:v>256.2</c:v>
                </c:pt>
                <c:pt idx="335">
                  <c:v>256.2</c:v>
                </c:pt>
                <c:pt idx="336">
                  <c:v>256.98200000000003</c:v>
                </c:pt>
                <c:pt idx="337">
                  <c:v>256.98200000000003</c:v>
                </c:pt>
                <c:pt idx="338">
                  <c:v>256.98200000000003</c:v>
                </c:pt>
                <c:pt idx="339">
                  <c:v>256.98200000000003</c:v>
                </c:pt>
                <c:pt idx="340">
                  <c:v>256.98200000000003</c:v>
                </c:pt>
                <c:pt idx="341">
                  <c:v>256.98200000000003</c:v>
                </c:pt>
                <c:pt idx="342">
                  <c:v>256.98200000000003</c:v>
                </c:pt>
                <c:pt idx="343">
                  <c:v>256.98200000000003</c:v>
                </c:pt>
                <c:pt idx="344">
                  <c:v>256.98200000000003</c:v>
                </c:pt>
                <c:pt idx="345">
                  <c:v>256.98200000000003</c:v>
                </c:pt>
                <c:pt idx="346">
                  <c:v>256.98200000000003</c:v>
                </c:pt>
                <c:pt idx="347">
                  <c:v>256.98200000000003</c:v>
                </c:pt>
                <c:pt idx="348">
                  <c:v>256.98200000000003</c:v>
                </c:pt>
                <c:pt idx="349">
                  <c:v>256.98200000000003</c:v>
                </c:pt>
                <c:pt idx="350">
                  <c:v>256.98200000000003</c:v>
                </c:pt>
                <c:pt idx="351">
                  <c:v>256.98200000000003</c:v>
                </c:pt>
                <c:pt idx="352">
                  <c:v>256.98200000000003</c:v>
                </c:pt>
                <c:pt idx="353">
                  <c:v>256.98200000000003</c:v>
                </c:pt>
                <c:pt idx="354">
                  <c:v>256.98200000000003</c:v>
                </c:pt>
                <c:pt idx="355">
                  <c:v>256.98200000000003</c:v>
                </c:pt>
                <c:pt idx="356">
                  <c:v>256.98200000000003</c:v>
                </c:pt>
                <c:pt idx="357">
                  <c:v>256.98200000000003</c:v>
                </c:pt>
                <c:pt idx="358">
                  <c:v>256.98200000000003</c:v>
                </c:pt>
                <c:pt idx="359">
                  <c:v>256.98200000000003</c:v>
                </c:pt>
                <c:pt idx="360">
                  <c:v>256.98200000000003</c:v>
                </c:pt>
                <c:pt idx="361">
                  <c:v>256.98200000000003</c:v>
                </c:pt>
                <c:pt idx="362">
                  <c:v>256.98200000000003</c:v>
                </c:pt>
                <c:pt idx="363">
                  <c:v>256.98200000000003</c:v>
                </c:pt>
                <c:pt idx="364">
                  <c:v>256.98200000000003</c:v>
                </c:pt>
                <c:pt idx="365">
                  <c:v>256.98200000000003</c:v>
                </c:pt>
                <c:pt idx="366">
                  <c:v>256.98200000000003</c:v>
                </c:pt>
              </c:numCache>
            </c:numRef>
          </c:val>
        </c:ser>
        <c:dLbls>
          <c:showLegendKey val="0"/>
          <c:showVal val="0"/>
          <c:showCatName val="0"/>
          <c:showSerName val="0"/>
          <c:showPercent val="0"/>
          <c:showBubbleSize val="0"/>
        </c:dLbls>
        <c:axId val="110795008"/>
        <c:axId val="110813568"/>
      </c:areaChart>
      <c:lineChart>
        <c:grouping val="standard"/>
        <c:varyColors val="0"/>
        <c:ser>
          <c:idx val="3"/>
          <c:order val="1"/>
          <c:tx>
            <c:v>2015 Historical Flow incl. Storage INJ/WD</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BORDER'!$Y$522:$Y$888</c:f>
              <c:numCache>
                <c:formatCode>0.0</c:formatCode>
                <c:ptCount val="367"/>
                <c:pt idx="0">
                  <c:v>241.8</c:v>
                </c:pt>
                <c:pt idx="1">
                  <c:v>237.1</c:v>
                </c:pt>
                <c:pt idx="2">
                  <c:v>232.6</c:v>
                </c:pt>
                <c:pt idx="3">
                  <c:v>236.2</c:v>
                </c:pt>
                <c:pt idx="4">
                  <c:v>235.8</c:v>
                </c:pt>
                <c:pt idx="5">
                  <c:v>234.7</c:v>
                </c:pt>
                <c:pt idx="6">
                  <c:v>240.1</c:v>
                </c:pt>
                <c:pt idx="7">
                  <c:v>236.7</c:v>
                </c:pt>
                <c:pt idx="8">
                  <c:v>233.5</c:v>
                </c:pt>
                <c:pt idx="9">
                  <c:v>218.7</c:v>
                </c:pt>
                <c:pt idx="10">
                  <c:v>217.7</c:v>
                </c:pt>
                <c:pt idx="11">
                  <c:v>225.8</c:v>
                </c:pt>
                <c:pt idx="12">
                  <c:v>232.9</c:v>
                </c:pt>
                <c:pt idx="13">
                  <c:v>236.3</c:v>
                </c:pt>
                <c:pt idx="14">
                  <c:v>240.9</c:v>
                </c:pt>
                <c:pt idx="15">
                  <c:v>237.8</c:v>
                </c:pt>
                <c:pt idx="16">
                  <c:v>238.3</c:v>
                </c:pt>
                <c:pt idx="17">
                  <c:v>240.4</c:v>
                </c:pt>
                <c:pt idx="18">
                  <c:v>242</c:v>
                </c:pt>
                <c:pt idx="19">
                  <c:v>243.5</c:v>
                </c:pt>
                <c:pt idx="20">
                  <c:v>245.7</c:v>
                </c:pt>
                <c:pt idx="21">
                  <c:v>246</c:v>
                </c:pt>
                <c:pt idx="22">
                  <c:v>243</c:v>
                </c:pt>
                <c:pt idx="23">
                  <c:v>240.4</c:v>
                </c:pt>
                <c:pt idx="24">
                  <c:v>239.1</c:v>
                </c:pt>
                <c:pt idx="25">
                  <c:v>245</c:v>
                </c:pt>
                <c:pt idx="26">
                  <c:v>241.1</c:v>
                </c:pt>
                <c:pt idx="27">
                  <c:v>242.3</c:v>
                </c:pt>
                <c:pt idx="28">
                  <c:v>240.2</c:v>
                </c:pt>
                <c:pt idx="29">
                  <c:v>240.4</c:v>
                </c:pt>
                <c:pt idx="30">
                  <c:v>239.4</c:v>
                </c:pt>
                <c:pt idx="31">
                  <c:v>240.1</c:v>
                </c:pt>
                <c:pt idx="32">
                  <c:v>241.1</c:v>
                </c:pt>
                <c:pt idx="33">
                  <c:v>241.2</c:v>
                </c:pt>
                <c:pt idx="34">
                  <c:v>241.7</c:v>
                </c:pt>
                <c:pt idx="35">
                  <c:v>241.3</c:v>
                </c:pt>
                <c:pt idx="36">
                  <c:v>238.3</c:v>
                </c:pt>
                <c:pt idx="37">
                  <c:v>232.6</c:v>
                </c:pt>
                <c:pt idx="38">
                  <c:v>241</c:v>
                </c:pt>
                <c:pt idx="39">
                  <c:v>242.1</c:v>
                </c:pt>
                <c:pt idx="40">
                  <c:v>242.2</c:v>
                </c:pt>
                <c:pt idx="41">
                  <c:v>242.1</c:v>
                </c:pt>
                <c:pt idx="42">
                  <c:v>241.6</c:v>
                </c:pt>
                <c:pt idx="43">
                  <c:v>221.2</c:v>
                </c:pt>
                <c:pt idx="44">
                  <c:v>219.3</c:v>
                </c:pt>
                <c:pt idx="45">
                  <c:v>218</c:v>
                </c:pt>
                <c:pt idx="46">
                  <c:v>217.8</c:v>
                </c:pt>
                <c:pt idx="47">
                  <c:v>228.4</c:v>
                </c:pt>
                <c:pt idx="48">
                  <c:v>236.4</c:v>
                </c:pt>
                <c:pt idx="49">
                  <c:v>238.6</c:v>
                </c:pt>
                <c:pt idx="50">
                  <c:v>216.9</c:v>
                </c:pt>
                <c:pt idx="51">
                  <c:v>214.4</c:v>
                </c:pt>
                <c:pt idx="52">
                  <c:v>215.5</c:v>
                </c:pt>
                <c:pt idx="53">
                  <c:v>217.3</c:v>
                </c:pt>
                <c:pt idx="54">
                  <c:v>217.5</c:v>
                </c:pt>
                <c:pt idx="55">
                  <c:v>218.3</c:v>
                </c:pt>
                <c:pt idx="56">
                  <c:v>217</c:v>
                </c:pt>
                <c:pt idx="57">
                  <c:v>213.2</c:v>
                </c:pt>
                <c:pt idx="58">
                  <c:v>216.4</c:v>
                </c:pt>
                <c:pt idx="59">
                  <c:v>216.4</c:v>
                </c:pt>
                <c:pt idx="60">
                  <c:v>215.5</c:v>
                </c:pt>
                <c:pt idx="61">
                  <c:v>230.7</c:v>
                </c:pt>
                <c:pt idx="62">
                  <c:v>237.5</c:v>
                </c:pt>
                <c:pt idx="63">
                  <c:v>236.6</c:v>
                </c:pt>
                <c:pt idx="64">
                  <c:v>235.7</c:v>
                </c:pt>
                <c:pt idx="65">
                  <c:v>234.8</c:v>
                </c:pt>
                <c:pt idx="66">
                  <c:v>237.4</c:v>
                </c:pt>
                <c:pt idx="67">
                  <c:v>238.3</c:v>
                </c:pt>
                <c:pt idx="68">
                  <c:v>237.1</c:v>
                </c:pt>
                <c:pt idx="69">
                  <c:v>239.1</c:v>
                </c:pt>
                <c:pt idx="70">
                  <c:v>240.9</c:v>
                </c:pt>
                <c:pt idx="71">
                  <c:v>239.2</c:v>
                </c:pt>
                <c:pt idx="72">
                  <c:v>233.4</c:v>
                </c:pt>
                <c:pt idx="73">
                  <c:v>237.5</c:v>
                </c:pt>
                <c:pt idx="74">
                  <c:v>235.2</c:v>
                </c:pt>
                <c:pt idx="75">
                  <c:v>236.5</c:v>
                </c:pt>
                <c:pt idx="76">
                  <c:v>238.8</c:v>
                </c:pt>
                <c:pt idx="77">
                  <c:v>243.8</c:v>
                </c:pt>
                <c:pt idx="78">
                  <c:v>242.2</c:v>
                </c:pt>
                <c:pt idx="79">
                  <c:v>239</c:v>
                </c:pt>
                <c:pt idx="80">
                  <c:v>240.4</c:v>
                </c:pt>
                <c:pt idx="81">
                  <c:v>237.9</c:v>
                </c:pt>
                <c:pt idx="82">
                  <c:v>238.3</c:v>
                </c:pt>
                <c:pt idx="83">
                  <c:v>238.6</c:v>
                </c:pt>
                <c:pt idx="84">
                  <c:v>239.3</c:v>
                </c:pt>
                <c:pt idx="85">
                  <c:v>239.6</c:v>
                </c:pt>
                <c:pt idx="86">
                  <c:v>238.5</c:v>
                </c:pt>
                <c:pt idx="87">
                  <c:v>234.9</c:v>
                </c:pt>
                <c:pt idx="88">
                  <c:v>235.7</c:v>
                </c:pt>
                <c:pt idx="89">
                  <c:v>235.9</c:v>
                </c:pt>
                <c:pt idx="90">
                  <c:v>241</c:v>
                </c:pt>
                <c:pt idx="91">
                  <c:v>242.5</c:v>
                </c:pt>
                <c:pt idx="92">
                  <c:v>244.5</c:v>
                </c:pt>
                <c:pt idx="93">
                  <c:v>228.4</c:v>
                </c:pt>
                <c:pt idx="94">
                  <c:v>222.8</c:v>
                </c:pt>
                <c:pt idx="95">
                  <c:v>222.3</c:v>
                </c:pt>
                <c:pt idx="96">
                  <c:v>221.2</c:v>
                </c:pt>
                <c:pt idx="97">
                  <c:v>239.3</c:v>
                </c:pt>
                <c:pt idx="98">
                  <c:v>240.7</c:v>
                </c:pt>
                <c:pt idx="99">
                  <c:v>237.4</c:v>
                </c:pt>
                <c:pt idx="100">
                  <c:v>225</c:v>
                </c:pt>
                <c:pt idx="101">
                  <c:v>225.3</c:v>
                </c:pt>
                <c:pt idx="102">
                  <c:v>228.5</c:v>
                </c:pt>
                <c:pt idx="103">
                  <c:v>228.5</c:v>
                </c:pt>
                <c:pt idx="104">
                  <c:v>233.2</c:v>
                </c:pt>
                <c:pt idx="105">
                  <c:v>240.6</c:v>
                </c:pt>
                <c:pt idx="106">
                  <c:v>238.8</c:v>
                </c:pt>
                <c:pt idx="107">
                  <c:v>236.4</c:v>
                </c:pt>
                <c:pt idx="108">
                  <c:v>231.4</c:v>
                </c:pt>
                <c:pt idx="109">
                  <c:v>211.7</c:v>
                </c:pt>
                <c:pt idx="110">
                  <c:v>211.1</c:v>
                </c:pt>
                <c:pt idx="111">
                  <c:v>210.7</c:v>
                </c:pt>
                <c:pt idx="112">
                  <c:v>212.2</c:v>
                </c:pt>
                <c:pt idx="113">
                  <c:v>211.9</c:v>
                </c:pt>
                <c:pt idx="114">
                  <c:v>209.9</c:v>
                </c:pt>
                <c:pt idx="115">
                  <c:v>209.7</c:v>
                </c:pt>
                <c:pt idx="116">
                  <c:v>211.6</c:v>
                </c:pt>
                <c:pt idx="117">
                  <c:v>215.3</c:v>
                </c:pt>
                <c:pt idx="118">
                  <c:v>219</c:v>
                </c:pt>
                <c:pt idx="119">
                  <c:v>218.5</c:v>
                </c:pt>
                <c:pt idx="120">
                  <c:v>218.2</c:v>
                </c:pt>
                <c:pt idx="121">
                  <c:v>215.6</c:v>
                </c:pt>
                <c:pt idx="122">
                  <c:v>212.4</c:v>
                </c:pt>
                <c:pt idx="123">
                  <c:v>210.7</c:v>
                </c:pt>
                <c:pt idx="124">
                  <c:v>210.2</c:v>
                </c:pt>
                <c:pt idx="125">
                  <c:v>219.1</c:v>
                </c:pt>
                <c:pt idx="126">
                  <c:v>229.9</c:v>
                </c:pt>
                <c:pt idx="127">
                  <c:v>228.7</c:v>
                </c:pt>
                <c:pt idx="128">
                  <c:v>224.9</c:v>
                </c:pt>
                <c:pt idx="129">
                  <c:v>225.9</c:v>
                </c:pt>
                <c:pt idx="130">
                  <c:v>223</c:v>
                </c:pt>
                <c:pt idx="131">
                  <c:v>226.5</c:v>
                </c:pt>
                <c:pt idx="132">
                  <c:v>228.6</c:v>
                </c:pt>
                <c:pt idx="133">
                  <c:v>228.9</c:v>
                </c:pt>
                <c:pt idx="134">
                  <c:v>227.2</c:v>
                </c:pt>
                <c:pt idx="135">
                  <c:v>223.4</c:v>
                </c:pt>
                <c:pt idx="136">
                  <c:v>208</c:v>
                </c:pt>
                <c:pt idx="137">
                  <c:v>212.6</c:v>
                </c:pt>
                <c:pt idx="138">
                  <c:v>221.7</c:v>
                </c:pt>
                <c:pt idx="139">
                  <c:v>226.5</c:v>
                </c:pt>
                <c:pt idx="140">
                  <c:v>227.5</c:v>
                </c:pt>
                <c:pt idx="141">
                  <c:v>227.4</c:v>
                </c:pt>
                <c:pt idx="142">
                  <c:v>216.2</c:v>
                </c:pt>
                <c:pt idx="143">
                  <c:v>211.4</c:v>
                </c:pt>
                <c:pt idx="144">
                  <c:v>212.9</c:v>
                </c:pt>
                <c:pt idx="145">
                  <c:v>215</c:v>
                </c:pt>
                <c:pt idx="146">
                  <c:v>213.2</c:v>
                </c:pt>
                <c:pt idx="147">
                  <c:v>208.5</c:v>
                </c:pt>
                <c:pt idx="148">
                  <c:v>208.6</c:v>
                </c:pt>
                <c:pt idx="149">
                  <c:v>217.5</c:v>
                </c:pt>
                <c:pt idx="150">
                  <c:v>223.3</c:v>
                </c:pt>
                <c:pt idx="151">
                  <c:v>214.5</c:v>
                </c:pt>
                <c:pt idx="152">
                  <c:v>202.2</c:v>
                </c:pt>
                <c:pt idx="153">
                  <c:v>205.3</c:v>
                </c:pt>
                <c:pt idx="154">
                  <c:v>211.8</c:v>
                </c:pt>
                <c:pt idx="155">
                  <c:v>214.2</c:v>
                </c:pt>
                <c:pt idx="156">
                  <c:v>211.7</c:v>
                </c:pt>
                <c:pt idx="157">
                  <c:v>203.1</c:v>
                </c:pt>
                <c:pt idx="158">
                  <c:v>198.4</c:v>
                </c:pt>
                <c:pt idx="159">
                  <c:v>202.6</c:v>
                </c:pt>
                <c:pt idx="160">
                  <c:v>204</c:v>
                </c:pt>
                <c:pt idx="161">
                  <c:v>203.7</c:v>
                </c:pt>
                <c:pt idx="162">
                  <c:v>202.9</c:v>
                </c:pt>
                <c:pt idx="163">
                  <c:v>204.4</c:v>
                </c:pt>
                <c:pt idx="164">
                  <c:v>202.8</c:v>
                </c:pt>
                <c:pt idx="165">
                  <c:v>198.8</c:v>
                </c:pt>
                <c:pt idx="166">
                  <c:v>198.7</c:v>
                </c:pt>
                <c:pt idx="167">
                  <c:v>200.6</c:v>
                </c:pt>
                <c:pt idx="168">
                  <c:v>206.3</c:v>
                </c:pt>
                <c:pt idx="169">
                  <c:v>206.5</c:v>
                </c:pt>
                <c:pt idx="170">
                  <c:v>208.8</c:v>
                </c:pt>
                <c:pt idx="171">
                  <c:v>207.6</c:v>
                </c:pt>
                <c:pt idx="172">
                  <c:v>217.2</c:v>
                </c:pt>
                <c:pt idx="173">
                  <c:v>210</c:v>
                </c:pt>
                <c:pt idx="174">
                  <c:v>213.8</c:v>
                </c:pt>
                <c:pt idx="175">
                  <c:v>218.3</c:v>
                </c:pt>
                <c:pt idx="176">
                  <c:v>220.4</c:v>
                </c:pt>
                <c:pt idx="177">
                  <c:v>219.5</c:v>
                </c:pt>
                <c:pt idx="178">
                  <c:v>216.1</c:v>
                </c:pt>
                <c:pt idx="179">
                  <c:v>214.9</c:v>
                </c:pt>
                <c:pt idx="180">
                  <c:v>218.2</c:v>
                </c:pt>
                <c:pt idx="181">
                  <c:v>217.6</c:v>
                </c:pt>
                <c:pt idx="182">
                  <c:v>226</c:v>
                </c:pt>
                <c:pt idx="183">
                  <c:v>225</c:v>
                </c:pt>
                <c:pt idx="184">
                  <c:v>219</c:v>
                </c:pt>
                <c:pt idx="185">
                  <c:v>223</c:v>
                </c:pt>
                <c:pt idx="186">
                  <c:v>222</c:v>
                </c:pt>
                <c:pt idx="187">
                  <c:v>224</c:v>
                </c:pt>
                <c:pt idx="188">
                  <c:v>225</c:v>
                </c:pt>
                <c:pt idx="189">
                  <c:v>227</c:v>
                </c:pt>
                <c:pt idx="190">
                  <c:v>227</c:v>
                </c:pt>
                <c:pt idx="191">
                  <c:v>224</c:v>
                </c:pt>
                <c:pt idx="192">
                  <c:v>219</c:v>
                </c:pt>
                <c:pt idx="193">
                  <c:v>221</c:v>
                </c:pt>
                <c:pt idx="194">
                  <c:v>221</c:v>
                </c:pt>
                <c:pt idx="195">
                  <c:v>226</c:v>
                </c:pt>
                <c:pt idx="196">
                  <c:v>225</c:v>
                </c:pt>
                <c:pt idx="197">
                  <c:v>226</c:v>
                </c:pt>
                <c:pt idx="198">
                  <c:v>217</c:v>
                </c:pt>
                <c:pt idx="199">
                  <c:v>215</c:v>
                </c:pt>
                <c:pt idx="200">
                  <c:v>215</c:v>
                </c:pt>
                <c:pt idx="201">
                  <c:v>223</c:v>
                </c:pt>
                <c:pt idx="202">
                  <c:v>226</c:v>
                </c:pt>
                <c:pt idx="203">
                  <c:v>227</c:v>
                </c:pt>
                <c:pt idx="204">
                  <c:v>224</c:v>
                </c:pt>
                <c:pt idx="205">
                  <c:v>221</c:v>
                </c:pt>
                <c:pt idx="206">
                  <c:v>221</c:v>
                </c:pt>
                <c:pt idx="207">
                  <c:v>221</c:v>
                </c:pt>
                <c:pt idx="208">
                  <c:v>223</c:v>
                </c:pt>
                <c:pt idx="209">
                  <c:v>226</c:v>
                </c:pt>
                <c:pt idx="210">
                  <c:v>226</c:v>
                </c:pt>
                <c:pt idx="211">
                  <c:v>223</c:v>
                </c:pt>
                <c:pt idx="212">
                  <c:v>226</c:v>
                </c:pt>
                <c:pt idx="213">
                  <c:v>223</c:v>
                </c:pt>
                <c:pt idx="214">
                  <c:v>219</c:v>
                </c:pt>
                <c:pt idx="215">
                  <c:v>235</c:v>
                </c:pt>
                <c:pt idx="216">
                  <c:v>237</c:v>
                </c:pt>
                <c:pt idx="217">
                  <c:v>236</c:v>
                </c:pt>
                <c:pt idx="218">
                  <c:v>236</c:v>
                </c:pt>
                <c:pt idx="219">
                  <c:v>236</c:v>
                </c:pt>
                <c:pt idx="220">
                  <c:v>235</c:v>
                </c:pt>
                <c:pt idx="221">
                  <c:v>233</c:v>
                </c:pt>
                <c:pt idx="222">
                  <c:v>233</c:v>
                </c:pt>
                <c:pt idx="223">
                  <c:v>229</c:v>
                </c:pt>
                <c:pt idx="224">
                  <c:v>225</c:v>
                </c:pt>
                <c:pt idx="225">
                  <c:v>210</c:v>
                </c:pt>
                <c:pt idx="226">
                  <c:v>202</c:v>
                </c:pt>
                <c:pt idx="227">
                  <c:v>200</c:v>
                </c:pt>
                <c:pt idx="228">
                  <c:v>201</c:v>
                </c:pt>
                <c:pt idx="229">
                  <c:v>205</c:v>
                </c:pt>
                <c:pt idx="230">
                  <c:v>205</c:v>
                </c:pt>
                <c:pt idx="231">
                  <c:v>204</c:v>
                </c:pt>
                <c:pt idx="232">
                  <c:v>206</c:v>
                </c:pt>
                <c:pt idx="233">
                  <c:v>206</c:v>
                </c:pt>
                <c:pt idx="234">
                  <c:v>212</c:v>
                </c:pt>
                <c:pt idx="235">
                  <c:v>213</c:v>
                </c:pt>
                <c:pt idx="236">
                  <c:v>213</c:v>
                </c:pt>
                <c:pt idx="237">
                  <c:v>217</c:v>
                </c:pt>
                <c:pt idx="238">
                  <c:v>221</c:v>
                </c:pt>
                <c:pt idx="239">
                  <c:v>221</c:v>
                </c:pt>
                <c:pt idx="240">
                  <c:v>217</c:v>
                </c:pt>
                <c:pt idx="241">
                  <c:v>215</c:v>
                </c:pt>
                <c:pt idx="242">
                  <c:v>220</c:v>
                </c:pt>
                <c:pt idx="243">
                  <c:v>222</c:v>
                </c:pt>
                <c:pt idx="244">
                  <c:v>222</c:v>
                </c:pt>
                <c:pt idx="245">
                  <c:v>223</c:v>
                </c:pt>
                <c:pt idx="246">
                  <c:v>225</c:v>
                </c:pt>
                <c:pt idx="247">
                  <c:v>226</c:v>
                </c:pt>
                <c:pt idx="248">
                  <c:v>229</c:v>
                </c:pt>
                <c:pt idx="249">
                  <c:v>228</c:v>
                </c:pt>
                <c:pt idx="250">
                  <c:v>225</c:v>
                </c:pt>
                <c:pt idx="251">
                  <c:v>228</c:v>
                </c:pt>
                <c:pt idx="252">
                  <c:v>229</c:v>
                </c:pt>
                <c:pt idx="253">
                  <c:v>228</c:v>
                </c:pt>
                <c:pt idx="254">
                  <c:v>226</c:v>
                </c:pt>
                <c:pt idx="255">
                  <c:v>223</c:v>
                </c:pt>
                <c:pt idx="256">
                  <c:v>225</c:v>
                </c:pt>
                <c:pt idx="257">
                  <c:v>230</c:v>
                </c:pt>
                <c:pt idx="258">
                  <c:v>230</c:v>
                </c:pt>
                <c:pt idx="259">
                  <c:v>231</c:v>
                </c:pt>
                <c:pt idx="260">
                  <c:v>229</c:v>
                </c:pt>
                <c:pt idx="261">
                  <c:v>229</c:v>
                </c:pt>
                <c:pt idx="262">
                  <c:v>223</c:v>
                </c:pt>
                <c:pt idx="263">
                  <c:v>227</c:v>
                </c:pt>
                <c:pt idx="264">
                  <c:v>228</c:v>
                </c:pt>
                <c:pt idx="265">
                  <c:v>230</c:v>
                </c:pt>
                <c:pt idx="266">
                  <c:v>230</c:v>
                </c:pt>
                <c:pt idx="267">
                  <c:v>228</c:v>
                </c:pt>
                <c:pt idx="268">
                  <c:v>228</c:v>
                </c:pt>
                <c:pt idx="269">
                  <c:v>230</c:v>
                </c:pt>
                <c:pt idx="270">
                  <c:v>232</c:v>
                </c:pt>
                <c:pt idx="271">
                  <c:v>228</c:v>
                </c:pt>
                <c:pt idx="272">
                  <c:v>226</c:v>
                </c:pt>
                <c:pt idx="273">
                  <c:v>231</c:v>
                </c:pt>
                <c:pt idx="274">
                  <c:v>229.0301455078</c:v>
                </c:pt>
                <c:pt idx="275">
                  <c:v>228.21976978289996</c:v>
                </c:pt>
                <c:pt idx="276">
                  <c:v>225.68118151160004</c:v>
                </c:pt>
                <c:pt idx="277">
                  <c:v>228.0837702778</c:v>
                </c:pt>
                <c:pt idx="278">
                  <c:v>227.23632895310001</c:v>
                </c:pt>
                <c:pt idx="279">
                  <c:v>225.74560220399997</c:v>
                </c:pt>
                <c:pt idx="280">
                  <c:v>228.14334726119998</c:v>
                </c:pt>
                <c:pt idx="281">
                  <c:v>230.10961201360004</c:v>
                </c:pt>
                <c:pt idx="282">
                  <c:v>228.39844659910005</c:v>
                </c:pt>
                <c:pt idx="283">
                  <c:v>230.23614953859999</c:v>
                </c:pt>
                <c:pt idx="284">
                  <c:v>235.30313561079998</c:v>
                </c:pt>
                <c:pt idx="285">
                  <c:v>237.04790143360003</c:v>
                </c:pt>
                <c:pt idx="286">
                  <c:v>234.20930605850003</c:v>
                </c:pt>
                <c:pt idx="287">
                  <c:v>235.71897407029994</c:v>
                </c:pt>
                <c:pt idx="288">
                  <c:v>234.52566743109995</c:v>
                </c:pt>
                <c:pt idx="289">
                  <c:v>234.79468589240005</c:v>
                </c:pt>
                <c:pt idx="290">
                  <c:v>235.3324759237</c:v>
                </c:pt>
                <c:pt idx="291">
                  <c:v>237.17336621960001</c:v>
                </c:pt>
                <c:pt idx="292">
                  <c:v>240.00037232160003</c:v>
                </c:pt>
                <c:pt idx="293">
                  <c:v>240.80730790939998</c:v>
                </c:pt>
                <c:pt idx="294">
                  <c:v>237.52344711089995</c:v>
                </c:pt>
                <c:pt idx="295">
                  <c:v>245.84598248880008</c:v>
                </c:pt>
                <c:pt idx="296">
                  <c:v>239.2191551395</c:v>
                </c:pt>
                <c:pt idx="297">
                  <c:v>227.83056726299998</c:v>
                </c:pt>
                <c:pt idx="298">
                  <c:v>222.03116406990009</c:v>
                </c:pt>
                <c:pt idx="299">
                  <c:v>226.25071663600005</c:v>
                </c:pt>
                <c:pt idx="300">
                  <c:v>228.3018825970999</c:v>
                </c:pt>
                <c:pt idx="301">
                  <c:v>233.01467244809996</c:v>
                </c:pt>
                <c:pt idx="302">
                  <c:v>231.72215153379997</c:v>
                </c:pt>
                <c:pt idx="303">
                  <c:v>228.07566996890003</c:v>
                </c:pt>
                <c:pt idx="304">
                  <c:v>235.17644326750002</c:v>
                </c:pt>
                <c:pt idx="305">
                  <c:v>234.66507402069999</c:v>
                </c:pt>
                <c:pt idx="306">
                  <c:v>236.66364173269997</c:v>
                </c:pt>
                <c:pt idx="307">
                  <c:v>238.26991114970005</c:v>
                </c:pt>
                <c:pt idx="308">
                  <c:v>244.57820187029995</c:v>
                </c:pt>
                <c:pt idx="309">
                  <c:v>245.00185101280005</c:v>
                </c:pt>
                <c:pt idx="310">
                  <c:v>243.80752778480007</c:v>
                </c:pt>
                <c:pt idx="311">
                  <c:v>245.91915836609999</c:v>
                </c:pt>
                <c:pt idx="312">
                  <c:v>243.61567657370003</c:v>
                </c:pt>
                <c:pt idx="313">
                  <c:v>249.63843095620001</c:v>
                </c:pt>
                <c:pt idx="314">
                  <c:v>252.25647593790001</c:v>
                </c:pt>
                <c:pt idx="315">
                  <c:v>250.8788176802</c:v>
                </c:pt>
                <c:pt idx="316">
                  <c:v>251.9841892307</c:v>
                </c:pt>
                <c:pt idx="317">
                  <c:v>250.55135983539998</c:v>
                </c:pt>
                <c:pt idx="318">
                  <c:v>246.13041111949994</c:v>
                </c:pt>
                <c:pt idx="319">
                  <c:v>242.67503042050001</c:v>
                </c:pt>
                <c:pt idx="320">
                  <c:v>242.66532845679995</c:v>
                </c:pt>
                <c:pt idx="321">
                  <c:v>246.53505579150004</c:v>
                </c:pt>
                <c:pt idx="322">
                  <c:v>248.69531711059997</c:v>
                </c:pt>
                <c:pt idx="323">
                  <c:v>250.51558875520007</c:v>
                </c:pt>
                <c:pt idx="324">
                  <c:v>250.04005763320001</c:v>
                </c:pt>
                <c:pt idx="325">
                  <c:v>249.27739857959997</c:v>
                </c:pt>
                <c:pt idx="326">
                  <c:v>255.98174590659991</c:v>
                </c:pt>
                <c:pt idx="327">
                  <c:v>253.13156052680006</c:v>
                </c:pt>
                <c:pt idx="328">
                  <c:v>247.73826209110001</c:v>
                </c:pt>
                <c:pt idx="329">
                  <c:v>246.05405566340002</c:v>
                </c:pt>
                <c:pt idx="330">
                  <c:v>250.5591936095</c:v>
                </c:pt>
                <c:pt idx="331">
                  <c:v>249.34554231819999</c:v>
                </c:pt>
                <c:pt idx="332">
                  <c:v>248.23781307609991</c:v>
                </c:pt>
                <c:pt idx="333">
                  <c:v>248.02318495040004</c:v>
                </c:pt>
                <c:pt idx="334">
                  <c:v>248.80242637309999</c:v>
                </c:pt>
                <c:pt idx="335">
                  <c:v>248.99118608560002</c:v>
                </c:pt>
                <c:pt idx="336">
                  <c:v>248.82762267189997</c:v>
                </c:pt>
                <c:pt idx="337">
                  <c:v>249.68518584289998</c:v>
                </c:pt>
                <c:pt idx="338">
                  <c:v>246.14857505320001</c:v>
                </c:pt>
                <c:pt idx="339">
                  <c:v>245.04659393450001</c:v>
                </c:pt>
                <c:pt idx="340">
                  <c:v>243.29228384060005</c:v>
                </c:pt>
                <c:pt idx="341">
                  <c:v>249.47250696489999</c:v>
                </c:pt>
                <c:pt idx="342">
                  <c:v>249.23305968980006</c:v>
                </c:pt>
                <c:pt idx="343">
                  <c:v>250.29522636519999</c:v>
                </c:pt>
                <c:pt idx="344">
                  <c:v>249.94304856789998</c:v>
                </c:pt>
                <c:pt idx="345">
                  <c:v>247.18414984469999</c:v>
                </c:pt>
                <c:pt idx="346">
                  <c:v>246.50523870370009</c:v>
                </c:pt>
                <c:pt idx="347">
                  <c:v>245.87031718419993</c:v>
                </c:pt>
                <c:pt idx="348">
                  <c:v>242.74061823259996</c:v>
                </c:pt>
                <c:pt idx="349">
                  <c:v>250.19354857099995</c:v>
                </c:pt>
                <c:pt idx="350">
                  <c:v>251.24031689549994</c:v>
                </c:pt>
                <c:pt idx="351">
                  <c:v>249.88639015020004</c:v>
                </c:pt>
                <c:pt idx="352">
                  <c:v>251.741100394</c:v>
                </c:pt>
                <c:pt idx="353">
                  <c:v>252.10619485430001</c:v>
                </c:pt>
                <c:pt idx="354">
                  <c:v>251.77682901200001</c:v>
                </c:pt>
                <c:pt idx="355">
                  <c:v>255.50832164760004</c:v>
                </c:pt>
                <c:pt idx="356">
                  <c:v>254.16618115969996</c:v>
                </c:pt>
                <c:pt idx="357">
                  <c:v>255.83360068289991</c:v>
                </c:pt>
                <c:pt idx="358">
                  <c:v>257.60884010949991</c:v>
                </c:pt>
                <c:pt idx="359">
                  <c:v>254.33820153450006</c:v>
                </c:pt>
                <c:pt idx="360">
                  <c:v>249.00385338769999</c:v>
                </c:pt>
                <c:pt idx="361">
                  <c:v>252.39871787600006</c:v>
                </c:pt>
                <c:pt idx="362">
                  <c:v>252.34342057979998</c:v>
                </c:pt>
                <c:pt idx="363">
                  <c:v>256.12757437919998</c:v>
                </c:pt>
                <c:pt idx="364">
                  <c:v>258.91402304600007</c:v>
                </c:pt>
                <c:pt idx="365">
                  <c:v>258.53168406799995</c:v>
                </c:pt>
                <c:pt idx="366">
                  <c:v>258.45004850700002</c:v>
                </c:pt>
              </c:numCache>
            </c:numRef>
          </c:val>
          <c:smooth val="0"/>
        </c:ser>
        <c:ser>
          <c:idx val="1"/>
          <c:order val="3"/>
          <c:tx>
            <c:v>Date Axis</c:v>
          </c:tx>
          <c:spPr>
            <a:ln>
              <a:solidFill>
                <a:sysClr val="windowText" lastClr="000000"/>
              </a:solidFill>
            </a:ln>
          </c:spPr>
          <c:marker>
            <c:symbol val="plus"/>
            <c:size val="6"/>
            <c:spPr>
              <a:ln>
                <a:solidFill>
                  <a:sysClr val="windowText" lastClr="000000"/>
                </a:solidFill>
              </a:ln>
            </c:spPr>
          </c:marker>
          <c:dLbls>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BORDER'!$E$522:$E$888</c:f>
              <c:numCache>
                <c:formatCode>General</c:formatCode>
                <c:ptCount val="367"/>
                <c:pt idx="0">
                  <c:v>150</c:v>
                </c:pt>
                <c:pt idx="29">
                  <c:v>150</c:v>
                </c:pt>
                <c:pt idx="60">
                  <c:v>150</c:v>
                </c:pt>
                <c:pt idx="90">
                  <c:v>150</c:v>
                </c:pt>
                <c:pt idx="121">
                  <c:v>150</c:v>
                </c:pt>
                <c:pt idx="151">
                  <c:v>150</c:v>
                </c:pt>
                <c:pt idx="182">
                  <c:v>150</c:v>
                </c:pt>
                <c:pt idx="213">
                  <c:v>150</c:v>
                </c:pt>
                <c:pt idx="243">
                  <c:v>150</c:v>
                </c:pt>
                <c:pt idx="274">
                  <c:v>150</c:v>
                </c:pt>
                <c:pt idx="304">
                  <c:v>150</c:v>
                </c:pt>
                <c:pt idx="335">
                  <c:v>150</c:v>
                </c:pt>
                <c:pt idx="366">
                  <c:v>150</c:v>
                </c:pt>
              </c:numCache>
            </c:numRef>
          </c:val>
          <c:smooth val="0"/>
        </c:ser>
        <c:dLbls>
          <c:showLegendKey val="0"/>
          <c:showVal val="0"/>
          <c:showCatName val="0"/>
          <c:showSerName val="0"/>
          <c:showPercent val="0"/>
          <c:showBubbleSize val="0"/>
        </c:dLbls>
        <c:marker val="1"/>
        <c:smooth val="0"/>
        <c:axId val="110795008"/>
        <c:axId val="110813568"/>
      </c:lineChart>
      <c:lineChart>
        <c:grouping val="standard"/>
        <c:varyColors val="0"/>
        <c:ser>
          <c:idx val="2"/>
          <c:order val="2"/>
          <c:tx>
            <c:v>2016 Actual Flow incl. Storage INJ/WD</c:v>
          </c:tx>
          <c:spPr>
            <a:ln w="19050">
              <a:solidFill>
                <a:sysClr val="windowText" lastClr="000000"/>
              </a:solidFill>
              <a:prstDash val="solid"/>
            </a:ln>
          </c:spPr>
          <c:marker>
            <c:symbol val="square"/>
            <c:size val="5"/>
            <c:spPr>
              <a:noFill/>
              <a:ln w="9525">
                <a:noFill/>
              </a:ln>
            </c:spPr>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BORDER'!$X$522:$X$682</c:f>
              <c:numCache>
                <c:formatCode>0.0</c:formatCode>
                <c:ptCount val="161"/>
                <c:pt idx="0">
                  <c:v>9.1232867122970998</c:v>
                </c:pt>
                <c:pt idx="1">
                  <c:v>9.1926581819185085</c:v>
                </c:pt>
                <c:pt idx="2">
                  <c:v>9.0987970510352785</c:v>
                </c:pt>
                <c:pt idx="3">
                  <c:v>9.0607500144533191</c:v>
                </c:pt>
                <c:pt idx="4">
                  <c:v>9.1860134963483979</c:v>
                </c:pt>
                <c:pt idx="5">
                  <c:v>8.9522709958779298</c:v>
                </c:pt>
                <c:pt idx="6">
                  <c:v>8.9422912158019496</c:v>
                </c:pt>
                <c:pt idx="7">
                  <c:v>8.7710924861833082</c:v>
                </c:pt>
                <c:pt idx="8">
                  <c:v>8.790187648789491</c:v>
                </c:pt>
                <c:pt idx="9">
                  <c:v>8.7909727104112907</c:v>
                </c:pt>
                <c:pt idx="10">
                  <c:v>8.8832817908496082</c:v>
                </c:pt>
                <c:pt idx="11">
                  <c:v>8.881296196405291</c:v>
                </c:pt>
                <c:pt idx="12">
                  <c:v>8.9456633016861371</c:v>
                </c:pt>
                <c:pt idx="13">
                  <c:v>9.0478922597418894</c:v>
                </c:pt>
                <c:pt idx="14">
                  <c:v>8.9618908014328582</c:v>
                </c:pt>
                <c:pt idx="15">
                  <c:v>8.9825495988320014</c:v>
                </c:pt>
                <c:pt idx="16">
                  <c:v>9.1372911218116979</c:v>
                </c:pt>
                <c:pt idx="17">
                  <c:v>9.0625840027329811</c:v>
                </c:pt>
                <c:pt idx="18">
                  <c:v>9.2112655047374918</c:v>
                </c:pt>
                <c:pt idx="19">
                  <c:v>9.1829369364797468</c:v>
                </c:pt>
                <c:pt idx="20">
                  <c:v>9.2415754363674303</c:v>
                </c:pt>
                <c:pt idx="21">
                  <c:v>9.2209464366019684</c:v>
                </c:pt>
                <c:pt idx="22">
                  <c:v>9.2519256011003694</c:v>
                </c:pt>
                <c:pt idx="23">
                  <c:v>9.0032746066514306</c:v>
                </c:pt>
                <c:pt idx="24">
                  <c:v>9.0838042882331678</c:v>
                </c:pt>
                <c:pt idx="25">
                  <c:v>9.1533842857457888</c:v>
                </c:pt>
                <c:pt idx="26">
                  <c:v>9.2012521782207788</c:v>
                </c:pt>
                <c:pt idx="27">
                  <c:v>9.1746990165124682</c:v>
                </c:pt>
                <c:pt idx="28">
                  <c:v>9.1757636418604616</c:v>
                </c:pt>
                <c:pt idx="29">
                  <c:v>9.1806640679455711</c:v>
                </c:pt>
                <c:pt idx="30">
                  <c:v>9.2036523077662977</c:v>
                </c:pt>
                <c:pt idx="31">
                  <c:v>9.1342163770019784</c:v>
                </c:pt>
                <c:pt idx="32">
                  <c:v>9.1287547202198898</c:v>
                </c:pt>
                <c:pt idx="33">
                  <c:v>9.252908830928229</c:v>
                </c:pt>
                <c:pt idx="34">
                  <c:v>9.2336339286857303</c:v>
                </c:pt>
                <c:pt idx="35">
                  <c:v>8.9891312191835784</c:v>
                </c:pt>
                <c:pt idx="36">
                  <c:v>8.9680849631952402</c:v>
                </c:pt>
                <c:pt idx="37">
                  <c:v>8.9815159772869197</c:v>
                </c:pt>
                <c:pt idx="38">
                  <c:v>8.9845958421215997</c:v>
                </c:pt>
                <c:pt idx="39">
                  <c:v>8.9874566396393778</c:v>
                </c:pt>
                <c:pt idx="40">
                  <c:v>9.0157910871791902</c:v>
                </c:pt>
                <c:pt idx="41">
                  <c:v>9.0218799142075277</c:v>
                </c:pt>
                <c:pt idx="42">
                  <c:v>8.7298864997127303</c:v>
                </c:pt>
                <c:pt idx="43">
                  <c:v>8.6797961493168732</c:v>
                </c:pt>
                <c:pt idx="44">
                  <c:v>8.6648723805942094</c:v>
                </c:pt>
                <c:pt idx="45">
                  <c:v>8.6989262942583512</c:v>
                </c:pt>
                <c:pt idx="46">
                  <c:v>8.7478560119264817</c:v>
                </c:pt>
                <c:pt idx="47">
                  <c:v>9.0413591178510604</c:v>
                </c:pt>
                <c:pt idx="48">
                  <c:v>9.142646381125008</c:v>
                </c:pt>
                <c:pt idx="49">
                  <c:v>9.0418109880113793</c:v>
                </c:pt>
                <c:pt idx="50">
                  <c:v>9.0176196247823217</c:v>
                </c:pt>
                <c:pt idx="51">
                  <c:v>8.9768882200613973</c:v>
                </c:pt>
                <c:pt idx="52">
                  <c:v>8.976924026475201</c:v>
                </c:pt>
                <c:pt idx="53">
                  <c:v>9.085135873350568</c:v>
                </c:pt>
                <c:pt idx="54">
                  <c:v>9.1033717850662512</c:v>
                </c:pt>
                <c:pt idx="55">
                  <c:v>9.1075430388581875</c:v>
                </c:pt>
                <c:pt idx="56">
                  <c:v>8.9715654652351891</c:v>
                </c:pt>
                <c:pt idx="57">
                  <c:v>8.9479139027190975</c:v>
                </c:pt>
                <c:pt idx="58">
                  <c:v>8.9922248337247908</c:v>
                </c:pt>
                <c:pt idx="59">
                  <c:v>8.9998082089418112</c:v>
                </c:pt>
                <c:pt idx="60">
                  <c:v>8.7911249767283088</c:v>
                </c:pt>
                <c:pt idx="61">
                  <c:v>8.7907597910094566</c:v>
                </c:pt>
                <c:pt idx="62">
                  <c:v>8.8173277223648494</c:v>
                </c:pt>
                <c:pt idx="63">
                  <c:v>8.7336995168943989</c:v>
                </c:pt>
                <c:pt idx="64">
                  <c:v>8.861134374616908</c:v>
                </c:pt>
                <c:pt idx="65">
                  <c:v>8.7986446192426282</c:v>
                </c:pt>
                <c:pt idx="66">
                  <c:v>8.8020512504057589</c:v>
                </c:pt>
                <c:pt idx="67">
                  <c:v>8.6756793585923582</c:v>
                </c:pt>
                <c:pt idx="68">
                  <c:v>8.7015185484663693</c:v>
                </c:pt>
                <c:pt idx="69">
                  <c:v>8.6787289857294407</c:v>
                </c:pt>
                <c:pt idx="70">
                  <c:v>8.2516305048346901</c:v>
                </c:pt>
                <c:pt idx="71">
                  <c:v>8.15415342792598</c:v>
                </c:pt>
                <c:pt idx="72">
                  <c:v>8.1663010066191699</c:v>
                </c:pt>
                <c:pt idx="73">
                  <c:v>8.2620241876864977</c:v>
                </c:pt>
                <c:pt idx="74">
                  <c:v>8.3954692409495806</c:v>
                </c:pt>
                <c:pt idx="75">
                  <c:v>8.5335537657643599</c:v>
                </c:pt>
                <c:pt idx="76">
                  <c:v>8.772248862331141</c:v>
                </c:pt>
                <c:pt idx="77">
                  <c:v>8.581973155010747</c:v>
                </c:pt>
                <c:pt idx="78">
                  <c:v>8.3768569977236087</c:v>
                </c:pt>
                <c:pt idx="79">
                  <c:v>8.3773831491267785</c:v>
                </c:pt>
                <c:pt idx="80">
                  <c:v>8.5678790989857898</c:v>
                </c:pt>
                <c:pt idx="81">
                  <c:v>8.6853009355648307</c:v>
                </c:pt>
                <c:pt idx="82">
                  <c:v>8.8172294139087199</c:v>
                </c:pt>
                <c:pt idx="83">
                  <c:v>8.7073098723014581</c:v>
                </c:pt>
                <c:pt idx="84">
                  <c:v>8.6882319916292392</c:v>
                </c:pt>
                <c:pt idx="85">
                  <c:v>8.8496384655066294</c:v>
                </c:pt>
                <c:pt idx="86">
                  <c:v>8.7867165982080504</c:v>
                </c:pt>
                <c:pt idx="87">
                  <c:v>8.9167245430081206</c:v>
                </c:pt>
                <c:pt idx="88">
                  <c:v>8.8763426076694483</c:v>
                </c:pt>
                <c:pt idx="89">
                  <c:v>8.7694940628697005</c:v>
                </c:pt>
                <c:pt idx="90">
                  <c:v>8.8482590848528684</c:v>
                </c:pt>
                <c:pt idx="91">
                  <c:v>8.678702911289129</c:v>
                </c:pt>
                <c:pt idx="92">
                  <c:v>8.4208088160683374</c:v>
                </c:pt>
                <c:pt idx="93">
                  <c:v>8.4524238953501687</c:v>
                </c:pt>
                <c:pt idx="94">
                  <c:v>8.5337197759492884</c:v>
                </c:pt>
                <c:pt idx="95">
                  <c:v>8.4185801033157599</c:v>
                </c:pt>
                <c:pt idx="96">
                  <c:v>8.5039025671484882</c:v>
                </c:pt>
                <c:pt idx="97">
                  <c:v>8.4610557538499886</c:v>
                </c:pt>
                <c:pt idx="98">
                  <c:v>8.3388228077965199</c:v>
                </c:pt>
                <c:pt idx="99">
                  <c:v>7.8816555724260304</c:v>
                </c:pt>
                <c:pt idx="100">
                  <c:v>7.508174790427649</c:v>
                </c:pt>
                <c:pt idx="101">
                  <c:v>8.0814911207536309</c:v>
                </c:pt>
                <c:pt idx="102">
                  <c:v>8.4009374494540285</c:v>
                </c:pt>
                <c:pt idx="103">
                  <c:v>8.5109426630987599</c:v>
                </c:pt>
                <c:pt idx="104">
                  <c:v>8.4389063968232918</c:v>
                </c:pt>
                <c:pt idx="105">
                  <c:v>8.370019394903629</c:v>
                </c:pt>
                <c:pt idx="106">
                  <c:v>8.2688358302263687</c:v>
                </c:pt>
                <c:pt idx="107">
                  <c:v>7.8689841251736095</c:v>
                </c:pt>
                <c:pt idx="108">
                  <c:v>7.5570986550274872</c:v>
                </c:pt>
                <c:pt idx="109">
                  <c:v>7.5215380120377597</c:v>
                </c:pt>
                <c:pt idx="110">
                  <c:v>7.7828639103821908</c:v>
                </c:pt>
                <c:pt idx="111">
                  <c:v>7.7809782989130394</c:v>
                </c:pt>
                <c:pt idx="112">
                  <c:v>7.9064352351827889</c:v>
                </c:pt>
                <c:pt idx="113">
                  <c:v>7.9599969247799516</c:v>
                </c:pt>
                <c:pt idx="114">
                  <c:v>8.1314862503490595</c:v>
                </c:pt>
                <c:pt idx="115">
                  <c:v>8.1823166698551013</c:v>
                </c:pt>
                <c:pt idx="116">
                  <c:v>8.3353609041546104</c:v>
                </c:pt>
                <c:pt idx="117">
                  <c:v>8.2778360093992092</c:v>
                </c:pt>
                <c:pt idx="118">
                  <c:v>8.1596177738973701</c:v>
                </c:pt>
                <c:pt idx="119">
                  <c:v>7.6339426534392993</c:v>
                </c:pt>
                <c:pt idx="120">
                  <c:v>7.7153426835678989</c:v>
                </c:pt>
                <c:pt idx="121">
                  <c:v>7.5564983197918192</c:v>
                </c:pt>
                <c:pt idx="122">
                  <c:v>7.57958519890028</c:v>
                </c:pt>
                <c:pt idx="123">
                  <c:v>7.9122532793105202</c:v>
                </c:pt>
                <c:pt idx="124">
                  <c:v>8.0579876169498785</c:v>
                </c:pt>
                <c:pt idx="125">
                  <c:v>7.9453132205731416</c:v>
                </c:pt>
                <c:pt idx="126">
                  <c:v>7.6152890254464314</c:v>
                </c:pt>
                <c:pt idx="127">
                  <c:v>7.6489870807389586</c:v>
                </c:pt>
                <c:pt idx="128">
                  <c:v>7.6842823513932199</c:v>
                </c:pt>
                <c:pt idx="129">
                  <c:v>7.5034414589116984</c:v>
                </c:pt>
                <c:pt idx="130">
                  <c:v>7.7364371080724013</c:v>
                </c:pt>
                <c:pt idx="131">
                  <c:v>8.0390252091363994</c:v>
                </c:pt>
                <c:pt idx="132">
                  <c:v>8.0210594429798281</c:v>
                </c:pt>
                <c:pt idx="133">
                  <c:v>8.0270432835368712</c:v>
                </c:pt>
                <c:pt idx="134">
                  <c:v>8.0020974777189195</c:v>
                </c:pt>
                <c:pt idx="135">
                  <c:v>7.8623177588200504</c:v>
                </c:pt>
                <c:pt idx="136">
                  <c:v>8.2163290130002089</c:v>
                </c:pt>
                <c:pt idx="137">
                  <c:v>8.1806843257654389</c:v>
                </c:pt>
                <c:pt idx="138">
                  <c:v>8.029303357663709</c:v>
                </c:pt>
                <c:pt idx="139">
                  <c:v>7.9829308441170088</c:v>
                </c:pt>
                <c:pt idx="140">
                  <c:v>8.2337211598118412</c:v>
                </c:pt>
                <c:pt idx="141">
                  <c:v>8.3331751609800797</c:v>
                </c:pt>
                <c:pt idx="142">
                  <c:v>8.2670199279687786</c:v>
                </c:pt>
                <c:pt idx="143">
                  <c:v>8.2811398600268671</c:v>
                </c:pt>
                <c:pt idx="144">
                  <c:v>8.3560510498670109</c:v>
                </c:pt>
                <c:pt idx="145">
                  <c:v>8.5489347386679597</c:v>
                </c:pt>
                <c:pt idx="146">
                  <c:v>8.6201995461730991</c:v>
                </c:pt>
                <c:pt idx="147">
                  <c:v>8.4980566934432709</c:v>
                </c:pt>
                <c:pt idx="148">
                  <c:v>8.4581358716934698</c:v>
                </c:pt>
                <c:pt idx="149">
                  <c:v>8.3511449051430695</c:v>
                </c:pt>
                <c:pt idx="150">
                  <c:v>8.4955892111376894</c:v>
                </c:pt>
                <c:pt idx="151">
                  <c:v>8.5422574587757794</c:v>
                </c:pt>
                <c:pt idx="152">
                  <c:v>8.6030191101336602</c:v>
                </c:pt>
                <c:pt idx="153">
                  <c:v>8.5382402379423095</c:v>
                </c:pt>
                <c:pt idx="154">
                  <c:v>8.4851724926531276</c:v>
                </c:pt>
                <c:pt idx="155">
                  <c:v>8.5028169310887076</c:v>
                </c:pt>
                <c:pt idx="156">
                  <c:v>8.3964400358723577</c:v>
                </c:pt>
                <c:pt idx="157">
                  <c:v>8.3332521085131184</c:v>
                </c:pt>
                <c:pt idx="158">
                  <c:v>8.4722419616931717</c:v>
                </c:pt>
                <c:pt idx="159">
                  <c:v>8.4790245639290891</c:v>
                </c:pt>
                <c:pt idx="160">
                  <c:v>8.4035967782263405</c:v>
                </c:pt>
              </c:numCache>
            </c:numRef>
          </c:val>
          <c:smooth val="0"/>
        </c:ser>
        <c:dLbls>
          <c:showLegendKey val="0"/>
          <c:showVal val="0"/>
          <c:showCatName val="0"/>
          <c:showSerName val="0"/>
          <c:showPercent val="0"/>
          <c:showBubbleSize val="0"/>
        </c:dLbls>
        <c:marker val="1"/>
        <c:smooth val="0"/>
        <c:axId val="110625152"/>
        <c:axId val="110815488"/>
      </c:lineChart>
      <c:catAx>
        <c:axId val="110795008"/>
        <c:scaling>
          <c:orientation val="minMax"/>
        </c:scaling>
        <c:delete val="1"/>
        <c:axPos val="b"/>
        <c:numFmt formatCode="mmm\-yy" sourceLinked="0"/>
        <c:majorTickMark val="none"/>
        <c:minorTickMark val="none"/>
        <c:tickLblPos val="none"/>
        <c:crossAx val="110813568"/>
        <c:crossesAt val="150"/>
        <c:auto val="0"/>
        <c:lblAlgn val="ctr"/>
        <c:lblOffset val="100"/>
        <c:tickLblSkip val="30"/>
        <c:tickMarkSkip val="30"/>
        <c:noMultiLvlLbl val="0"/>
      </c:catAx>
      <c:valAx>
        <c:axId val="110813568"/>
        <c:scaling>
          <c:orientation val="minMax"/>
          <c:max val="300"/>
          <c:min val="150"/>
        </c:scaling>
        <c:delete val="0"/>
        <c:axPos val="l"/>
        <c:title>
          <c:tx>
            <c:rich>
              <a:bodyPr rot="-5400000" vert="horz"/>
              <a:lstStyle/>
              <a:p>
                <a:pPr>
                  <a:defRPr sz="1000" b="1"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USJR Receipt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t>
                </a:r>
              </a:p>
            </c:rich>
          </c:tx>
          <c:layout>
            <c:manualLayout>
              <c:xMode val="edge"/>
              <c:yMode val="edge"/>
              <c:x val="1.2170385395537525E-2"/>
              <c:y val="0.30406879676006648"/>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10795008"/>
        <c:crossesAt val="1"/>
        <c:crossBetween val="midCat"/>
        <c:majorUnit val="10"/>
        <c:minorUnit val="5"/>
      </c:valAx>
      <c:valAx>
        <c:axId val="110815488"/>
        <c:scaling>
          <c:orientation val="minMax"/>
          <c:max val="10.59"/>
          <c:min val="5.2949999999999999"/>
        </c:scaling>
        <c:delete val="0"/>
        <c:axPos val="r"/>
        <c:title>
          <c:tx>
            <c:rich>
              <a:bodyPr rot="-5400000" vert="horz" anchor="t" anchorCtr="0"/>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USJR Receipt Flow (Bcf/d)</a:t>
                </a:r>
              </a:p>
            </c:rich>
          </c:tx>
          <c:layout>
            <c:manualLayout>
              <c:xMode val="edge"/>
              <c:yMode val="edge"/>
              <c:x val="0.96035829699786512"/>
              <c:y val="0.33610119609519895"/>
            </c:manualLayout>
          </c:layout>
          <c:overlay val="0"/>
        </c:title>
        <c:numFmt formatCode="0.0" sourceLinked="1"/>
        <c:majorTickMark val="out"/>
        <c:minorTickMark val="in"/>
        <c:tickLblPos val="nextTo"/>
        <c:txPr>
          <a:bodyPr/>
          <a:lstStyle/>
          <a:p>
            <a:pPr>
              <a:defRPr sz="1200" b="1">
                <a:latin typeface="Arial" panose="020B0604020202020204" pitchFamily="34" charset="0"/>
                <a:cs typeface="Arial" panose="020B0604020202020204" pitchFamily="34" charset="0"/>
              </a:defRPr>
            </a:pPr>
            <a:endParaRPr lang="en-US"/>
          </a:p>
        </c:txPr>
        <c:crossAx val="110625152"/>
        <c:crosses val="max"/>
        <c:crossBetween val="between"/>
        <c:majorUnit val="0.35300000000000004"/>
        <c:minorUnit val="0.17650000000000002"/>
      </c:valAx>
      <c:catAx>
        <c:axId val="110625152"/>
        <c:scaling>
          <c:orientation val="minMax"/>
        </c:scaling>
        <c:delete val="1"/>
        <c:axPos val="b"/>
        <c:numFmt formatCode="mmm\-yy" sourceLinked="1"/>
        <c:majorTickMark val="out"/>
        <c:minorTickMark val="none"/>
        <c:tickLblPos val="nextTo"/>
        <c:crossAx val="110815488"/>
        <c:crosses val="autoZero"/>
        <c:auto val="1"/>
        <c:lblAlgn val="ctr"/>
        <c:lblOffset val="100"/>
        <c:noMultiLvlLbl val="1"/>
      </c:catAx>
      <c:spPr>
        <a:noFill/>
        <a:ln w="25400">
          <a:noFill/>
        </a:ln>
      </c:spPr>
    </c:plotArea>
    <c:legend>
      <c:legendPos val="r"/>
      <c:legendEntry>
        <c:idx val="0"/>
        <c:txPr>
          <a:bodyPr/>
          <a:lstStyle/>
          <a:p>
            <a:pPr>
              <a:defRPr sz="800" b="1" i="0" u="none" strike="noStrike" baseline="0">
                <a:solidFill>
                  <a:srgbClr val="000000"/>
                </a:solidFill>
                <a:latin typeface="Arial"/>
                <a:ea typeface="Arial"/>
                <a:cs typeface="Arial"/>
              </a:defRPr>
            </a:pPr>
            <a:endParaRPr lang="en-US"/>
          </a:p>
        </c:txPr>
      </c:legendEntry>
      <c:legendEntry>
        <c:idx val="1"/>
        <c:txPr>
          <a:bodyPr/>
          <a:lstStyle/>
          <a:p>
            <a:pPr>
              <a:defRPr sz="800" b="1" i="0" u="none" strike="noStrike" baseline="0">
                <a:solidFill>
                  <a:srgbClr val="000000"/>
                </a:solidFill>
                <a:latin typeface="Arial"/>
                <a:ea typeface="Arial"/>
                <a:cs typeface="Arial"/>
              </a:defRPr>
            </a:pPr>
            <a:endParaRPr lang="en-US"/>
          </a:p>
        </c:txPr>
      </c:legendEntry>
      <c:legendEntry>
        <c:idx val="2"/>
        <c:delete val="1"/>
      </c:legendEntry>
      <c:legendEntry>
        <c:idx val="3"/>
        <c:txPr>
          <a:bodyPr/>
          <a:lstStyle/>
          <a:p>
            <a:pPr>
              <a:defRPr sz="800" b="1" i="0" u="none" strike="noStrike" baseline="0">
                <a:solidFill>
                  <a:srgbClr val="000000"/>
                </a:solidFill>
                <a:latin typeface="Arial"/>
                <a:ea typeface="Arial"/>
                <a:cs typeface="Arial"/>
              </a:defRPr>
            </a:pPr>
            <a:endParaRPr lang="en-US"/>
          </a:p>
        </c:txPr>
      </c:legendEntry>
      <c:layout>
        <c:manualLayout>
          <c:xMode val="edge"/>
          <c:yMode val="edge"/>
          <c:x val="9.1882931308997912E-2"/>
          <c:y val="0.85101517589977926"/>
          <c:w val="0.81202647858003896"/>
          <c:h val="4.0872104262558724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079109018765024E-2"/>
          <c:y val="0.14613462456826184"/>
          <c:w val="0.82860040567951321"/>
          <c:h val="0.79830777147214849"/>
        </c:manualLayout>
      </c:layout>
      <c:areaChart>
        <c:grouping val="standard"/>
        <c:varyColors val="0"/>
        <c:ser>
          <c:idx val="0"/>
          <c:order val="1"/>
          <c:tx>
            <c:v>Operational Capability</c:v>
          </c:tx>
          <c:spPr>
            <a:solidFill>
              <a:srgbClr val="639EC8"/>
            </a:solidFill>
            <a:ln w="3175">
              <a:solidFill>
                <a:sysClr val="windowText" lastClr="000000"/>
              </a:solidFill>
              <a:prstDash val="solid"/>
            </a:ln>
            <a:effectLst>
              <a:outerShdw dist="35921" dir="2700000" algn="br">
                <a:srgbClr val="000000"/>
              </a:outerShdw>
            </a:effectLst>
          </c:spP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BORDER'!$AE$522:$AE$888</c:f>
              <c:numCache>
                <c:formatCode>0.0</c:formatCode>
                <c:ptCount val="367"/>
                <c:pt idx="0">
                  <c:v>68.900000000000006</c:v>
                </c:pt>
                <c:pt idx="1">
                  <c:v>68.900000000000006</c:v>
                </c:pt>
                <c:pt idx="2">
                  <c:v>68.900000000000006</c:v>
                </c:pt>
                <c:pt idx="3">
                  <c:v>68.900000000000006</c:v>
                </c:pt>
                <c:pt idx="4">
                  <c:v>68.900000000000006</c:v>
                </c:pt>
                <c:pt idx="5">
                  <c:v>68.900000000000006</c:v>
                </c:pt>
                <c:pt idx="6">
                  <c:v>68.900000000000006</c:v>
                </c:pt>
                <c:pt idx="7">
                  <c:v>68.900000000000006</c:v>
                </c:pt>
                <c:pt idx="8">
                  <c:v>68.900000000000006</c:v>
                </c:pt>
                <c:pt idx="9">
                  <c:v>68.900000000000006</c:v>
                </c:pt>
                <c:pt idx="10">
                  <c:v>68.900000000000006</c:v>
                </c:pt>
                <c:pt idx="11">
                  <c:v>68.900000000000006</c:v>
                </c:pt>
                <c:pt idx="12">
                  <c:v>68.900000000000006</c:v>
                </c:pt>
                <c:pt idx="13">
                  <c:v>68.900000000000006</c:v>
                </c:pt>
                <c:pt idx="14">
                  <c:v>68.900000000000006</c:v>
                </c:pt>
                <c:pt idx="15">
                  <c:v>68.900000000000006</c:v>
                </c:pt>
                <c:pt idx="16">
                  <c:v>68.900000000000006</c:v>
                </c:pt>
                <c:pt idx="17">
                  <c:v>68.900000000000006</c:v>
                </c:pt>
                <c:pt idx="18">
                  <c:v>68.900000000000006</c:v>
                </c:pt>
                <c:pt idx="19">
                  <c:v>68.900000000000006</c:v>
                </c:pt>
                <c:pt idx="20">
                  <c:v>68.900000000000006</c:v>
                </c:pt>
                <c:pt idx="21">
                  <c:v>68.900000000000006</c:v>
                </c:pt>
                <c:pt idx="22">
                  <c:v>68.900000000000006</c:v>
                </c:pt>
                <c:pt idx="23">
                  <c:v>68.900000000000006</c:v>
                </c:pt>
                <c:pt idx="24">
                  <c:v>68.900000000000006</c:v>
                </c:pt>
                <c:pt idx="25">
                  <c:v>68.900000000000006</c:v>
                </c:pt>
                <c:pt idx="26">
                  <c:v>68.900000000000006</c:v>
                </c:pt>
                <c:pt idx="27">
                  <c:v>68.900000000000006</c:v>
                </c:pt>
                <c:pt idx="28">
                  <c:v>68.900000000000006</c:v>
                </c:pt>
                <c:pt idx="29">
                  <c:v>65.900000000000006</c:v>
                </c:pt>
                <c:pt idx="30">
                  <c:v>65.900000000000006</c:v>
                </c:pt>
                <c:pt idx="31">
                  <c:v>65.900000000000006</c:v>
                </c:pt>
                <c:pt idx="32">
                  <c:v>65.900000000000006</c:v>
                </c:pt>
                <c:pt idx="33">
                  <c:v>65.900000000000006</c:v>
                </c:pt>
                <c:pt idx="34">
                  <c:v>68.900000000000006</c:v>
                </c:pt>
                <c:pt idx="35">
                  <c:v>64</c:v>
                </c:pt>
                <c:pt idx="36">
                  <c:v>64</c:v>
                </c:pt>
                <c:pt idx="37">
                  <c:v>64</c:v>
                </c:pt>
                <c:pt idx="38">
                  <c:v>64</c:v>
                </c:pt>
                <c:pt idx="39">
                  <c:v>64</c:v>
                </c:pt>
                <c:pt idx="40">
                  <c:v>64</c:v>
                </c:pt>
                <c:pt idx="41">
                  <c:v>64</c:v>
                </c:pt>
                <c:pt idx="42">
                  <c:v>64</c:v>
                </c:pt>
                <c:pt idx="43">
                  <c:v>64</c:v>
                </c:pt>
                <c:pt idx="44">
                  <c:v>64</c:v>
                </c:pt>
                <c:pt idx="45">
                  <c:v>64</c:v>
                </c:pt>
                <c:pt idx="46">
                  <c:v>62.7</c:v>
                </c:pt>
                <c:pt idx="47">
                  <c:v>62.7</c:v>
                </c:pt>
                <c:pt idx="48">
                  <c:v>62.7</c:v>
                </c:pt>
                <c:pt idx="49">
                  <c:v>62.7</c:v>
                </c:pt>
                <c:pt idx="50">
                  <c:v>62.7</c:v>
                </c:pt>
                <c:pt idx="51">
                  <c:v>62.7</c:v>
                </c:pt>
                <c:pt idx="52">
                  <c:v>69.7</c:v>
                </c:pt>
                <c:pt idx="53">
                  <c:v>69.7</c:v>
                </c:pt>
                <c:pt idx="54">
                  <c:v>69.7</c:v>
                </c:pt>
                <c:pt idx="55">
                  <c:v>69.7</c:v>
                </c:pt>
                <c:pt idx="56">
                  <c:v>69.7</c:v>
                </c:pt>
                <c:pt idx="57">
                  <c:v>69.7</c:v>
                </c:pt>
                <c:pt idx="58">
                  <c:v>69.7</c:v>
                </c:pt>
                <c:pt idx="59">
                  <c:v>69.7</c:v>
                </c:pt>
                <c:pt idx="60">
                  <c:v>73.715000000000003</c:v>
                </c:pt>
                <c:pt idx="61">
                  <c:v>73.715000000000003</c:v>
                </c:pt>
                <c:pt idx="62">
                  <c:v>73.715000000000003</c:v>
                </c:pt>
                <c:pt idx="63">
                  <c:v>73.715000000000003</c:v>
                </c:pt>
                <c:pt idx="64">
                  <c:v>73.715000000000003</c:v>
                </c:pt>
                <c:pt idx="65">
                  <c:v>73.715000000000003</c:v>
                </c:pt>
                <c:pt idx="66">
                  <c:v>73.715000000000003</c:v>
                </c:pt>
                <c:pt idx="67">
                  <c:v>73.715000000000003</c:v>
                </c:pt>
                <c:pt idx="68">
                  <c:v>73.715000000000003</c:v>
                </c:pt>
                <c:pt idx="69">
                  <c:v>73.715000000000003</c:v>
                </c:pt>
                <c:pt idx="70">
                  <c:v>73.715000000000003</c:v>
                </c:pt>
                <c:pt idx="71">
                  <c:v>73.715000000000003</c:v>
                </c:pt>
                <c:pt idx="72">
                  <c:v>73.715000000000003</c:v>
                </c:pt>
                <c:pt idx="73">
                  <c:v>73.7</c:v>
                </c:pt>
                <c:pt idx="74">
                  <c:v>73.7</c:v>
                </c:pt>
                <c:pt idx="75">
                  <c:v>73.7</c:v>
                </c:pt>
                <c:pt idx="76">
                  <c:v>73.7</c:v>
                </c:pt>
                <c:pt idx="77">
                  <c:v>73.7</c:v>
                </c:pt>
                <c:pt idx="78">
                  <c:v>73.7</c:v>
                </c:pt>
                <c:pt idx="79">
                  <c:v>73.715000000000003</c:v>
                </c:pt>
                <c:pt idx="80">
                  <c:v>73.715000000000003</c:v>
                </c:pt>
                <c:pt idx="81">
                  <c:v>73.715000000000003</c:v>
                </c:pt>
                <c:pt idx="82">
                  <c:v>73.715000000000003</c:v>
                </c:pt>
                <c:pt idx="83">
                  <c:v>73.715000000000003</c:v>
                </c:pt>
                <c:pt idx="84">
                  <c:v>73.715000000000003</c:v>
                </c:pt>
                <c:pt idx="85">
                  <c:v>71</c:v>
                </c:pt>
                <c:pt idx="86">
                  <c:v>71</c:v>
                </c:pt>
                <c:pt idx="87">
                  <c:v>71</c:v>
                </c:pt>
                <c:pt idx="88">
                  <c:v>71</c:v>
                </c:pt>
                <c:pt idx="89">
                  <c:v>71</c:v>
                </c:pt>
                <c:pt idx="90">
                  <c:v>71</c:v>
                </c:pt>
                <c:pt idx="91">
                  <c:v>73.927999999999997</c:v>
                </c:pt>
                <c:pt idx="92">
                  <c:v>73.927999999999997</c:v>
                </c:pt>
                <c:pt idx="93">
                  <c:v>73.927999999999997</c:v>
                </c:pt>
                <c:pt idx="94">
                  <c:v>73.927999999999997</c:v>
                </c:pt>
                <c:pt idx="95">
                  <c:v>73.927999999999997</c:v>
                </c:pt>
                <c:pt idx="96">
                  <c:v>73.927999999999997</c:v>
                </c:pt>
                <c:pt idx="97">
                  <c:v>73.927999999999997</c:v>
                </c:pt>
                <c:pt idx="98">
                  <c:v>73.927999999999997</c:v>
                </c:pt>
                <c:pt idx="99">
                  <c:v>73.927999999999997</c:v>
                </c:pt>
                <c:pt idx="100">
                  <c:v>73.927999999999997</c:v>
                </c:pt>
                <c:pt idx="101">
                  <c:v>73.927999999999997</c:v>
                </c:pt>
                <c:pt idx="102">
                  <c:v>73.927999999999997</c:v>
                </c:pt>
                <c:pt idx="103">
                  <c:v>73.927999999999997</c:v>
                </c:pt>
                <c:pt idx="104">
                  <c:v>73.927999999999997</c:v>
                </c:pt>
                <c:pt idx="105">
                  <c:v>73.927999999999997</c:v>
                </c:pt>
                <c:pt idx="106">
                  <c:v>73.927999999999997</c:v>
                </c:pt>
                <c:pt idx="107">
                  <c:v>73.927999999999997</c:v>
                </c:pt>
                <c:pt idx="108">
                  <c:v>73.927999999999997</c:v>
                </c:pt>
                <c:pt idx="109">
                  <c:v>73.927999999999997</c:v>
                </c:pt>
                <c:pt idx="110">
                  <c:v>73.927999999999997</c:v>
                </c:pt>
                <c:pt idx="111">
                  <c:v>73.927999999999997</c:v>
                </c:pt>
                <c:pt idx="112">
                  <c:v>73.927999999999997</c:v>
                </c:pt>
                <c:pt idx="113">
                  <c:v>73.927999999999997</c:v>
                </c:pt>
                <c:pt idx="114">
                  <c:v>73.927999999999997</c:v>
                </c:pt>
                <c:pt idx="115">
                  <c:v>73.927999999999997</c:v>
                </c:pt>
                <c:pt idx="116">
                  <c:v>73.927999999999997</c:v>
                </c:pt>
                <c:pt idx="117">
                  <c:v>73.927999999999997</c:v>
                </c:pt>
                <c:pt idx="118">
                  <c:v>73.927999999999997</c:v>
                </c:pt>
                <c:pt idx="119">
                  <c:v>73.927999999999997</c:v>
                </c:pt>
                <c:pt idx="120">
                  <c:v>73.927999999999997</c:v>
                </c:pt>
                <c:pt idx="121">
                  <c:v>72.900000000000006</c:v>
                </c:pt>
                <c:pt idx="122">
                  <c:v>72.900000000000006</c:v>
                </c:pt>
                <c:pt idx="123">
                  <c:v>72.900000000000006</c:v>
                </c:pt>
                <c:pt idx="124">
                  <c:v>72.900000000000006</c:v>
                </c:pt>
                <c:pt idx="125">
                  <c:v>72.900000000000006</c:v>
                </c:pt>
                <c:pt idx="126">
                  <c:v>72.900000000000006</c:v>
                </c:pt>
                <c:pt idx="127">
                  <c:v>72.900000000000006</c:v>
                </c:pt>
                <c:pt idx="128">
                  <c:v>72.900000000000006</c:v>
                </c:pt>
                <c:pt idx="129">
                  <c:v>72.900000000000006</c:v>
                </c:pt>
                <c:pt idx="130">
                  <c:v>72.900000000000006</c:v>
                </c:pt>
                <c:pt idx="131">
                  <c:v>72.900000000000006</c:v>
                </c:pt>
                <c:pt idx="132">
                  <c:v>72.900000000000006</c:v>
                </c:pt>
                <c:pt idx="133">
                  <c:v>72.900000000000006</c:v>
                </c:pt>
                <c:pt idx="134">
                  <c:v>72.900000000000006</c:v>
                </c:pt>
                <c:pt idx="135">
                  <c:v>72.900000000000006</c:v>
                </c:pt>
                <c:pt idx="136">
                  <c:v>72.900000000000006</c:v>
                </c:pt>
                <c:pt idx="137">
                  <c:v>72.900000000000006</c:v>
                </c:pt>
                <c:pt idx="138">
                  <c:v>72.900000000000006</c:v>
                </c:pt>
                <c:pt idx="139">
                  <c:v>72.900000000000006</c:v>
                </c:pt>
                <c:pt idx="140">
                  <c:v>72.900000000000006</c:v>
                </c:pt>
                <c:pt idx="141">
                  <c:v>72.900000000000006</c:v>
                </c:pt>
                <c:pt idx="142">
                  <c:v>72.900000000000006</c:v>
                </c:pt>
                <c:pt idx="143">
                  <c:v>72.900000000000006</c:v>
                </c:pt>
                <c:pt idx="144">
                  <c:v>72.900000000000006</c:v>
                </c:pt>
                <c:pt idx="145">
                  <c:v>72.900000000000006</c:v>
                </c:pt>
                <c:pt idx="146">
                  <c:v>72.900000000000006</c:v>
                </c:pt>
                <c:pt idx="147">
                  <c:v>72.900000000000006</c:v>
                </c:pt>
                <c:pt idx="148">
                  <c:v>72.900000000000006</c:v>
                </c:pt>
                <c:pt idx="149">
                  <c:v>72.900000000000006</c:v>
                </c:pt>
                <c:pt idx="150">
                  <c:v>72.900000000000006</c:v>
                </c:pt>
                <c:pt idx="151">
                  <c:v>75.900000000000006</c:v>
                </c:pt>
                <c:pt idx="152">
                  <c:v>75.900000000000006</c:v>
                </c:pt>
                <c:pt idx="153">
                  <c:v>75.900000000000006</c:v>
                </c:pt>
                <c:pt idx="154">
                  <c:v>75.900000000000006</c:v>
                </c:pt>
                <c:pt idx="155">
                  <c:v>75.900000000000006</c:v>
                </c:pt>
                <c:pt idx="156">
                  <c:v>75.900000000000006</c:v>
                </c:pt>
                <c:pt idx="157">
                  <c:v>75.900000000000006</c:v>
                </c:pt>
                <c:pt idx="158">
                  <c:v>75.900000000000006</c:v>
                </c:pt>
                <c:pt idx="159">
                  <c:v>75.900000000000006</c:v>
                </c:pt>
                <c:pt idx="160">
                  <c:v>75.900000000000006</c:v>
                </c:pt>
                <c:pt idx="161">
                  <c:v>75.900000000000006</c:v>
                </c:pt>
                <c:pt idx="162">
                  <c:v>75.900000000000006</c:v>
                </c:pt>
                <c:pt idx="163">
                  <c:v>75.900000000000006</c:v>
                </c:pt>
                <c:pt idx="164">
                  <c:v>75.900000000000006</c:v>
                </c:pt>
                <c:pt idx="165">
                  <c:v>75.900000000000006</c:v>
                </c:pt>
                <c:pt idx="166">
                  <c:v>75.900000000000006</c:v>
                </c:pt>
                <c:pt idx="167">
                  <c:v>75.900000000000006</c:v>
                </c:pt>
                <c:pt idx="168">
                  <c:v>75.900000000000006</c:v>
                </c:pt>
                <c:pt idx="169">
                  <c:v>75.900000000000006</c:v>
                </c:pt>
                <c:pt idx="170">
                  <c:v>75.900000000000006</c:v>
                </c:pt>
                <c:pt idx="171">
                  <c:v>75.900000000000006</c:v>
                </c:pt>
                <c:pt idx="172">
                  <c:v>75.900000000000006</c:v>
                </c:pt>
                <c:pt idx="173">
                  <c:v>75.900000000000006</c:v>
                </c:pt>
                <c:pt idx="174">
                  <c:v>75.900000000000006</c:v>
                </c:pt>
                <c:pt idx="175">
                  <c:v>75.900000000000006</c:v>
                </c:pt>
                <c:pt idx="176">
                  <c:v>75.900000000000006</c:v>
                </c:pt>
                <c:pt idx="177">
                  <c:v>75.900000000000006</c:v>
                </c:pt>
                <c:pt idx="178">
                  <c:v>75.900000000000006</c:v>
                </c:pt>
                <c:pt idx="179">
                  <c:v>75.900000000000006</c:v>
                </c:pt>
                <c:pt idx="180">
                  <c:v>75.900000000000006</c:v>
                </c:pt>
                <c:pt idx="181">
                  <c:v>75.900000000000006</c:v>
                </c:pt>
                <c:pt idx="182">
                  <c:v>76.099999999999994</c:v>
                </c:pt>
                <c:pt idx="183">
                  <c:v>76.099999999999994</c:v>
                </c:pt>
                <c:pt idx="184">
                  <c:v>76.099999999999994</c:v>
                </c:pt>
                <c:pt idx="185">
                  <c:v>76.099999999999994</c:v>
                </c:pt>
                <c:pt idx="186">
                  <c:v>76.099999999999994</c:v>
                </c:pt>
                <c:pt idx="187">
                  <c:v>76.099999999999994</c:v>
                </c:pt>
                <c:pt idx="188">
                  <c:v>76.099999999999994</c:v>
                </c:pt>
                <c:pt idx="189">
                  <c:v>76.099999999999994</c:v>
                </c:pt>
                <c:pt idx="190">
                  <c:v>76.099999999999994</c:v>
                </c:pt>
                <c:pt idx="191">
                  <c:v>76.099999999999994</c:v>
                </c:pt>
                <c:pt idx="192">
                  <c:v>76.099999999999994</c:v>
                </c:pt>
                <c:pt idx="193">
                  <c:v>76.099999999999994</c:v>
                </c:pt>
                <c:pt idx="194">
                  <c:v>76.099999999999994</c:v>
                </c:pt>
                <c:pt idx="195">
                  <c:v>76.099999999999994</c:v>
                </c:pt>
                <c:pt idx="196">
                  <c:v>76.099999999999994</c:v>
                </c:pt>
                <c:pt idx="197">
                  <c:v>76.099999999999994</c:v>
                </c:pt>
                <c:pt idx="198">
                  <c:v>76.099999999999994</c:v>
                </c:pt>
                <c:pt idx="199">
                  <c:v>76.099999999999994</c:v>
                </c:pt>
                <c:pt idx="200">
                  <c:v>76.099999999999994</c:v>
                </c:pt>
                <c:pt idx="201">
                  <c:v>76.099999999999994</c:v>
                </c:pt>
                <c:pt idx="202">
                  <c:v>76.099999999999994</c:v>
                </c:pt>
                <c:pt idx="203">
                  <c:v>76.099999999999994</c:v>
                </c:pt>
                <c:pt idx="204">
                  <c:v>76.099999999999994</c:v>
                </c:pt>
                <c:pt idx="205">
                  <c:v>76.099999999999994</c:v>
                </c:pt>
                <c:pt idx="206">
                  <c:v>76.099999999999994</c:v>
                </c:pt>
                <c:pt idx="207">
                  <c:v>76.099999999999994</c:v>
                </c:pt>
                <c:pt idx="208">
                  <c:v>76.099999999999994</c:v>
                </c:pt>
                <c:pt idx="209">
                  <c:v>76.099999999999994</c:v>
                </c:pt>
                <c:pt idx="210">
                  <c:v>76.099999999999994</c:v>
                </c:pt>
                <c:pt idx="211">
                  <c:v>76.099999999999994</c:v>
                </c:pt>
                <c:pt idx="212">
                  <c:v>76.099999999999994</c:v>
                </c:pt>
                <c:pt idx="213">
                  <c:v>76.3</c:v>
                </c:pt>
                <c:pt idx="214">
                  <c:v>76.3</c:v>
                </c:pt>
                <c:pt idx="215">
                  <c:v>76.3</c:v>
                </c:pt>
                <c:pt idx="216">
                  <c:v>76.3</c:v>
                </c:pt>
                <c:pt idx="217">
                  <c:v>76.3</c:v>
                </c:pt>
                <c:pt idx="218">
                  <c:v>76.3</c:v>
                </c:pt>
                <c:pt idx="219">
                  <c:v>76.3</c:v>
                </c:pt>
                <c:pt idx="220">
                  <c:v>76.3</c:v>
                </c:pt>
                <c:pt idx="221">
                  <c:v>76.3</c:v>
                </c:pt>
                <c:pt idx="222">
                  <c:v>76.3</c:v>
                </c:pt>
                <c:pt idx="223">
                  <c:v>76.3</c:v>
                </c:pt>
                <c:pt idx="224">
                  <c:v>76.3</c:v>
                </c:pt>
                <c:pt idx="225">
                  <c:v>76.3</c:v>
                </c:pt>
                <c:pt idx="226">
                  <c:v>76.3</c:v>
                </c:pt>
                <c:pt idx="227">
                  <c:v>76.3</c:v>
                </c:pt>
                <c:pt idx="228">
                  <c:v>76.3</c:v>
                </c:pt>
                <c:pt idx="229">
                  <c:v>76.3</c:v>
                </c:pt>
                <c:pt idx="230">
                  <c:v>76.3</c:v>
                </c:pt>
                <c:pt idx="231">
                  <c:v>76.3</c:v>
                </c:pt>
                <c:pt idx="232">
                  <c:v>76.3</c:v>
                </c:pt>
                <c:pt idx="233">
                  <c:v>76.3</c:v>
                </c:pt>
                <c:pt idx="234">
                  <c:v>73</c:v>
                </c:pt>
                <c:pt idx="235">
                  <c:v>73</c:v>
                </c:pt>
                <c:pt idx="236">
                  <c:v>73</c:v>
                </c:pt>
                <c:pt idx="237">
                  <c:v>73</c:v>
                </c:pt>
                <c:pt idx="238">
                  <c:v>73</c:v>
                </c:pt>
                <c:pt idx="239">
                  <c:v>73</c:v>
                </c:pt>
                <c:pt idx="240">
                  <c:v>73</c:v>
                </c:pt>
                <c:pt idx="241">
                  <c:v>76.3</c:v>
                </c:pt>
                <c:pt idx="242">
                  <c:v>76.3</c:v>
                </c:pt>
                <c:pt idx="243">
                  <c:v>76.5</c:v>
                </c:pt>
                <c:pt idx="244">
                  <c:v>76.5</c:v>
                </c:pt>
                <c:pt idx="245">
                  <c:v>76.5</c:v>
                </c:pt>
                <c:pt idx="246">
                  <c:v>76.5</c:v>
                </c:pt>
                <c:pt idx="247">
                  <c:v>76.5</c:v>
                </c:pt>
                <c:pt idx="248">
                  <c:v>76.5</c:v>
                </c:pt>
                <c:pt idx="249">
                  <c:v>76.5</c:v>
                </c:pt>
                <c:pt idx="250">
                  <c:v>76.5</c:v>
                </c:pt>
                <c:pt idx="251">
                  <c:v>76.5</c:v>
                </c:pt>
                <c:pt idx="252">
                  <c:v>76.5</c:v>
                </c:pt>
                <c:pt idx="253">
                  <c:v>76.5</c:v>
                </c:pt>
                <c:pt idx="254">
                  <c:v>76.5</c:v>
                </c:pt>
                <c:pt idx="255">
                  <c:v>76.5</c:v>
                </c:pt>
                <c:pt idx="256">
                  <c:v>76.5</c:v>
                </c:pt>
                <c:pt idx="257">
                  <c:v>76.5</c:v>
                </c:pt>
                <c:pt idx="258">
                  <c:v>76.5</c:v>
                </c:pt>
                <c:pt idx="259">
                  <c:v>76.5</c:v>
                </c:pt>
                <c:pt idx="260">
                  <c:v>76.5</c:v>
                </c:pt>
                <c:pt idx="261">
                  <c:v>76.5</c:v>
                </c:pt>
                <c:pt idx="262">
                  <c:v>76.5</c:v>
                </c:pt>
                <c:pt idx="263">
                  <c:v>76.5</c:v>
                </c:pt>
                <c:pt idx="264">
                  <c:v>76.5</c:v>
                </c:pt>
                <c:pt idx="265">
                  <c:v>76.5</c:v>
                </c:pt>
                <c:pt idx="266">
                  <c:v>76.5</c:v>
                </c:pt>
                <c:pt idx="267">
                  <c:v>76.5</c:v>
                </c:pt>
                <c:pt idx="268">
                  <c:v>76.5</c:v>
                </c:pt>
                <c:pt idx="269">
                  <c:v>76.5</c:v>
                </c:pt>
                <c:pt idx="270">
                  <c:v>76.5</c:v>
                </c:pt>
                <c:pt idx="271">
                  <c:v>76.5</c:v>
                </c:pt>
                <c:pt idx="272">
                  <c:v>76.5</c:v>
                </c:pt>
                <c:pt idx="273">
                  <c:v>76.5</c:v>
                </c:pt>
                <c:pt idx="274">
                  <c:v>78.411000000000001</c:v>
                </c:pt>
                <c:pt idx="275">
                  <c:v>78.411000000000001</c:v>
                </c:pt>
                <c:pt idx="276">
                  <c:v>78.411000000000001</c:v>
                </c:pt>
                <c:pt idx="277">
                  <c:v>78.411000000000001</c:v>
                </c:pt>
                <c:pt idx="278">
                  <c:v>78.411000000000001</c:v>
                </c:pt>
                <c:pt idx="279">
                  <c:v>78.411000000000001</c:v>
                </c:pt>
                <c:pt idx="280">
                  <c:v>78.411000000000001</c:v>
                </c:pt>
                <c:pt idx="281">
                  <c:v>78.411000000000001</c:v>
                </c:pt>
                <c:pt idx="282">
                  <c:v>78.411000000000001</c:v>
                </c:pt>
                <c:pt idx="283">
                  <c:v>78.411000000000001</c:v>
                </c:pt>
                <c:pt idx="284">
                  <c:v>78.411000000000001</c:v>
                </c:pt>
                <c:pt idx="285">
                  <c:v>78.411000000000001</c:v>
                </c:pt>
                <c:pt idx="286">
                  <c:v>78.411000000000001</c:v>
                </c:pt>
                <c:pt idx="287">
                  <c:v>78.411000000000001</c:v>
                </c:pt>
                <c:pt idx="288">
                  <c:v>78.411000000000001</c:v>
                </c:pt>
                <c:pt idx="289">
                  <c:v>78.411000000000001</c:v>
                </c:pt>
                <c:pt idx="290">
                  <c:v>78.411000000000001</c:v>
                </c:pt>
                <c:pt idx="291">
                  <c:v>78.411000000000001</c:v>
                </c:pt>
                <c:pt idx="292">
                  <c:v>78.411000000000001</c:v>
                </c:pt>
                <c:pt idx="293">
                  <c:v>78.411000000000001</c:v>
                </c:pt>
                <c:pt idx="294">
                  <c:v>78.411000000000001</c:v>
                </c:pt>
                <c:pt idx="295">
                  <c:v>78.411000000000001</c:v>
                </c:pt>
                <c:pt idx="296">
                  <c:v>78.411000000000001</c:v>
                </c:pt>
                <c:pt idx="297">
                  <c:v>78.411000000000001</c:v>
                </c:pt>
                <c:pt idx="298">
                  <c:v>78.411000000000001</c:v>
                </c:pt>
                <c:pt idx="299">
                  <c:v>78.411000000000001</c:v>
                </c:pt>
                <c:pt idx="300">
                  <c:v>78.411000000000001</c:v>
                </c:pt>
                <c:pt idx="301">
                  <c:v>78.411000000000001</c:v>
                </c:pt>
                <c:pt idx="302">
                  <c:v>78.411000000000001</c:v>
                </c:pt>
                <c:pt idx="303">
                  <c:v>78.411000000000001</c:v>
                </c:pt>
                <c:pt idx="304">
                  <c:v>78.710999999999999</c:v>
                </c:pt>
                <c:pt idx="305">
                  <c:v>78.710999999999999</c:v>
                </c:pt>
                <c:pt idx="306">
                  <c:v>78.710999999999999</c:v>
                </c:pt>
                <c:pt idx="307">
                  <c:v>78.710999999999999</c:v>
                </c:pt>
                <c:pt idx="308">
                  <c:v>78.710999999999999</c:v>
                </c:pt>
                <c:pt idx="309">
                  <c:v>78.710999999999999</c:v>
                </c:pt>
                <c:pt idx="310">
                  <c:v>78.710999999999999</c:v>
                </c:pt>
                <c:pt idx="311">
                  <c:v>78.710999999999999</c:v>
                </c:pt>
                <c:pt idx="312">
                  <c:v>78.710999999999999</c:v>
                </c:pt>
                <c:pt idx="313">
                  <c:v>78.710999999999999</c:v>
                </c:pt>
                <c:pt idx="314">
                  <c:v>78.710999999999999</c:v>
                </c:pt>
                <c:pt idx="315">
                  <c:v>78.710999999999999</c:v>
                </c:pt>
                <c:pt idx="316">
                  <c:v>78.710999999999999</c:v>
                </c:pt>
                <c:pt idx="317">
                  <c:v>78.710999999999999</c:v>
                </c:pt>
                <c:pt idx="318">
                  <c:v>78.710999999999999</c:v>
                </c:pt>
                <c:pt idx="319">
                  <c:v>78.710999999999999</c:v>
                </c:pt>
                <c:pt idx="320">
                  <c:v>78.710999999999999</c:v>
                </c:pt>
                <c:pt idx="321">
                  <c:v>78.710999999999999</c:v>
                </c:pt>
                <c:pt idx="322">
                  <c:v>78.710999999999999</c:v>
                </c:pt>
                <c:pt idx="323">
                  <c:v>78.710999999999999</c:v>
                </c:pt>
                <c:pt idx="324">
                  <c:v>78.710999999999999</c:v>
                </c:pt>
                <c:pt idx="325">
                  <c:v>78.710999999999999</c:v>
                </c:pt>
                <c:pt idx="326">
                  <c:v>78.710999999999999</c:v>
                </c:pt>
                <c:pt idx="327">
                  <c:v>78.710999999999999</c:v>
                </c:pt>
                <c:pt idx="328">
                  <c:v>78.710999999999999</c:v>
                </c:pt>
                <c:pt idx="329">
                  <c:v>78.710999999999999</c:v>
                </c:pt>
                <c:pt idx="330">
                  <c:v>78.710999999999999</c:v>
                </c:pt>
                <c:pt idx="331">
                  <c:v>78.710999999999999</c:v>
                </c:pt>
                <c:pt idx="332">
                  <c:v>78.710999999999999</c:v>
                </c:pt>
                <c:pt idx="333">
                  <c:v>78.710999999999999</c:v>
                </c:pt>
                <c:pt idx="334">
                  <c:v>78.710999999999999</c:v>
                </c:pt>
                <c:pt idx="335">
                  <c:v>78.911000000000001</c:v>
                </c:pt>
                <c:pt idx="336">
                  <c:v>78.911000000000001</c:v>
                </c:pt>
                <c:pt idx="337">
                  <c:v>78.911000000000001</c:v>
                </c:pt>
                <c:pt idx="338">
                  <c:v>78.911000000000001</c:v>
                </c:pt>
                <c:pt idx="339">
                  <c:v>78.911000000000001</c:v>
                </c:pt>
                <c:pt idx="340">
                  <c:v>78.911000000000001</c:v>
                </c:pt>
                <c:pt idx="341">
                  <c:v>78.911000000000001</c:v>
                </c:pt>
                <c:pt idx="342">
                  <c:v>78.911000000000001</c:v>
                </c:pt>
                <c:pt idx="343">
                  <c:v>78.911000000000001</c:v>
                </c:pt>
                <c:pt idx="344">
                  <c:v>78.911000000000001</c:v>
                </c:pt>
                <c:pt idx="345">
                  <c:v>78.911000000000001</c:v>
                </c:pt>
                <c:pt idx="346">
                  <c:v>78.911000000000001</c:v>
                </c:pt>
                <c:pt idx="347">
                  <c:v>78.911000000000001</c:v>
                </c:pt>
                <c:pt idx="348">
                  <c:v>78.911000000000001</c:v>
                </c:pt>
                <c:pt idx="349">
                  <c:v>78.911000000000001</c:v>
                </c:pt>
                <c:pt idx="350">
                  <c:v>78.911000000000001</c:v>
                </c:pt>
                <c:pt idx="351">
                  <c:v>78.911000000000001</c:v>
                </c:pt>
                <c:pt idx="352">
                  <c:v>78.911000000000001</c:v>
                </c:pt>
                <c:pt idx="353">
                  <c:v>78.911000000000001</c:v>
                </c:pt>
                <c:pt idx="354">
                  <c:v>78.911000000000001</c:v>
                </c:pt>
                <c:pt idx="355">
                  <c:v>78.911000000000001</c:v>
                </c:pt>
                <c:pt idx="356">
                  <c:v>78.911000000000001</c:v>
                </c:pt>
                <c:pt idx="357">
                  <c:v>78.911000000000001</c:v>
                </c:pt>
                <c:pt idx="358">
                  <c:v>78.911000000000001</c:v>
                </c:pt>
                <c:pt idx="359">
                  <c:v>78.911000000000001</c:v>
                </c:pt>
                <c:pt idx="360">
                  <c:v>78.911000000000001</c:v>
                </c:pt>
                <c:pt idx="361">
                  <c:v>78.911000000000001</c:v>
                </c:pt>
                <c:pt idx="362">
                  <c:v>78.911000000000001</c:v>
                </c:pt>
                <c:pt idx="363">
                  <c:v>78.911000000000001</c:v>
                </c:pt>
                <c:pt idx="364">
                  <c:v>78.911000000000001</c:v>
                </c:pt>
                <c:pt idx="365">
                  <c:v>78.911000000000001</c:v>
                </c:pt>
                <c:pt idx="366">
                  <c:v>78.911000000000001</c:v>
                </c:pt>
              </c:numCache>
            </c:numRef>
          </c:val>
        </c:ser>
        <c:dLbls>
          <c:showLegendKey val="0"/>
          <c:showVal val="0"/>
          <c:showCatName val="0"/>
          <c:showSerName val="0"/>
          <c:showPercent val="0"/>
          <c:showBubbleSize val="0"/>
        </c:dLbls>
        <c:axId val="120132352"/>
        <c:axId val="120134272"/>
      </c:areaChart>
      <c:lineChart>
        <c:grouping val="standard"/>
        <c:varyColors val="0"/>
        <c:ser>
          <c:idx val="3"/>
          <c:order val="2"/>
          <c:tx>
            <c:v>2015 Historical Flow</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BORDER'!$AC$522:$AC$888</c:f>
              <c:numCache>
                <c:formatCode>0.0</c:formatCode>
                <c:ptCount val="367"/>
                <c:pt idx="0">
                  <c:v>60.4</c:v>
                </c:pt>
                <c:pt idx="1">
                  <c:v>59.9</c:v>
                </c:pt>
                <c:pt idx="2">
                  <c:v>59.9</c:v>
                </c:pt>
                <c:pt idx="3">
                  <c:v>59.2</c:v>
                </c:pt>
                <c:pt idx="4">
                  <c:v>60</c:v>
                </c:pt>
                <c:pt idx="5">
                  <c:v>59.4</c:v>
                </c:pt>
                <c:pt idx="6">
                  <c:v>59.7</c:v>
                </c:pt>
                <c:pt idx="7">
                  <c:v>60.4</c:v>
                </c:pt>
                <c:pt idx="8">
                  <c:v>59.4</c:v>
                </c:pt>
                <c:pt idx="9">
                  <c:v>59</c:v>
                </c:pt>
                <c:pt idx="10">
                  <c:v>57.6</c:v>
                </c:pt>
                <c:pt idx="11">
                  <c:v>57</c:v>
                </c:pt>
                <c:pt idx="12">
                  <c:v>58.6</c:v>
                </c:pt>
                <c:pt idx="13">
                  <c:v>57.7</c:v>
                </c:pt>
                <c:pt idx="14">
                  <c:v>58</c:v>
                </c:pt>
                <c:pt idx="15">
                  <c:v>57.6</c:v>
                </c:pt>
                <c:pt idx="16">
                  <c:v>57.6</c:v>
                </c:pt>
                <c:pt idx="17">
                  <c:v>56.5</c:v>
                </c:pt>
                <c:pt idx="18">
                  <c:v>56.7</c:v>
                </c:pt>
                <c:pt idx="19">
                  <c:v>59.8</c:v>
                </c:pt>
                <c:pt idx="20">
                  <c:v>60.2</c:v>
                </c:pt>
                <c:pt idx="21">
                  <c:v>59.1</c:v>
                </c:pt>
                <c:pt idx="22">
                  <c:v>60</c:v>
                </c:pt>
                <c:pt idx="23">
                  <c:v>59.7</c:v>
                </c:pt>
                <c:pt idx="24">
                  <c:v>60.6</c:v>
                </c:pt>
                <c:pt idx="25">
                  <c:v>60.6</c:v>
                </c:pt>
                <c:pt idx="26">
                  <c:v>59.3</c:v>
                </c:pt>
                <c:pt idx="27">
                  <c:v>59.2</c:v>
                </c:pt>
                <c:pt idx="28">
                  <c:v>59.5</c:v>
                </c:pt>
                <c:pt idx="29">
                  <c:v>61.6</c:v>
                </c:pt>
                <c:pt idx="30">
                  <c:v>60.1</c:v>
                </c:pt>
                <c:pt idx="31">
                  <c:v>59.7</c:v>
                </c:pt>
                <c:pt idx="32">
                  <c:v>58.4</c:v>
                </c:pt>
                <c:pt idx="33">
                  <c:v>58.4</c:v>
                </c:pt>
                <c:pt idx="34">
                  <c:v>57.9</c:v>
                </c:pt>
                <c:pt idx="35">
                  <c:v>56.8</c:v>
                </c:pt>
                <c:pt idx="36">
                  <c:v>56.9</c:v>
                </c:pt>
                <c:pt idx="37">
                  <c:v>57.6</c:v>
                </c:pt>
                <c:pt idx="38">
                  <c:v>57.3</c:v>
                </c:pt>
                <c:pt idx="39">
                  <c:v>56.9</c:v>
                </c:pt>
                <c:pt idx="40">
                  <c:v>55.9</c:v>
                </c:pt>
                <c:pt idx="41">
                  <c:v>55</c:v>
                </c:pt>
                <c:pt idx="42">
                  <c:v>57.6</c:v>
                </c:pt>
                <c:pt idx="43">
                  <c:v>59</c:v>
                </c:pt>
                <c:pt idx="44">
                  <c:v>58.1</c:v>
                </c:pt>
                <c:pt idx="45">
                  <c:v>57.2</c:v>
                </c:pt>
                <c:pt idx="46">
                  <c:v>59.5</c:v>
                </c:pt>
                <c:pt idx="47">
                  <c:v>60.1</c:v>
                </c:pt>
                <c:pt idx="48">
                  <c:v>59.9</c:v>
                </c:pt>
                <c:pt idx="49">
                  <c:v>59.7</c:v>
                </c:pt>
                <c:pt idx="50">
                  <c:v>59</c:v>
                </c:pt>
                <c:pt idx="51">
                  <c:v>59.7</c:v>
                </c:pt>
                <c:pt idx="52">
                  <c:v>58.2</c:v>
                </c:pt>
                <c:pt idx="53">
                  <c:v>57.8</c:v>
                </c:pt>
                <c:pt idx="54">
                  <c:v>56.8</c:v>
                </c:pt>
                <c:pt idx="55">
                  <c:v>56.4</c:v>
                </c:pt>
                <c:pt idx="56">
                  <c:v>55</c:v>
                </c:pt>
                <c:pt idx="57">
                  <c:v>52.8</c:v>
                </c:pt>
                <c:pt idx="58">
                  <c:v>52.3</c:v>
                </c:pt>
                <c:pt idx="59">
                  <c:v>53.6</c:v>
                </c:pt>
                <c:pt idx="60">
                  <c:v>53.3</c:v>
                </c:pt>
                <c:pt idx="61">
                  <c:v>53.8</c:v>
                </c:pt>
                <c:pt idx="62">
                  <c:v>54.1</c:v>
                </c:pt>
                <c:pt idx="63">
                  <c:v>54.2</c:v>
                </c:pt>
                <c:pt idx="64">
                  <c:v>53.3</c:v>
                </c:pt>
                <c:pt idx="65">
                  <c:v>53.3</c:v>
                </c:pt>
                <c:pt idx="66">
                  <c:v>51.8</c:v>
                </c:pt>
                <c:pt idx="67">
                  <c:v>51.1</c:v>
                </c:pt>
                <c:pt idx="68">
                  <c:v>50.9</c:v>
                </c:pt>
                <c:pt idx="69">
                  <c:v>51.9</c:v>
                </c:pt>
                <c:pt idx="70">
                  <c:v>53.7</c:v>
                </c:pt>
                <c:pt idx="71">
                  <c:v>53.1</c:v>
                </c:pt>
                <c:pt idx="72">
                  <c:v>52.4</c:v>
                </c:pt>
                <c:pt idx="73">
                  <c:v>52.1</c:v>
                </c:pt>
                <c:pt idx="74">
                  <c:v>52.3</c:v>
                </c:pt>
                <c:pt idx="75">
                  <c:v>51.8</c:v>
                </c:pt>
                <c:pt idx="76">
                  <c:v>51.3</c:v>
                </c:pt>
                <c:pt idx="77">
                  <c:v>50.9</c:v>
                </c:pt>
                <c:pt idx="78">
                  <c:v>51.6</c:v>
                </c:pt>
                <c:pt idx="79">
                  <c:v>51.1</c:v>
                </c:pt>
                <c:pt idx="80">
                  <c:v>51.4</c:v>
                </c:pt>
                <c:pt idx="81">
                  <c:v>51.5</c:v>
                </c:pt>
                <c:pt idx="82">
                  <c:v>51.8</c:v>
                </c:pt>
                <c:pt idx="83">
                  <c:v>51.2</c:v>
                </c:pt>
                <c:pt idx="84">
                  <c:v>50.8</c:v>
                </c:pt>
                <c:pt idx="85">
                  <c:v>49.8</c:v>
                </c:pt>
                <c:pt idx="86">
                  <c:v>49.9</c:v>
                </c:pt>
                <c:pt idx="87">
                  <c:v>49.4</c:v>
                </c:pt>
                <c:pt idx="88">
                  <c:v>49.3</c:v>
                </c:pt>
                <c:pt idx="89">
                  <c:v>49.3</c:v>
                </c:pt>
                <c:pt idx="90">
                  <c:v>49.2</c:v>
                </c:pt>
                <c:pt idx="91">
                  <c:v>49.1</c:v>
                </c:pt>
                <c:pt idx="92">
                  <c:v>47.5</c:v>
                </c:pt>
                <c:pt idx="93">
                  <c:v>47.9</c:v>
                </c:pt>
                <c:pt idx="94">
                  <c:v>50.1</c:v>
                </c:pt>
                <c:pt idx="95">
                  <c:v>51.1</c:v>
                </c:pt>
                <c:pt idx="96">
                  <c:v>50.8</c:v>
                </c:pt>
                <c:pt idx="97">
                  <c:v>50.1</c:v>
                </c:pt>
                <c:pt idx="98">
                  <c:v>49.4</c:v>
                </c:pt>
                <c:pt idx="99">
                  <c:v>49.1</c:v>
                </c:pt>
                <c:pt idx="100">
                  <c:v>49</c:v>
                </c:pt>
                <c:pt idx="101">
                  <c:v>49.1</c:v>
                </c:pt>
                <c:pt idx="102">
                  <c:v>49.1</c:v>
                </c:pt>
                <c:pt idx="103">
                  <c:v>49.8</c:v>
                </c:pt>
                <c:pt idx="104">
                  <c:v>51.4</c:v>
                </c:pt>
                <c:pt idx="105">
                  <c:v>51.2</c:v>
                </c:pt>
                <c:pt idx="106">
                  <c:v>49.9</c:v>
                </c:pt>
                <c:pt idx="107">
                  <c:v>48.3</c:v>
                </c:pt>
                <c:pt idx="108">
                  <c:v>47.5</c:v>
                </c:pt>
                <c:pt idx="109">
                  <c:v>47.1</c:v>
                </c:pt>
                <c:pt idx="110">
                  <c:v>47.1</c:v>
                </c:pt>
                <c:pt idx="111">
                  <c:v>44.5</c:v>
                </c:pt>
                <c:pt idx="112">
                  <c:v>42.4</c:v>
                </c:pt>
                <c:pt idx="113">
                  <c:v>42.1</c:v>
                </c:pt>
                <c:pt idx="114">
                  <c:v>43.4</c:v>
                </c:pt>
                <c:pt idx="115">
                  <c:v>44.1</c:v>
                </c:pt>
                <c:pt idx="116">
                  <c:v>46.3</c:v>
                </c:pt>
                <c:pt idx="117">
                  <c:v>45.2</c:v>
                </c:pt>
                <c:pt idx="118">
                  <c:v>43.1</c:v>
                </c:pt>
                <c:pt idx="119">
                  <c:v>41.6</c:v>
                </c:pt>
                <c:pt idx="120">
                  <c:v>43.9</c:v>
                </c:pt>
                <c:pt idx="121">
                  <c:v>41.1</c:v>
                </c:pt>
                <c:pt idx="122">
                  <c:v>40.4</c:v>
                </c:pt>
                <c:pt idx="123">
                  <c:v>41.7</c:v>
                </c:pt>
                <c:pt idx="124">
                  <c:v>42.8</c:v>
                </c:pt>
                <c:pt idx="125">
                  <c:v>45.2</c:v>
                </c:pt>
                <c:pt idx="126">
                  <c:v>46.6</c:v>
                </c:pt>
                <c:pt idx="127">
                  <c:v>46.9</c:v>
                </c:pt>
                <c:pt idx="128">
                  <c:v>47.2</c:v>
                </c:pt>
                <c:pt idx="129">
                  <c:v>47.1</c:v>
                </c:pt>
                <c:pt idx="130">
                  <c:v>47.8</c:v>
                </c:pt>
                <c:pt idx="131">
                  <c:v>47.9</c:v>
                </c:pt>
                <c:pt idx="132">
                  <c:v>48.9</c:v>
                </c:pt>
                <c:pt idx="133">
                  <c:v>50.2</c:v>
                </c:pt>
                <c:pt idx="134">
                  <c:v>51.1</c:v>
                </c:pt>
                <c:pt idx="135">
                  <c:v>52.7</c:v>
                </c:pt>
                <c:pt idx="136">
                  <c:v>52.2</c:v>
                </c:pt>
                <c:pt idx="137">
                  <c:v>50.9</c:v>
                </c:pt>
                <c:pt idx="138">
                  <c:v>50.9</c:v>
                </c:pt>
                <c:pt idx="139">
                  <c:v>51.2</c:v>
                </c:pt>
                <c:pt idx="140">
                  <c:v>50.4</c:v>
                </c:pt>
                <c:pt idx="141">
                  <c:v>50.2</c:v>
                </c:pt>
                <c:pt idx="142">
                  <c:v>49.6</c:v>
                </c:pt>
                <c:pt idx="143">
                  <c:v>50.5</c:v>
                </c:pt>
                <c:pt idx="144">
                  <c:v>50.5</c:v>
                </c:pt>
                <c:pt idx="145">
                  <c:v>52.2</c:v>
                </c:pt>
                <c:pt idx="146">
                  <c:v>51.3</c:v>
                </c:pt>
                <c:pt idx="147">
                  <c:v>52.6</c:v>
                </c:pt>
                <c:pt idx="148">
                  <c:v>53.2</c:v>
                </c:pt>
                <c:pt idx="149">
                  <c:v>53.8</c:v>
                </c:pt>
                <c:pt idx="150">
                  <c:v>53.4</c:v>
                </c:pt>
                <c:pt idx="151">
                  <c:v>53.415449999999993</c:v>
                </c:pt>
                <c:pt idx="152">
                  <c:v>53.526980000000002</c:v>
                </c:pt>
                <c:pt idx="153">
                  <c:v>53.16120999999999</c:v>
                </c:pt>
                <c:pt idx="154">
                  <c:v>55.351480000000009</c:v>
                </c:pt>
                <c:pt idx="155">
                  <c:v>56.294330000000002</c:v>
                </c:pt>
                <c:pt idx="156">
                  <c:v>56.422020000000018</c:v>
                </c:pt>
                <c:pt idx="157">
                  <c:v>55.913209999999999</c:v>
                </c:pt>
                <c:pt idx="158">
                  <c:v>54.104989999999994</c:v>
                </c:pt>
                <c:pt idx="159">
                  <c:v>55.271359999999987</c:v>
                </c:pt>
                <c:pt idx="160">
                  <c:v>54.567011342600004</c:v>
                </c:pt>
                <c:pt idx="161">
                  <c:v>55.468740000000011</c:v>
                </c:pt>
                <c:pt idx="162">
                  <c:v>55.356490000000022</c:v>
                </c:pt>
                <c:pt idx="163">
                  <c:v>53.978999999999992</c:v>
                </c:pt>
                <c:pt idx="164">
                  <c:v>55.065130000000003</c:v>
                </c:pt>
                <c:pt idx="165">
                  <c:v>55.404229999999991</c:v>
                </c:pt>
                <c:pt idx="166">
                  <c:v>55.872880000000002</c:v>
                </c:pt>
                <c:pt idx="167">
                  <c:v>55.499420000000015</c:v>
                </c:pt>
                <c:pt idx="168">
                  <c:v>55.691700000000004</c:v>
                </c:pt>
                <c:pt idx="169">
                  <c:v>55.574080000000002</c:v>
                </c:pt>
                <c:pt idx="170">
                  <c:v>55.142200000000003</c:v>
                </c:pt>
                <c:pt idx="171">
                  <c:v>54.866099999999975</c:v>
                </c:pt>
                <c:pt idx="172">
                  <c:v>55.114489999999996</c:v>
                </c:pt>
                <c:pt idx="173">
                  <c:v>55.504659999999987</c:v>
                </c:pt>
                <c:pt idx="174">
                  <c:v>56.069590000000012</c:v>
                </c:pt>
                <c:pt idx="175">
                  <c:v>56.454109999999986</c:v>
                </c:pt>
                <c:pt idx="176">
                  <c:v>56.416150000000009</c:v>
                </c:pt>
                <c:pt idx="177">
                  <c:v>57.664239999999999</c:v>
                </c:pt>
                <c:pt idx="178">
                  <c:v>57.33321999999999</c:v>
                </c:pt>
                <c:pt idx="179">
                  <c:v>57.758200000000002</c:v>
                </c:pt>
                <c:pt idx="180">
                  <c:v>56.744630000000015</c:v>
                </c:pt>
                <c:pt idx="181">
                  <c:v>57.209150000000001</c:v>
                </c:pt>
                <c:pt idx="182">
                  <c:v>57.486960000000003</c:v>
                </c:pt>
                <c:pt idx="183">
                  <c:v>56.423550000000013</c:v>
                </c:pt>
                <c:pt idx="184">
                  <c:v>56.224520000000027</c:v>
                </c:pt>
                <c:pt idx="185">
                  <c:v>56.192710000000005</c:v>
                </c:pt>
                <c:pt idx="186">
                  <c:v>56.664749999999998</c:v>
                </c:pt>
                <c:pt idx="187">
                  <c:v>56.931720000000006</c:v>
                </c:pt>
                <c:pt idx="188">
                  <c:v>57.420460000000013</c:v>
                </c:pt>
                <c:pt idx="189">
                  <c:v>57.294242671000013</c:v>
                </c:pt>
                <c:pt idx="190">
                  <c:v>56.335250000000002</c:v>
                </c:pt>
                <c:pt idx="191">
                  <c:v>55.747550000000011</c:v>
                </c:pt>
                <c:pt idx="192">
                  <c:v>56.246530000000021</c:v>
                </c:pt>
                <c:pt idx="193">
                  <c:v>57.160563267000029</c:v>
                </c:pt>
                <c:pt idx="194">
                  <c:v>57.67605020220001</c:v>
                </c:pt>
                <c:pt idx="195">
                  <c:v>57.133550373600016</c:v>
                </c:pt>
                <c:pt idx="196">
                  <c:v>56.845120000000023</c:v>
                </c:pt>
                <c:pt idx="197">
                  <c:v>56.837319999999991</c:v>
                </c:pt>
                <c:pt idx="198">
                  <c:v>56.331770000000006</c:v>
                </c:pt>
                <c:pt idx="199">
                  <c:v>55.800131308099999</c:v>
                </c:pt>
                <c:pt idx="200">
                  <c:v>55.473960000000005</c:v>
                </c:pt>
                <c:pt idx="201">
                  <c:v>56.921889999999983</c:v>
                </c:pt>
                <c:pt idx="202">
                  <c:v>57.945689999999971</c:v>
                </c:pt>
                <c:pt idx="203">
                  <c:v>58.324179999999991</c:v>
                </c:pt>
                <c:pt idx="204">
                  <c:v>57.276920000000004</c:v>
                </c:pt>
                <c:pt idx="205">
                  <c:v>55.76576</c:v>
                </c:pt>
                <c:pt idx="206">
                  <c:v>55.228230000000003</c:v>
                </c:pt>
                <c:pt idx="207">
                  <c:v>55.938349999999993</c:v>
                </c:pt>
                <c:pt idx="208">
                  <c:v>55.521160000000016</c:v>
                </c:pt>
                <c:pt idx="209">
                  <c:v>55.788069999999991</c:v>
                </c:pt>
                <c:pt idx="210">
                  <c:v>59.667560000000023</c:v>
                </c:pt>
                <c:pt idx="211">
                  <c:v>60.456310000000002</c:v>
                </c:pt>
                <c:pt idx="212">
                  <c:v>59.541659999999986</c:v>
                </c:pt>
                <c:pt idx="213">
                  <c:v>60.191729999999993</c:v>
                </c:pt>
                <c:pt idx="214">
                  <c:v>60.903970000000008</c:v>
                </c:pt>
                <c:pt idx="215">
                  <c:v>61.02006999999999</c:v>
                </c:pt>
                <c:pt idx="216">
                  <c:v>60.412699999999994</c:v>
                </c:pt>
                <c:pt idx="217">
                  <c:v>59.063660000000013</c:v>
                </c:pt>
                <c:pt idx="218">
                  <c:v>60.219850000000022</c:v>
                </c:pt>
                <c:pt idx="219">
                  <c:v>58.867960000000004</c:v>
                </c:pt>
                <c:pt idx="220">
                  <c:v>57.931550000000001</c:v>
                </c:pt>
                <c:pt idx="221">
                  <c:v>59.057640000000006</c:v>
                </c:pt>
                <c:pt idx="222">
                  <c:v>58.866910000000018</c:v>
                </c:pt>
                <c:pt idx="223">
                  <c:v>57.284979999999997</c:v>
                </c:pt>
                <c:pt idx="224">
                  <c:v>55.742790000000007</c:v>
                </c:pt>
                <c:pt idx="225">
                  <c:v>55.322569999999999</c:v>
                </c:pt>
                <c:pt idx="226">
                  <c:v>54.867179999999991</c:v>
                </c:pt>
                <c:pt idx="227">
                  <c:v>54.301540000000024</c:v>
                </c:pt>
                <c:pt idx="228">
                  <c:v>53.808349999999997</c:v>
                </c:pt>
                <c:pt idx="229">
                  <c:v>52.584720000000033</c:v>
                </c:pt>
                <c:pt idx="230">
                  <c:v>52.417039999999993</c:v>
                </c:pt>
                <c:pt idx="231">
                  <c:v>52.770410000000027</c:v>
                </c:pt>
                <c:pt idx="232">
                  <c:v>54.283779999999993</c:v>
                </c:pt>
                <c:pt idx="233">
                  <c:v>53.677609999999987</c:v>
                </c:pt>
                <c:pt idx="234">
                  <c:v>53.242260000000009</c:v>
                </c:pt>
                <c:pt idx="235">
                  <c:v>53.705820000000017</c:v>
                </c:pt>
                <c:pt idx="236">
                  <c:v>53.511109999999995</c:v>
                </c:pt>
                <c:pt idx="237">
                  <c:v>54.317729999999983</c:v>
                </c:pt>
                <c:pt idx="238">
                  <c:v>55.34563999999996</c:v>
                </c:pt>
                <c:pt idx="239">
                  <c:v>57.191140000000004</c:v>
                </c:pt>
                <c:pt idx="240">
                  <c:v>57.079822921799995</c:v>
                </c:pt>
                <c:pt idx="241">
                  <c:v>55.125539999999987</c:v>
                </c:pt>
                <c:pt idx="242">
                  <c:v>54.772620000000025</c:v>
                </c:pt>
                <c:pt idx="243">
                  <c:v>55.42277</c:v>
                </c:pt>
                <c:pt idx="244">
                  <c:v>56.518410000000003</c:v>
                </c:pt>
                <c:pt idx="245">
                  <c:v>57.149470000000001</c:v>
                </c:pt>
                <c:pt idx="246">
                  <c:v>57.925280000000001</c:v>
                </c:pt>
                <c:pt idx="247">
                  <c:v>57.395470000000003</c:v>
                </c:pt>
                <c:pt idx="248">
                  <c:v>56.17257</c:v>
                </c:pt>
                <c:pt idx="249">
                  <c:v>56.647910000000003</c:v>
                </c:pt>
                <c:pt idx="250">
                  <c:v>57.262610000000002</c:v>
                </c:pt>
                <c:pt idx="251">
                  <c:v>56.75712</c:v>
                </c:pt>
                <c:pt idx="252">
                  <c:v>55.40831</c:v>
                </c:pt>
                <c:pt idx="253">
                  <c:v>56.73527</c:v>
                </c:pt>
                <c:pt idx="254">
                  <c:v>56.589010000000002</c:v>
                </c:pt>
                <c:pt idx="255">
                  <c:v>55.131979999999999</c:v>
                </c:pt>
                <c:pt idx="256">
                  <c:v>56.271230000000003</c:v>
                </c:pt>
                <c:pt idx="257">
                  <c:v>56.986980000000003</c:v>
                </c:pt>
                <c:pt idx="258">
                  <c:v>55.62032</c:v>
                </c:pt>
                <c:pt idx="259">
                  <c:v>52.622010000000003</c:v>
                </c:pt>
                <c:pt idx="260">
                  <c:v>53.345260000000003</c:v>
                </c:pt>
                <c:pt idx="261">
                  <c:v>53.849170000000001</c:v>
                </c:pt>
                <c:pt idx="262">
                  <c:v>55.115220000000001</c:v>
                </c:pt>
                <c:pt idx="263">
                  <c:v>55.341320000000003</c:v>
                </c:pt>
                <c:pt idx="264">
                  <c:v>55.645000000000003</c:v>
                </c:pt>
                <c:pt idx="265">
                  <c:v>56.701929999999997</c:v>
                </c:pt>
                <c:pt idx="266">
                  <c:v>58.018189999999997</c:v>
                </c:pt>
                <c:pt idx="267">
                  <c:v>58.148870000000002</c:v>
                </c:pt>
                <c:pt idx="268">
                  <c:v>59.083930000000002</c:v>
                </c:pt>
                <c:pt idx="269">
                  <c:v>60.17313</c:v>
                </c:pt>
                <c:pt idx="270">
                  <c:v>61.618920000000003</c:v>
                </c:pt>
                <c:pt idx="271">
                  <c:v>61.784739999999999</c:v>
                </c:pt>
                <c:pt idx="272">
                  <c:v>59.350389999999997</c:v>
                </c:pt>
                <c:pt idx="273">
                  <c:v>61.9</c:v>
                </c:pt>
                <c:pt idx="274">
                  <c:v>62</c:v>
                </c:pt>
                <c:pt idx="275">
                  <c:v>60.8</c:v>
                </c:pt>
                <c:pt idx="276">
                  <c:v>61.2</c:v>
                </c:pt>
                <c:pt idx="277">
                  <c:v>60.1</c:v>
                </c:pt>
                <c:pt idx="278">
                  <c:v>63.5</c:v>
                </c:pt>
                <c:pt idx="279">
                  <c:v>64</c:v>
                </c:pt>
                <c:pt idx="280">
                  <c:v>62.2</c:v>
                </c:pt>
                <c:pt idx="281">
                  <c:v>64.3</c:v>
                </c:pt>
                <c:pt idx="282">
                  <c:v>64.400000000000006</c:v>
                </c:pt>
                <c:pt idx="283">
                  <c:v>64.3</c:v>
                </c:pt>
                <c:pt idx="284">
                  <c:v>64.099999999999994</c:v>
                </c:pt>
                <c:pt idx="285">
                  <c:v>64.2</c:v>
                </c:pt>
                <c:pt idx="286">
                  <c:v>63.8</c:v>
                </c:pt>
                <c:pt idx="287">
                  <c:v>64.8</c:v>
                </c:pt>
                <c:pt idx="288">
                  <c:v>64.7</c:v>
                </c:pt>
                <c:pt idx="289">
                  <c:v>64.900000000000006</c:v>
                </c:pt>
                <c:pt idx="290">
                  <c:v>64.400000000000006</c:v>
                </c:pt>
                <c:pt idx="291">
                  <c:v>64.8</c:v>
                </c:pt>
                <c:pt idx="292">
                  <c:v>63.7</c:v>
                </c:pt>
                <c:pt idx="293">
                  <c:v>64.3</c:v>
                </c:pt>
                <c:pt idx="294">
                  <c:v>64</c:v>
                </c:pt>
                <c:pt idx="295">
                  <c:v>64.5</c:v>
                </c:pt>
                <c:pt idx="296">
                  <c:v>64.2</c:v>
                </c:pt>
                <c:pt idx="297">
                  <c:v>63.3</c:v>
                </c:pt>
                <c:pt idx="298">
                  <c:v>63.5</c:v>
                </c:pt>
                <c:pt idx="299">
                  <c:v>62.5</c:v>
                </c:pt>
                <c:pt idx="300">
                  <c:v>62.1</c:v>
                </c:pt>
                <c:pt idx="301">
                  <c:v>62.8</c:v>
                </c:pt>
                <c:pt idx="302">
                  <c:v>63.8</c:v>
                </c:pt>
                <c:pt idx="303">
                  <c:v>64</c:v>
                </c:pt>
                <c:pt idx="304">
                  <c:v>64.063929999999999</c:v>
                </c:pt>
                <c:pt idx="305">
                  <c:v>63.758119999999998</c:v>
                </c:pt>
                <c:pt idx="306">
                  <c:v>65.898219999999995</c:v>
                </c:pt>
                <c:pt idx="307">
                  <c:v>66.010720000000006</c:v>
                </c:pt>
                <c:pt idx="308">
                  <c:v>66.968890000000002</c:v>
                </c:pt>
                <c:pt idx="309">
                  <c:v>65.519800000000004</c:v>
                </c:pt>
                <c:pt idx="310">
                  <c:v>64.452470000000005</c:v>
                </c:pt>
                <c:pt idx="311">
                  <c:v>64.666749999999993</c:v>
                </c:pt>
                <c:pt idx="312">
                  <c:v>64.522530000000003</c:v>
                </c:pt>
                <c:pt idx="313">
                  <c:v>65.727760000000004</c:v>
                </c:pt>
                <c:pt idx="314">
                  <c:v>66.019379999999998</c:v>
                </c:pt>
                <c:pt idx="315">
                  <c:v>65.610759999999999</c:v>
                </c:pt>
                <c:pt idx="316">
                  <c:v>64.584770000000006</c:v>
                </c:pt>
                <c:pt idx="317">
                  <c:v>65.797479999999993</c:v>
                </c:pt>
                <c:pt idx="318">
                  <c:v>66.443020000000004</c:v>
                </c:pt>
                <c:pt idx="319">
                  <c:v>66.729749999999996</c:v>
                </c:pt>
                <c:pt idx="320">
                  <c:v>67.945480000000003</c:v>
                </c:pt>
                <c:pt idx="321">
                  <c:v>68.922179999999997</c:v>
                </c:pt>
                <c:pt idx="322">
                  <c:v>68.156490000000005</c:v>
                </c:pt>
                <c:pt idx="323">
                  <c:v>67.248959999999997</c:v>
                </c:pt>
                <c:pt idx="324">
                  <c:v>66.150289999999998</c:v>
                </c:pt>
                <c:pt idx="325">
                  <c:v>67.680440000000004</c:v>
                </c:pt>
                <c:pt idx="326">
                  <c:v>68.875529999999998</c:v>
                </c:pt>
                <c:pt idx="327">
                  <c:v>68.544409999999999</c:v>
                </c:pt>
                <c:pt idx="328">
                  <c:v>69.813770000000005</c:v>
                </c:pt>
                <c:pt idx="329">
                  <c:v>68.827150000000003</c:v>
                </c:pt>
                <c:pt idx="330">
                  <c:v>66.969040000000007</c:v>
                </c:pt>
                <c:pt idx="331">
                  <c:v>66.152569999999997</c:v>
                </c:pt>
                <c:pt idx="332">
                  <c:v>66.92765</c:v>
                </c:pt>
                <c:pt idx="333">
                  <c:v>67.045569999999998</c:v>
                </c:pt>
                <c:pt idx="334">
                  <c:v>65.359189999999998</c:v>
                </c:pt>
                <c:pt idx="335">
                  <c:v>63.82495999999999</c:v>
                </c:pt>
                <c:pt idx="336">
                  <c:v>65.56592000000002</c:v>
                </c:pt>
                <c:pt idx="337">
                  <c:v>65.176750000000027</c:v>
                </c:pt>
                <c:pt idx="338">
                  <c:v>64.796080004399997</c:v>
                </c:pt>
                <c:pt idx="339">
                  <c:v>64.528379999999999</c:v>
                </c:pt>
                <c:pt idx="340">
                  <c:v>63.98737000000002</c:v>
                </c:pt>
                <c:pt idx="341">
                  <c:v>64.297689999999989</c:v>
                </c:pt>
                <c:pt idx="342">
                  <c:v>64.280640000000005</c:v>
                </c:pt>
                <c:pt idx="343">
                  <c:v>64.662909999999997</c:v>
                </c:pt>
                <c:pt idx="344">
                  <c:v>65.531149999999982</c:v>
                </c:pt>
                <c:pt idx="345">
                  <c:v>64.967890000000011</c:v>
                </c:pt>
                <c:pt idx="346">
                  <c:v>64.564660000000018</c:v>
                </c:pt>
                <c:pt idx="347">
                  <c:v>64.930660000000003</c:v>
                </c:pt>
                <c:pt idx="348">
                  <c:v>65.576729999999969</c:v>
                </c:pt>
                <c:pt idx="349">
                  <c:v>66.929399999999958</c:v>
                </c:pt>
                <c:pt idx="350">
                  <c:v>68.122640000000018</c:v>
                </c:pt>
                <c:pt idx="351">
                  <c:v>68.44310999999999</c:v>
                </c:pt>
                <c:pt idx="352">
                  <c:v>68.247659999999968</c:v>
                </c:pt>
                <c:pt idx="353">
                  <c:v>67.830979999999997</c:v>
                </c:pt>
                <c:pt idx="354">
                  <c:v>67.885620000000003</c:v>
                </c:pt>
                <c:pt idx="355">
                  <c:v>67.783640000000005</c:v>
                </c:pt>
                <c:pt idx="356">
                  <c:v>68.123619999999988</c:v>
                </c:pt>
                <c:pt idx="357">
                  <c:v>67.890429999999981</c:v>
                </c:pt>
                <c:pt idx="358">
                  <c:v>68.029480000000007</c:v>
                </c:pt>
                <c:pt idx="359">
                  <c:v>67.203040000000016</c:v>
                </c:pt>
                <c:pt idx="360">
                  <c:v>65.867760000000033</c:v>
                </c:pt>
                <c:pt idx="361">
                  <c:v>65.541129999999995</c:v>
                </c:pt>
                <c:pt idx="362">
                  <c:v>64.294899999999998</c:v>
                </c:pt>
                <c:pt idx="363">
                  <c:v>64.362899999999982</c:v>
                </c:pt>
                <c:pt idx="364">
                  <c:v>64.474780000000024</c:v>
                </c:pt>
                <c:pt idx="365">
                  <c:v>64.960179999999994</c:v>
                </c:pt>
                <c:pt idx="366">
                  <c:v>64.387320000000003</c:v>
                </c:pt>
              </c:numCache>
            </c:numRef>
          </c:val>
          <c:smooth val="0"/>
        </c:ser>
        <c:ser>
          <c:idx val="1"/>
          <c:order val="3"/>
          <c:tx>
            <c:v>Date Axis</c:v>
          </c:tx>
          <c:spPr>
            <a:ln w="69850">
              <a:noFill/>
            </a:ln>
          </c:spPr>
          <c:marker>
            <c:symbol val="plus"/>
            <c:size val="5"/>
            <c:spPr>
              <a:ln>
                <a:solidFill>
                  <a:sysClr val="windowText" lastClr="000000"/>
                </a:solidFill>
              </a:ln>
            </c:spPr>
          </c:marker>
          <c:dLbls>
            <c:txPr>
              <a:bodyPr/>
              <a:lstStyle/>
              <a:p>
                <a:pPr>
                  <a:defRPr sz="1000"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BORDER'!$D$522:$D$888</c:f>
              <c:numCache>
                <c:formatCode>General</c:formatCode>
                <c:ptCount val="367"/>
                <c:pt idx="0">
                  <c:v>0</c:v>
                </c:pt>
                <c:pt idx="29">
                  <c:v>0</c:v>
                </c:pt>
                <c:pt idx="60">
                  <c:v>0</c:v>
                </c:pt>
                <c:pt idx="90">
                  <c:v>0</c:v>
                </c:pt>
                <c:pt idx="121">
                  <c:v>0</c:v>
                </c:pt>
                <c:pt idx="151">
                  <c:v>0</c:v>
                </c:pt>
                <c:pt idx="182">
                  <c:v>0</c:v>
                </c:pt>
                <c:pt idx="213">
                  <c:v>0</c:v>
                </c:pt>
                <c:pt idx="243">
                  <c:v>0</c:v>
                </c:pt>
                <c:pt idx="274">
                  <c:v>0</c:v>
                </c:pt>
                <c:pt idx="304">
                  <c:v>0</c:v>
                </c:pt>
                <c:pt idx="335">
                  <c:v>0</c:v>
                </c:pt>
                <c:pt idx="366">
                  <c:v>0</c:v>
                </c:pt>
              </c:numCache>
            </c:numRef>
          </c:val>
          <c:smooth val="0"/>
        </c:ser>
        <c:dLbls>
          <c:showLegendKey val="0"/>
          <c:showVal val="0"/>
          <c:showCatName val="0"/>
          <c:showSerName val="0"/>
          <c:showPercent val="0"/>
          <c:showBubbleSize val="0"/>
        </c:dLbls>
        <c:marker val="1"/>
        <c:smooth val="0"/>
        <c:axId val="120132352"/>
        <c:axId val="120134272"/>
      </c:lineChart>
      <c:lineChart>
        <c:grouping val="standard"/>
        <c:varyColors val="0"/>
        <c:ser>
          <c:idx val="2"/>
          <c:order val="0"/>
          <c:tx>
            <c:v>2016 Actual Flow</c:v>
          </c:tx>
          <c:spPr>
            <a:ln w="19050">
              <a:solidFill>
                <a:sysClr val="windowText" lastClr="000000"/>
              </a:solidFill>
              <a:prstDash val="solid"/>
            </a:ln>
          </c:spPr>
          <c:marker>
            <c:symbol val="square"/>
            <c:size val="5"/>
            <c:spPr>
              <a:noFill/>
              <a:ln w="9525">
                <a:noFill/>
              </a:ln>
            </c:spPr>
          </c:marker>
          <c:cat>
            <c:strRef>
              <c:f>'Long Term BORDER'!$C$522:$C$888</c:f>
              <c:strCache>
                <c:ptCount val="367"/>
                <c:pt idx="0">
                  <c:v>Feb-16</c:v>
                </c:pt>
                <c:pt idx="29">
                  <c:v>Mar-16</c:v>
                </c:pt>
                <c:pt idx="60">
                  <c:v>Apr-16</c:v>
                </c:pt>
                <c:pt idx="90">
                  <c:v>May-16</c:v>
                </c:pt>
                <c:pt idx="121">
                  <c:v>Jun-16</c:v>
                </c:pt>
                <c:pt idx="151">
                  <c:v>Jul-16</c:v>
                </c:pt>
                <c:pt idx="182">
                  <c:v>Aug-16</c:v>
                </c:pt>
                <c:pt idx="213">
                  <c:v>Sep-16</c:v>
                </c:pt>
                <c:pt idx="243">
                  <c:v>Oct-16</c:v>
                </c:pt>
                <c:pt idx="274">
                  <c:v>Nov-16</c:v>
                </c:pt>
                <c:pt idx="304">
                  <c:v>Dec-16</c:v>
                </c:pt>
                <c:pt idx="335">
                  <c:v>Jan-17</c:v>
                </c:pt>
                <c:pt idx="366">
                  <c:v>Feb-17</c:v>
                </c:pt>
              </c:strCache>
            </c:strRef>
          </c:cat>
          <c:val>
            <c:numRef>
              <c:f>'Long Term BORDER'!$AF$522:$AF$682</c:f>
              <c:numCache>
                <c:formatCode>0.0</c:formatCode>
                <c:ptCount val="161"/>
                <c:pt idx="0">
                  <c:v>2543.2991400000001</c:v>
                </c:pt>
                <c:pt idx="1">
                  <c:v>2488.2870949999997</c:v>
                </c:pt>
                <c:pt idx="2">
                  <c:v>2477.0205099999998</c:v>
                </c:pt>
                <c:pt idx="3">
                  <c:v>2487.3525250000012</c:v>
                </c:pt>
                <c:pt idx="4">
                  <c:v>2403.2301649999999</c:v>
                </c:pt>
                <c:pt idx="5">
                  <c:v>2424.2528550000002</c:v>
                </c:pt>
                <c:pt idx="6">
                  <c:v>2520.4396999999999</c:v>
                </c:pt>
                <c:pt idx="7">
                  <c:v>2503.3097349999998</c:v>
                </c:pt>
                <c:pt idx="8">
                  <c:v>2534.3666099999996</c:v>
                </c:pt>
                <c:pt idx="9">
                  <c:v>2599.4444400000002</c:v>
                </c:pt>
                <c:pt idx="10">
                  <c:v>2623.1049399999997</c:v>
                </c:pt>
                <c:pt idx="11">
                  <c:v>2619.7055699999996</c:v>
                </c:pt>
                <c:pt idx="12">
                  <c:v>2579.8484900000003</c:v>
                </c:pt>
                <c:pt idx="13">
                  <c:v>2552.3762400000005</c:v>
                </c:pt>
                <c:pt idx="14">
                  <c:v>2578.9143149999995</c:v>
                </c:pt>
                <c:pt idx="15">
                  <c:v>2525.7129500000001</c:v>
                </c:pt>
                <c:pt idx="16">
                  <c:v>2525.7548199999992</c:v>
                </c:pt>
                <c:pt idx="17">
                  <c:v>2520.7252850000004</c:v>
                </c:pt>
                <c:pt idx="18">
                  <c:v>2577.9157549999995</c:v>
                </c:pt>
                <c:pt idx="19">
                  <c:v>2550.4123000000004</c:v>
                </c:pt>
                <c:pt idx="20">
                  <c:v>2517.9978100000003</c:v>
                </c:pt>
                <c:pt idx="21">
                  <c:v>2527.3861699999998</c:v>
                </c:pt>
                <c:pt idx="22">
                  <c:v>2547.0757349999994</c:v>
                </c:pt>
                <c:pt idx="23">
                  <c:v>2555.8087899999996</c:v>
                </c:pt>
                <c:pt idx="24">
                  <c:v>2485.6753550000008</c:v>
                </c:pt>
                <c:pt idx="25">
                  <c:v>2471.6670750000003</c:v>
                </c:pt>
                <c:pt idx="26">
                  <c:v>2528.1860449999999</c:v>
                </c:pt>
                <c:pt idx="27">
                  <c:v>2574.7225750000002</c:v>
                </c:pt>
                <c:pt idx="28">
                  <c:v>2598.8890700000002</c:v>
                </c:pt>
                <c:pt idx="29">
                  <c:v>2581.8072950000001</c:v>
                </c:pt>
                <c:pt idx="30">
                  <c:v>2555.433935</c:v>
                </c:pt>
                <c:pt idx="31">
                  <c:v>2485.5122200000001</c:v>
                </c:pt>
                <c:pt idx="32">
                  <c:v>2478.133225</c:v>
                </c:pt>
                <c:pt idx="33">
                  <c:v>2497.3559</c:v>
                </c:pt>
                <c:pt idx="34">
                  <c:v>2542.7441650000001</c:v>
                </c:pt>
                <c:pt idx="35">
                  <c:v>2529.8805950000001</c:v>
                </c:pt>
                <c:pt idx="36">
                  <c:v>2520.51001</c:v>
                </c:pt>
                <c:pt idx="37">
                  <c:v>2482.8195049999999</c:v>
                </c:pt>
                <c:pt idx="38">
                  <c:v>2497.4609700000001</c:v>
                </c:pt>
                <c:pt idx="39">
                  <c:v>2513.9123249999998</c:v>
                </c:pt>
                <c:pt idx="40">
                  <c:v>2499.8349200000002</c:v>
                </c:pt>
                <c:pt idx="41">
                  <c:v>2526.9018999999998</c:v>
                </c:pt>
                <c:pt idx="42">
                  <c:v>2514.1979099999999</c:v>
                </c:pt>
                <c:pt idx="43">
                  <c:v>2522.3653249999998</c:v>
                </c:pt>
                <c:pt idx="44">
                  <c:v>2582.7991400000001</c:v>
                </c:pt>
                <c:pt idx="45">
                  <c:v>2573.7812899999999</c:v>
                </c:pt>
                <c:pt idx="46">
                  <c:v>2454.2827299999999</c:v>
                </c:pt>
                <c:pt idx="47">
                  <c:v>2494.13112</c:v>
                </c:pt>
                <c:pt idx="48">
                  <c:v>2525.1927350000001</c:v>
                </c:pt>
                <c:pt idx="49">
                  <c:v>2471.024015</c:v>
                </c:pt>
                <c:pt idx="50">
                  <c:v>2422.9983349999998</c:v>
                </c:pt>
                <c:pt idx="51">
                  <c:v>2504.2356150000001</c:v>
                </c:pt>
                <c:pt idx="52">
                  <c:v>2529.1024450000004</c:v>
                </c:pt>
                <c:pt idx="53">
                  <c:v>2477.7840449999999</c:v>
                </c:pt>
                <c:pt idx="54">
                  <c:v>2506.404955</c:v>
                </c:pt>
                <c:pt idx="55">
                  <c:v>2500.8465150000002</c:v>
                </c:pt>
                <c:pt idx="56">
                  <c:v>2390.0533599999999</c:v>
                </c:pt>
                <c:pt idx="57">
                  <c:v>2350.7552049999999</c:v>
                </c:pt>
                <c:pt idx="58">
                  <c:v>2389.79898</c:v>
                </c:pt>
                <c:pt idx="59">
                  <c:v>2403.7037700000001</c:v>
                </c:pt>
                <c:pt idx="60">
                  <c:v>2411.10133</c:v>
                </c:pt>
                <c:pt idx="61">
                  <c:v>2386.9024449999997</c:v>
                </c:pt>
                <c:pt idx="62">
                  <c:v>2404.1485400000001</c:v>
                </c:pt>
                <c:pt idx="63">
                  <c:v>2344.661145</c:v>
                </c:pt>
                <c:pt idx="64">
                  <c:v>2250.2482450000002</c:v>
                </c:pt>
                <c:pt idx="65">
                  <c:v>2274.1670749999998</c:v>
                </c:pt>
                <c:pt idx="66">
                  <c:v>2308.176575</c:v>
                </c:pt>
                <c:pt idx="67">
                  <c:v>2307.1792</c:v>
                </c:pt>
                <c:pt idx="68">
                  <c:v>2365.9725800000001</c:v>
                </c:pt>
                <c:pt idx="69">
                  <c:v>2364.742945</c:v>
                </c:pt>
                <c:pt idx="70">
                  <c:v>2334.7968100000003</c:v>
                </c:pt>
                <c:pt idx="71">
                  <c:v>2305.7603600000002</c:v>
                </c:pt>
                <c:pt idx="72">
                  <c:v>2334.2015449999999</c:v>
                </c:pt>
                <c:pt idx="73">
                  <c:v>2334.4535550000001</c:v>
                </c:pt>
                <c:pt idx="74">
                  <c:v>2286.956385</c:v>
                </c:pt>
                <c:pt idx="75">
                  <c:v>2184.8773249999999</c:v>
                </c:pt>
                <c:pt idx="76">
                  <c:v>2178.8057800000001</c:v>
                </c:pt>
                <c:pt idx="77">
                  <c:v>2210.6641100000002</c:v>
                </c:pt>
                <c:pt idx="78">
                  <c:v>2252.1410850000002</c:v>
                </c:pt>
                <c:pt idx="79">
                  <c:v>2270.945455</c:v>
                </c:pt>
                <c:pt idx="80">
                  <c:v>2235.7063200000002</c:v>
                </c:pt>
                <c:pt idx="81">
                  <c:v>2271.7544150000003</c:v>
                </c:pt>
                <c:pt idx="82">
                  <c:v>2268.72516</c:v>
                </c:pt>
                <c:pt idx="83">
                  <c:v>2252.40218</c:v>
                </c:pt>
                <c:pt idx="84">
                  <c:v>2270.7550650000003</c:v>
                </c:pt>
                <c:pt idx="85">
                  <c:v>2259.037785</c:v>
                </c:pt>
                <c:pt idx="86">
                  <c:v>2214.9281349999997</c:v>
                </c:pt>
                <c:pt idx="87">
                  <c:v>2169.6275599999999</c:v>
                </c:pt>
                <c:pt idx="88">
                  <c:v>2213.89284</c:v>
                </c:pt>
                <c:pt idx="89">
                  <c:v>2227.4488449999999</c:v>
                </c:pt>
                <c:pt idx="90">
                  <c:v>2210.9536450000001</c:v>
                </c:pt>
                <c:pt idx="91">
                  <c:v>2179.4306700000002</c:v>
                </c:pt>
                <c:pt idx="92">
                  <c:v>2054.23621</c:v>
                </c:pt>
                <c:pt idx="93">
                  <c:v>1770.997953585</c:v>
                </c:pt>
                <c:pt idx="94">
                  <c:v>1571.7539800000002</c:v>
                </c:pt>
                <c:pt idx="95">
                  <c:v>1549.406855</c:v>
                </c:pt>
                <c:pt idx="96">
                  <c:v>1319.2474650000001</c:v>
                </c:pt>
                <c:pt idx="97">
                  <c:v>1258.944</c:v>
                </c:pt>
                <c:pt idx="98">
                  <c:v>1314.45019</c:v>
                </c:pt>
                <c:pt idx="99">
                  <c:v>1369.7960099999998</c:v>
                </c:pt>
                <c:pt idx="100">
                  <c:v>1398.3470050000001</c:v>
                </c:pt>
                <c:pt idx="101">
                  <c:v>1429.7759700000001</c:v>
                </c:pt>
                <c:pt idx="102">
                  <c:v>1480.84078</c:v>
                </c:pt>
                <c:pt idx="103">
                  <c:v>1539.3209249999998</c:v>
                </c:pt>
                <c:pt idx="104">
                  <c:v>1540.333705</c:v>
                </c:pt>
                <c:pt idx="105">
                  <c:v>1497.5872000000002</c:v>
                </c:pt>
                <c:pt idx="106">
                  <c:v>1383.5657100000001</c:v>
                </c:pt>
                <c:pt idx="107">
                  <c:v>1451.1747</c:v>
                </c:pt>
                <c:pt idx="108">
                  <c:v>1533.8695300000002</c:v>
                </c:pt>
                <c:pt idx="109">
                  <c:v>1520.5999000000002</c:v>
                </c:pt>
                <c:pt idx="110">
                  <c:v>1525.5516200000002</c:v>
                </c:pt>
                <c:pt idx="111">
                  <c:v>1559.5342599999999</c:v>
                </c:pt>
                <c:pt idx="112">
                  <c:v>1557.992575</c:v>
                </c:pt>
                <c:pt idx="113">
                  <c:v>1520.6591500000002</c:v>
                </c:pt>
                <c:pt idx="114">
                  <c:v>1474.3485635550001</c:v>
                </c:pt>
                <c:pt idx="115">
                  <c:v>1459.6695873799999</c:v>
                </c:pt>
                <c:pt idx="116">
                  <c:v>1474.4109700000001</c:v>
                </c:pt>
                <c:pt idx="117">
                  <c:v>1510.9954750000002</c:v>
                </c:pt>
                <c:pt idx="118">
                  <c:v>1518.2654500000001</c:v>
                </c:pt>
                <c:pt idx="119">
                  <c:v>1574.393078095</c:v>
                </c:pt>
                <c:pt idx="120">
                  <c:v>1608.8508000000002</c:v>
                </c:pt>
                <c:pt idx="121">
                  <c:v>1625.4731900000002</c:v>
                </c:pt>
                <c:pt idx="122">
                  <c:v>1632.031375</c:v>
                </c:pt>
                <c:pt idx="123">
                  <c:v>1667.0595799999999</c:v>
                </c:pt>
                <c:pt idx="124">
                  <c:v>1677.5097000000001</c:v>
                </c:pt>
                <c:pt idx="125">
                  <c:v>1678.9692250000001</c:v>
                </c:pt>
                <c:pt idx="126">
                  <c:v>1657.4397500000002</c:v>
                </c:pt>
                <c:pt idx="127">
                  <c:v>1675.171695</c:v>
                </c:pt>
                <c:pt idx="128">
                  <c:v>1666.4876200000001</c:v>
                </c:pt>
                <c:pt idx="129">
                  <c:v>1676.211335</c:v>
                </c:pt>
                <c:pt idx="130">
                  <c:v>1686.2921299999998</c:v>
                </c:pt>
                <c:pt idx="131">
                  <c:v>1727.4203199999999</c:v>
                </c:pt>
                <c:pt idx="132">
                  <c:v>1767.0866149999999</c:v>
                </c:pt>
                <c:pt idx="133">
                  <c:v>1793.54648</c:v>
                </c:pt>
                <c:pt idx="134">
                  <c:v>1816.05674</c:v>
                </c:pt>
                <c:pt idx="135">
                  <c:v>1825.17571</c:v>
                </c:pt>
                <c:pt idx="136">
                  <c:v>1899.2014749999998</c:v>
                </c:pt>
                <c:pt idx="137">
                  <c:v>2029.8757700000001</c:v>
                </c:pt>
                <c:pt idx="138">
                  <c:v>2123.3094649999998</c:v>
                </c:pt>
                <c:pt idx="139">
                  <c:v>2173.48513</c:v>
                </c:pt>
                <c:pt idx="140">
                  <c:v>2164.9871000000003</c:v>
                </c:pt>
                <c:pt idx="141">
                  <c:v>2073.08482</c:v>
                </c:pt>
                <c:pt idx="142">
                  <c:v>2156.6182349999999</c:v>
                </c:pt>
                <c:pt idx="143">
                  <c:v>2232.47048</c:v>
                </c:pt>
                <c:pt idx="144">
                  <c:v>2254.4099649999998</c:v>
                </c:pt>
                <c:pt idx="145">
                  <c:v>2245.6354349999997</c:v>
                </c:pt>
                <c:pt idx="146">
                  <c:v>2206.9834999999998</c:v>
                </c:pt>
                <c:pt idx="147">
                  <c:v>2220.8393099999998</c:v>
                </c:pt>
                <c:pt idx="148">
                  <c:v>2214.6512400000001</c:v>
                </c:pt>
                <c:pt idx="149">
                  <c:v>2213.1044200000001</c:v>
                </c:pt>
                <c:pt idx="150">
                  <c:v>2209.6734499999998</c:v>
                </c:pt>
                <c:pt idx="151">
                  <c:v>2178.1619300000002</c:v>
                </c:pt>
                <c:pt idx="152">
                  <c:v>2201.4222950000003</c:v>
                </c:pt>
                <c:pt idx="153">
                  <c:v>2157.4623500000002</c:v>
                </c:pt>
                <c:pt idx="154">
                  <c:v>2239.7471700000001</c:v>
                </c:pt>
                <c:pt idx="155">
                  <c:v>2246.8686250000001</c:v>
                </c:pt>
                <c:pt idx="156">
                  <c:v>2272.7509999999997</c:v>
                </c:pt>
                <c:pt idx="157">
                  <c:v>2276.39527</c:v>
                </c:pt>
                <c:pt idx="158">
                  <c:v>2292.9939599999998</c:v>
                </c:pt>
                <c:pt idx="159">
                  <c:v>2345.1082849999998</c:v>
                </c:pt>
                <c:pt idx="160">
                  <c:v>2366.5275550000001</c:v>
                </c:pt>
              </c:numCache>
            </c:numRef>
          </c:val>
          <c:smooth val="0"/>
        </c:ser>
        <c:dLbls>
          <c:showLegendKey val="0"/>
          <c:showVal val="0"/>
          <c:showCatName val="0"/>
          <c:showSerName val="0"/>
          <c:showPercent val="0"/>
          <c:showBubbleSize val="0"/>
        </c:dLbls>
        <c:marker val="1"/>
        <c:smooth val="0"/>
        <c:axId val="120138368"/>
        <c:axId val="120136448"/>
      </c:lineChart>
      <c:catAx>
        <c:axId val="120132352"/>
        <c:scaling>
          <c:orientation val="minMax"/>
        </c:scaling>
        <c:delete val="1"/>
        <c:axPos val="b"/>
        <c:numFmt formatCode="mmm\-yy" sourceLinked="0"/>
        <c:majorTickMark val="none"/>
        <c:minorTickMark val="none"/>
        <c:tickLblPos val="none"/>
        <c:crossAx val="120134272"/>
        <c:crosses val="autoZero"/>
        <c:auto val="0"/>
        <c:lblAlgn val="ctr"/>
        <c:lblOffset val="100"/>
        <c:tickLblSkip val="30"/>
        <c:tickMarkSkip val="30"/>
        <c:noMultiLvlLbl val="0"/>
      </c:catAx>
      <c:valAx>
        <c:axId val="120134272"/>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OSDA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1.0818120351588911E-2"/>
              <c:y val="0.32933050505499223"/>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20132352"/>
        <c:crosses val="autoZero"/>
        <c:crossBetween val="midCat"/>
        <c:majorUnit val="10"/>
        <c:minorUnit val="5"/>
      </c:valAx>
      <c:valAx>
        <c:axId val="120136448"/>
        <c:scaling>
          <c:orientation val="minMax"/>
          <c:max val="3555"/>
          <c:min val="0"/>
        </c:scaling>
        <c:delete val="0"/>
        <c:axPos val="r"/>
        <c:title>
          <c:tx>
            <c:rich>
              <a:bodyPr rot="-5400000" vert="horz"/>
              <a:lstStyle/>
              <a:p>
                <a:pPr>
                  <a:defRPr sz="1400" b="1"/>
                </a:pPr>
                <a:r>
                  <a:rPr lang="en-US" sz="1400" b="1">
                    <a:latin typeface="Arial" panose="020B0604020202020204" pitchFamily="34" charset="0"/>
                    <a:cs typeface="Arial" panose="020B0604020202020204" pitchFamily="34" charset="0"/>
                  </a:rPr>
                  <a:t>OSDA</a:t>
                </a:r>
                <a:r>
                  <a:rPr lang="en-US" sz="1400" b="1" baseline="0">
                    <a:latin typeface="Arial" panose="020B0604020202020204" pitchFamily="34" charset="0"/>
                    <a:cs typeface="Arial" panose="020B0604020202020204" pitchFamily="34" charset="0"/>
                  </a:rPr>
                  <a:t> Flow (TJ/day</a:t>
                </a:r>
                <a:r>
                  <a:rPr lang="en-US" sz="1400" b="1" baseline="0"/>
                  <a:t>)</a:t>
                </a:r>
                <a:endParaRPr lang="en-US" sz="1400" b="1"/>
              </a:p>
            </c:rich>
          </c:tx>
          <c:layout/>
          <c:overlay val="0"/>
        </c:title>
        <c:numFmt formatCode="0" sourceLinked="0"/>
        <c:majorTickMark val="out"/>
        <c:minorTickMark val="in"/>
        <c:tickLblPos val="nextTo"/>
        <c:spPr>
          <a:ln w="3175">
            <a:solidFill>
              <a:srgbClr val="000000"/>
            </a:solidFill>
          </a:ln>
        </c:spPr>
        <c:txPr>
          <a:bodyPr/>
          <a:lstStyle/>
          <a:p>
            <a:pPr>
              <a:defRPr sz="1200" b="1">
                <a:latin typeface="Arial" panose="020B0604020202020204" pitchFamily="34" charset="0"/>
                <a:cs typeface="Arial" panose="020B0604020202020204" pitchFamily="34" charset="0"/>
              </a:defRPr>
            </a:pPr>
            <a:endParaRPr lang="en-US"/>
          </a:p>
        </c:txPr>
        <c:crossAx val="120138368"/>
        <c:crosses val="max"/>
        <c:crossBetween val="between"/>
        <c:majorUnit val="395"/>
        <c:minorUnit val="197.5"/>
      </c:valAx>
      <c:catAx>
        <c:axId val="120138368"/>
        <c:scaling>
          <c:orientation val="minMax"/>
        </c:scaling>
        <c:delete val="1"/>
        <c:axPos val="b"/>
        <c:numFmt formatCode="mmm\-yy" sourceLinked="1"/>
        <c:majorTickMark val="out"/>
        <c:minorTickMark val="none"/>
        <c:tickLblPos val="nextTo"/>
        <c:crossAx val="120136448"/>
        <c:crosses val="autoZero"/>
        <c:auto val="1"/>
        <c:lblAlgn val="ctr"/>
        <c:lblOffset val="100"/>
        <c:noMultiLvlLbl val="1"/>
      </c:catAx>
      <c:spPr>
        <a:noFill/>
        <a:ln>
          <a:noFill/>
        </a:ln>
      </c:spPr>
    </c:plotArea>
    <c:legend>
      <c:legendPos val="r"/>
      <c:legendEntry>
        <c:idx val="2"/>
        <c:delete val="1"/>
      </c:legendEntry>
      <c:layout>
        <c:manualLayout>
          <c:xMode val="edge"/>
          <c:yMode val="edge"/>
          <c:x val="8.5119781642803385E-2"/>
          <c:y val="0.82847384719021699"/>
          <c:w val="0.80670146503658735"/>
          <c:h val="4.275485988147238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heets/_rels/sheet1.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drawing" Target="../drawings/drawing5.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chartsheets/_rels/sheet2.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drawing" Target="../drawings/drawing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chartsheets/_rels/sheet3.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drawing" Target="../drawings/drawing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chartsheets/_rels/sheet4.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drawing" Target="../drawings/drawing11.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chartsheets/_rels/sheet5.xml.rels><?xml version="1.0" encoding="UTF-8" standalone="yes"?>
<Relationships xmlns="http://schemas.openxmlformats.org/package/2006/relationships"><Relationship Id="rId3" Type="http://schemas.openxmlformats.org/officeDocument/2006/relationships/printerSettings" Target="../printerSettings/printerSettings53.bin"/><Relationship Id="rId7" Type="http://schemas.openxmlformats.org/officeDocument/2006/relationships/drawing" Target="../drawings/drawing13.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chartsheets/sheet1.xml><?xml version="1.0" encoding="utf-8"?>
<chartsheet xmlns="http://schemas.openxmlformats.org/spreadsheetml/2006/main" xmlns:r="http://schemas.openxmlformats.org/officeDocument/2006/relationships">
  <sheetPr codeName="Chart5"/>
  <sheetViews>
    <sheetView zoomScale="110" workbookViewId="0"/>
  </sheetViews>
  <customSheetViews>
    <customSheetView guid="{DDD1C400-76C0-46F0-ABC3-88EB49D0BE7B}" scale="110">
      <pageMargins left="0.28000000000000003" right="0.33" top="0.5" bottom="0.5" header="0.5" footer="0.5"/>
      <pageSetup orientation="landscape" r:id="rId1"/>
      <headerFooter alignWithMargins="0"/>
    </customSheetView>
    <customSheetView guid="{D6D9019E-569C-427D-9A2B-FFB620FC5158}" scale="110">
      <pageMargins left="0.28000000000000003" right="0.33" top="0.5" bottom="0.5" header="0.5" footer="0.5"/>
      <pageSetup orientation="landscape" horizontalDpi="300" verticalDpi="300" r:id="rId2"/>
      <headerFooter alignWithMargins="0"/>
    </customSheetView>
    <customSheetView guid="{DE4DC399-6816-4799-BA90-CCE9C8E4C44A}" scale="110">
      <pageMargins left="0.28000000000000003" right="0.33" top="0.5" bottom="0.5" header="0.5" footer="0.5"/>
      <pageSetup orientation="landscape" horizontalDpi="300" verticalDpi="300" r:id="rId3"/>
      <headerFooter alignWithMargins="0"/>
    </customSheetView>
    <customSheetView guid="{9D011381-964C-4CFB-89A0-F430D33DC77C}" scale="110">
      <pageMargins left="0.28000000000000003" right="0.33" top="0.5" bottom="0.5" header="0.5" footer="0.5"/>
      <pageSetup orientation="landscape" horizontalDpi="300" verticalDpi="300" r:id="rId4"/>
      <headerFooter alignWithMargins="0"/>
    </customSheetView>
    <customSheetView guid="{D1563F4E-E143-49F9-BC33-F9F7F570AF09}" scale="110">
      <pageMargins left="0.28000000000000003" right="0.33" top="0.5" bottom="0.5" header="0.5" footer="0.5"/>
      <pageSetup orientation="landscape" horizontalDpi="300" verticalDpi="300" r:id="rId5"/>
      <headerFooter alignWithMargins="0"/>
    </customSheetView>
  </customSheetViews>
  <pageMargins left="0.28000000000000003" right="0.33" top="0.5" bottom="0.5" header="0.5" footer="0.5"/>
  <pageSetup orientation="landscape" horizontalDpi="300" verticalDpi="300" r:id="rId6"/>
  <headerFooter alignWithMargins="0"/>
  <drawing r:id="rId7"/>
</chartsheet>
</file>

<file path=xl/chartsheets/sheet2.xml><?xml version="1.0" encoding="utf-8"?>
<chartsheet xmlns="http://schemas.openxmlformats.org/spreadsheetml/2006/main" xmlns:r="http://schemas.openxmlformats.org/officeDocument/2006/relationships">
  <sheetPr codeName="Chart7"/>
  <sheetViews>
    <sheetView zoomScale="110" workbookViewId="0"/>
  </sheetViews>
  <customSheetViews>
    <customSheetView guid="{DDD1C400-76C0-46F0-ABC3-88EB49D0BE7B}" scale="110">
      <pageMargins left="0.5" right="0.5" top="0.5" bottom="0.5" header="0.5" footer="0.5"/>
      <pageSetup orientation="landscape" r:id="rId1"/>
      <headerFooter alignWithMargins="0"/>
    </customSheetView>
    <customSheetView guid="{D6D9019E-569C-427D-9A2B-FFB620FC5158}" scale="110">
      <pageMargins left="0.5" right="0.5" top="0.5" bottom="0.5" header="0.5" footer="0.5"/>
      <pageSetup orientation="landscape" horizontalDpi="300" verticalDpi="300" r:id="rId2"/>
      <headerFooter alignWithMargins="0"/>
    </customSheetView>
    <customSheetView guid="{DE4DC399-6816-4799-BA90-CCE9C8E4C44A}" scale="110">
      <pageMargins left="0.5" right="0.5" top="0.5" bottom="0.5" header="0.5" footer="0.5"/>
      <pageSetup orientation="landscape" horizontalDpi="300" verticalDpi="300" r:id="rId3"/>
      <headerFooter alignWithMargins="0"/>
    </customSheetView>
    <customSheetView guid="{9D011381-964C-4CFB-89A0-F430D33DC77C}" scale="110">
      <pageMargins left="0.5" right="0.5" top="0.5" bottom="0.5" header="0.5" footer="0.5"/>
      <pageSetup orientation="landscape" horizontalDpi="300" verticalDpi="300" r:id="rId4"/>
      <headerFooter alignWithMargins="0"/>
    </customSheetView>
    <customSheetView guid="{D1563F4E-E143-49F9-BC33-F9F7F570AF09}" scale="110">
      <pageMargins left="0.5" right="0.5" top="0.5" bottom="0.5" header="0.5" footer="0.5"/>
      <pageSetup orientation="landscape" horizontalDpi="300" verticalDpi="300" r:id="rId5"/>
      <headerFooter alignWithMargins="0"/>
    </customSheetView>
  </customSheetViews>
  <pageMargins left="0.5" right="0.5" top="0.5" bottom="0.5" header="0.5" footer="0.5"/>
  <pageSetup orientation="landscape" horizontalDpi="300" verticalDpi="300" r:id="rId6"/>
  <headerFooter alignWithMargins="0"/>
  <drawing r:id="rId7"/>
</chartsheet>
</file>

<file path=xl/chartsheets/sheet3.xml><?xml version="1.0" encoding="utf-8"?>
<chartsheet xmlns="http://schemas.openxmlformats.org/spreadsheetml/2006/main" xmlns:r="http://schemas.openxmlformats.org/officeDocument/2006/relationships">
  <sheetPr codeName="Chart13"/>
  <sheetViews>
    <sheetView zoomScale="110" workbookViewId="0"/>
  </sheetViews>
  <customSheetViews>
    <customSheetView guid="{DDD1C400-76C0-46F0-ABC3-88EB49D0BE7B}" scale="110">
      <pageMargins left="0.5" right="0.5" top="0.5" bottom="0.5" header="0.5" footer="0.5"/>
      <pageSetup orientation="landscape" r:id="rId1"/>
      <headerFooter alignWithMargins="0"/>
    </customSheetView>
    <customSheetView guid="{D6D9019E-569C-427D-9A2B-FFB620FC5158}" scale="110">
      <pageMargins left="0.5" right="0.5" top="0.5" bottom="0.5" header="0.5" footer="0.5"/>
      <pageSetup orientation="landscape" horizontalDpi="300" verticalDpi="300" r:id="rId2"/>
      <headerFooter alignWithMargins="0"/>
    </customSheetView>
    <customSheetView guid="{DE4DC399-6816-4799-BA90-CCE9C8E4C44A}" scale="110">
      <pageMargins left="0.5" right="0.5" top="0.5" bottom="0.5" header="0.5" footer="0.5"/>
      <pageSetup orientation="landscape" horizontalDpi="300" verticalDpi="300" r:id="rId3"/>
      <headerFooter alignWithMargins="0"/>
    </customSheetView>
    <customSheetView guid="{9D011381-964C-4CFB-89A0-F430D33DC77C}" scale="110">
      <pageMargins left="0.5" right="0.5" top="0.5" bottom="0.5" header="0.5" footer="0.5"/>
      <pageSetup orientation="landscape" horizontalDpi="300" verticalDpi="300" r:id="rId4"/>
      <headerFooter alignWithMargins="0"/>
    </customSheetView>
    <customSheetView guid="{D1563F4E-E143-49F9-BC33-F9F7F570AF09}" scale="110">
      <pageMargins left="0.5" right="0.5" top="0.5" bottom="0.5" header="0.5" footer="0.5"/>
      <pageSetup orientation="landscape" horizontalDpi="300" verticalDpi="300" r:id="rId5"/>
      <headerFooter alignWithMargins="0"/>
    </customSheetView>
  </customSheetViews>
  <pageMargins left="0.5" right="0.5" top="0.5" bottom="0.5" header="0.5" footer="0.5"/>
  <pageSetup orientation="landscape" horizontalDpi="300" verticalDpi="300" r:id="rId6"/>
  <headerFooter alignWithMargins="0"/>
  <drawing r:id="rId7"/>
</chartsheet>
</file>

<file path=xl/chartsheets/sheet4.xml><?xml version="1.0" encoding="utf-8"?>
<chartsheet xmlns="http://schemas.openxmlformats.org/spreadsheetml/2006/main" xmlns:r="http://schemas.openxmlformats.org/officeDocument/2006/relationships">
  <sheetPr codeName="Chart9"/>
  <sheetViews>
    <sheetView zoomScale="110" workbookViewId="0"/>
  </sheetViews>
  <customSheetViews>
    <customSheetView guid="{DDD1C400-76C0-46F0-ABC3-88EB49D0BE7B}" scale="110">
      <pageMargins left="0.28000000000000003" right="0.33" top="0.5" bottom="0.5" header="0.5" footer="0.5"/>
      <pageSetup orientation="landscape" r:id="rId1"/>
      <headerFooter alignWithMargins="0"/>
    </customSheetView>
    <customSheetView guid="{D6D9019E-569C-427D-9A2B-FFB620FC5158}" scale="110">
      <pageMargins left="0.28000000000000003" right="0.33" top="0.5" bottom="0.5" header="0.5" footer="0.5"/>
      <pageSetup orientation="landscape" horizontalDpi="300" verticalDpi="300" r:id="rId2"/>
      <headerFooter alignWithMargins="0"/>
    </customSheetView>
    <customSheetView guid="{DE4DC399-6816-4799-BA90-CCE9C8E4C44A}" scale="110">
      <pageMargins left="0.28000000000000003" right="0.33" top="0.5" bottom="0.5" header="0.5" footer="0.5"/>
      <pageSetup orientation="landscape" horizontalDpi="300" verticalDpi="300" r:id="rId3"/>
      <headerFooter alignWithMargins="0"/>
    </customSheetView>
    <customSheetView guid="{9D011381-964C-4CFB-89A0-F430D33DC77C}" scale="110">
      <pageMargins left="0.28000000000000003" right="0.33" top="0.5" bottom="0.5" header="0.5" footer="0.5"/>
      <pageSetup orientation="landscape" horizontalDpi="300" verticalDpi="300" r:id="rId4"/>
      <headerFooter alignWithMargins="0"/>
    </customSheetView>
    <customSheetView guid="{D1563F4E-E143-49F9-BC33-F9F7F570AF09}" scale="110">
      <pageMargins left="0.28000000000000003" right="0.33" top="0.5" bottom="0.5" header="0.5" footer="0.5"/>
      <pageSetup orientation="landscape" horizontalDpi="300" verticalDpi="300" r:id="rId5"/>
      <headerFooter alignWithMargins="0"/>
    </customSheetView>
  </customSheetViews>
  <pageMargins left="0.28000000000000003" right="0.33" top="0.5" bottom="0.5" header="0.5" footer="0.5"/>
  <pageSetup orientation="landscape" horizontalDpi="300" verticalDpi="300" r:id="rId6"/>
  <headerFooter alignWithMargins="0"/>
  <drawing r:id="rId7"/>
</chartsheet>
</file>

<file path=xl/chartsheets/sheet5.xml><?xml version="1.0" encoding="utf-8"?>
<chartsheet xmlns="http://schemas.openxmlformats.org/spreadsheetml/2006/main" xmlns:r="http://schemas.openxmlformats.org/officeDocument/2006/relationships">
  <sheetPr codeName="Chart11"/>
  <sheetViews>
    <sheetView zoomScale="110" workbookViewId="0"/>
  </sheetViews>
  <customSheetViews>
    <customSheetView guid="{DDD1C400-76C0-46F0-ABC3-88EB49D0BE7B}" scale="110">
      <pageMargins left="0.28000000000000003" right="0.33" top="0.5" bottom="0.5" header="0.5" footer="0.5"/>
      <pageSetup orientation="landscape" r:id="rId1"/>
      <headerFooter alignWithMargins="0"/>
    </customSheetView>
    <customSheetView guid="{D6D9019E-569C-427D-9A2B-FFB620FC5158}" scale="115">
      <pageMargins left="0.28000000000000003" right="0.33" top="0.5" bottom="0.5" header="0.5" footer="0.5"/>
      <pageSetup orientation="landscape" horizontalDpi="300" verticalDpi="300" r:id="rId2"/>
      <headerFooter alignWithMargins="0"/>
    </customSheetView>
    <customSheetView guid="{DE4DC399-6816-4799-BA90-CCE9C8E4C44A}" scale="85">
      <pageMargins left="0.28000000000000003" right="0.33" top="0.5" bottom="0.5" header="0.5" footer="0.5"/>
      <pageSetup orientation="landscape" horizontalDpi="300" verticalDpi="300" r:id="rId3"/>
      <headerFooter alignWithMargins="0"/>
    </customSheetView>
    <customSheetView guid="{9D011381-964C-4CFB-89A0-F430D33DC77C}" scale="115">
      <pageMargins left="0.28000000000000003" right="0.33" top="0.5" bottom="0.5" header="0.5" footer="0.5"/>
      <pageSetup orientation="landscape" horizontalDpi="300" verticalDpi="300" r:id="rId4"/>
      <headerFooter alignWithMargins="0"/>
    </customSheetView>
    <customSheetView guid="{D1563F4E-E143-49F9-BC33-F9F7F570AF09}" scale="85">
      <pageMargins left="0.28000000000000003" right="0.33" top="0.5" bottom="0.5" header="0.5" footer="0.5"/>
      <pageSetup orientation="landscape" horizontalDpi="300" verticalDpi="300" r:id="rId5"/>
      <headerFooter alignWithMargins="0"/>
    </customSheetView>
  </customSheetViews>
  <pageMargins left="0.28000000000000003" right="0.33" top="0.5" bottom="0.5" header="0.5" footer="0.5"/>
  <pageSetup orientation="landscape" horizontalDpi="300" verticalDpi="300" r:id="rId6"/>
  <headerFooter alignWithMargins="0"/>
  <drawing r:id="rId7"/>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47624</xdr:rowOff>
    </xdr:from>
    <xdr:to>
      <xdr:col>14</xdr:col>
      <xdr:colOff>499840</xdr:colOff>
      <xdr:row>33</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 y="47624"/>
          <a:ext cx="8384635" cy="5598796"/>
        </a:xfrm>
        <a:prstGeom prst="rect">
          <a:avLst/>
        </a:prstGeom>
      </xdr:spPr>
    </xdr:pic>
    <xdr:clientData/>
  </xdr:twoCellAnchor>
  <xdr:twoCellAnchor>
    <xdr:from>
      <xdr:col>0</xdr:col>
      <xdr:colOff>57150</xdr:colOff>
      <xdr:row>21</xdr:row>
      <xdr:rowOff>57150</xdr:rowOff>
    </xdr:from>
    <xdr:to>
      <xdr:col>14</xdr:col>
      <xdr:colOff>306387</xdr:colOff>
      <xdr:row>25</xdr:row>
      <xdr:rowOff>95250</xdr:rowOff>
    </xdr:to>
    <xdr:sp macro="" textlink="">
      <xdr:nvSpPr>
        <xdr:cNvPr id="3" name="Title 1"/>
        <xdr:cNvSpPr>
          <a:spLocks noGrp="1"/>
        </xdr:cNvSpPr>
      </xdr:nvSpPr>
      <xdr:spPr bwMode="auto">
        <a:xfrm>
          <a:off x="57150" y="3577590"/>
          <a:ext cx="8143557" cy="7086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0" tIns="0" rIns="457200" bIns="0" numCol="1" anchor="ctr" anchorCtr="0" compatLnSpc="1">
          <a:prstTxWarp prst="textNoShape">
            <a:avLst/>
          </a:prstTxWarp>
        </a:bodyPr>
        <a:lstStyle>
          <a:lvl1pPr algn="l" rtl="0" eaLnBrk="1" fontAlgn="base" hangingPunct="1">
            <a:lnSpc>
              <a:spcPts val="3400"/>
            </a:lnSpc>
            <a:spcBef>
              <a:spcPct val="0"/>
            </a:spcBef>
            <a:spcAft>
              <a:spcPct val="0"/>
            </a:spcAft>
            <a:defRPr sz="2000" b="1">
              <a:solidFill>
                <a:srgbClr val="003399"/>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r>
            <a:rPr lang="en-US"/>
            <a:t>Monthly Outage Forecast</a:t>
          </a:r>
          <a:br>
            <a:rPr lang="en-US"/>
          </a:br>
          <a:r>
            <a:rPr lang="en-US"/>
            <a:t>July 2016</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0.17568</cdr:x>
      <cdr:y>0.32389</cdr:y>
    </cdr:from>
    <cdr:to>
      <cdr:x>0.18332</cdr:x>
      <cdr:y>0.35261</cdr:y>
    </cdr:to>
    <cdr:sp macro="" textlink="">
      <cdr:nvSpPr>
        <cdr:cNvPr id="1809409" name="Text 1"/>
        <cdr:cNvSpPr txBox="1">
          <a:spLocks xmlns:a="http://schemas.openxmlformats.org/drawingml/2006/main" noChangeArrowheads="1"/>
        </cdr:cNvSpPr>
      </cdr:nvSpPr>
      <cdr:spPr bwMode="auto">
        <a:xfrm xmlns:a="http://schemas.openxmlformats.org/drawingml/2006/main">
          <a:off x="1586335" y="2184235"/>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0.20568</cdr:x>
      <cdr:y>0.31827</cdr:y>
    </cdr:from>
    <cdr:to>
      <cdr:x>0.21332</cdr:x>
      <cdr:y>0.34698</cdr:y>
    </cdr:to>
    <cdr:sp macro="" textlink="">
      <cdr:nvSpPr>
        <cdr:cNvPr id="1809410" name="Text 2"/>
        <cdr:cNvSpPr txBox="1">
          <a:spLocks xmlns:a="http://schemas.openxmlformats.org/drawingml/2006/main" noChangeArrowheads="1"/>
        </cdr:cNvSpPr>
      </cdr:nvSpPr>
      <cdr:spPr bwMode="auto">
        <a:xfrm xmlns:a="http://schemas.openxmlformats.org/drawingml/2006/main">
          <a:off x="1857226" y="2146302"/>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0.41053</cdr:x>
      <cdr:y>0.02187</cdr:y>
    </cdr:from>
    <cdr:to>
      <cdr:x>0.59202</cdr:x>
      <cdr:y>0.07262</cdr:y>
    </cdr:to>
    <cdr:sp macro="" textlink="">
      <cdr:nvSpPr>
        <cdr:cNvPr id="4" name="TextBox 1"/>
        <cdr:cNvSpPr txBox="1"/>
      </cdr:nvSpPr>
      <cdr:spPr>
        <a:xfrm xmlns:a="http://schemas.openxmlformats.org/drawingml/2006/main">
          <a:off x="3710897" y="147664"/>
          <a:ext cx="1640513"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Kingsgate Border</a:t>
          </a:r>
        </a:p>
      </cdr:txBody>
    </cdr:sp>
  </cdr:relSizeAnchor>
  <cdr:relSizeAnchor xmlns:cdr="http://schemas.openxmlformats.org/drawingml/2006/chartDrawing">
    <cdr:from>
      <cdr:x>0.11486</cdr:x>
      <cdr:y>0.88235</cdr:y>
    </cdr:from>
    <cdr:to>
      <cdr:x>0.83193</cdr:x>
      <cdr:y>0.91968</cdr:y>
    </cdr:to>
    <cdr:sp macro="" textlink="">
      <cdr:nvSpPr>
        <cdr:cNvPr id="2" name="TextBox 1"/>
        <cdr:cNvSpPr txBox="1"/>
      </cdr:nvSpPr>
      <cdr:spPr>
        <a:xfrm xmlns:a="http://schemas.openxmlformats.org/drawingml/2006/main">
          <a:off x="1036320" y="5943600"/>
          <a:ext cx="646938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0.12162</cdr:x>
      <cdr:y>0.88462</cdr:y>
    </cdr:from>
    <cdr:to>
      <cdr:x>0.82432</cdr:x>
      <cdr:y>0.91968</cdr:y>
    </cdr:to>
    <cdr:sp macro="" textlink="">
      <cdr:nvSpPr>
        <cdr:cNvPr id="3" name="TextBox 2"/>
        <cdr:cNvSpPr txBox="1"/>
      </cdr:nvSpPr>
      <cdr:spPr>
        <a:xfrm xmlns:a="http://schemas.openxmlformats.org/drawingml/2006/main">
          <a:off x="1097280" y="5958840"/>
          <a:ext cx="6339840" cy="236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900"/>
        </a:p>
      </cdr:txBody>
    </cdr:sp>
  </cdr:relSizeAnchor>
  <cdr:relSizeAnchor xmlns:cdr="http://schemas.openxmlformats.org/drawingml/2006/chartDrawing">
    <cdr:from>
      <cdr:x>0.09151</cdr:x>
      <cdr:y>0.21318</cdr:y>
    </cdr:from>
    <cdr:to>
      <cdr:x>0.61966</cdr:x>
      <cdr:y>0.25003</cdr:y>
    </cdr:to>
    <cdr:sp macro="" textlink="">
      <cdr:nvSpPr>
        <cdr:cNvPr id="11" name="TextBox 10"/>
        <cdr:cNvSpPr txBox="1"/>
      </cdr:nvSpPr>
      <cdr:spPr>
        <a:xfrm xmlns:a="http://schemas.openxmlformats.org/drawingml/2006/main">
          <a:off x="826472" y="1437998"/>
          <a:ext cx="4769951" cy="248569"/>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0.45574</cdr:x>
      <cdr:y>0.13846</cdr:y>
    </cdr:from>
    <cdr:to>
      <cdr:x>0.62434</cdr:x>
      <cdr:y>0.20599</cdr:y>
    </cdr:to>
    <cdr:grpSp>
      <cdr:nvGrpSpPr>
        <cdr:cNvPr id="14" name="Group 13"/>
        <cdr:cNvGrpSpPr/>
      </cdr:nvGrpSpPr>
      <cdr:grpSpPr>
        <a:xfrm xmlns:a="http://schemas.openxmlformats.org/drawingml/2006/main">
          <a:off x="4115985" y="933973"/>
          <a:ext cx="1522699" cy="455519"/>
          <a:chOff x="0" y="0"/>
          <a:chExt cx="1524002" cy="454927"/>
        </a:xfrm>
      </cdr:grpSpPr>
      <cdr:cxnSp macro="">
        <cdr:nvCxnSpPr>
          <cdr:cNvPr id="15" name="Straight Connector 14"/>
          <cdr:cNvCxnSpPr/>
        </cdr:nvCxnSpPr>
        <cdr:spPr>
          <a:xfrm xmlns:a="http://schemas.openxmlformats.org/drawingml/2006/main">
            <a:off x="762000" y="0"/>
            <a:ext cx="0" cy="454927"/>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6" name="Straight Arrow Connector 15"/>
          <cdr:cNvCxnSpPr/>
        </cdr:nvCxnSpPr>
        <cdr:spPr>
          <a:xfrm xmlns:a="http://schemas.openxmlformats.org/drawingml/2006/main" flipH="1">
            <a:off x="0" y="199505"/>
            <a:ext cx="762001"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7" name="TextBox 24"/>
          <cdr:cNvSpPr txBox="1"/>
        </cdr:nvSpPr>
        <cdr:spPr>
          <a:xfrm xmlns:a="http://schemas.openxmlformats.org/drawingml/2006/main">
            <a:off x="243840" y="108904"/>
            <a:ext cx="376695" cy="20480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8" name="Straight Arrow Connector 17"/>
          <cdr:cNvCxnSpPr/>
        </cdr:nvCxnSpPr>
        <cdr:spPr>
          <a:xfrm xmlns:a="http://schemas.openxmlformats.org/drawingml/2006/main">
            <a:off x="762001" y="199505"/>
            <a:ext cx="762001"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9" name="TextBox 26"/>
          <cdr:cNvSpPr txBox="1"/>
        </cdr:nvSpPr>
        <cdr:spPr>
          <a:xfrm xmlns:a="http://schemas.openxmlformats.org/drawingml/2006/main">
            <a:off x="902899" y="107631"/>
            <a:ext cx="359147" cy="20480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0.0922</cdr:x>
      <cdr:y>0.90079</cdr:y>
    </cdr:from>
    <cdr:to>
      <cdr:x>0.90158</cdr:x>
      <cdr:y>0.93768</cdr:y>
    </cdr:to>
    <cdr:sp macro="" textlink="">
      <cdr:nvSpPr>
        <cdr:cNvPr id="20" name="TextBox 1"/>
        <cdr:cNvSpPr txBox="1"/>
      </cdr:nvSpPr>
      <cdr:spPr>
        <a:xfrm xmlns:a="http://schemas.openxmlformats.org/drawingml/2006/main">
          <a:off x="832803" y="6077533"/>
          <a:ext cx="7311072" cy="24885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0.09327</cdr:x>
      <cdr:y>0.72587</cdr:y>
    </cdr:from>
    <cdr:to>
      <cdr:x>0.52541</cdr:x>
      <cdr:y>0.84169</cdr:y>
    </cdr:to>
    <cdr:sp macro="" textlink="">
      <cdr:nvSpPr>
        <cdr:cNvPr id="21" name="TextBox 1"/>
        <cdr:cNvSpPr txBox="1"/>
      </cdr:nvSpPr>
      <cdr:spPr>
        <a:xfrm xmlns:a="http://schemas.openxmlformats.org/drawingml/2006/main">
          <a:off x="842384" y="4896332"/>
          <a:ext cx="3902798" cy="78124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a:solidFill>
                <a:schemeClr val="bg1"/>
              </a:solidFill>
            </a:rPr>
            <a:t>NPS 36 Foothills</a:t>
          </a:r>
          <a:r>
            <a:rPr lang="en-US" sz="1100" b="1" baseline="0">
              <a:solidFill>
                <a:schemeClr val="bg1"/>
              </a:solidFill>
            </a:rPr>
            <a:t> pipeline return to full MOP Oct  1, 2016</a:t>
          </a:r>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Energy rate calculated using heating value of 38.5 MJ/m</a:t>
          </a:r>
          <a:r>
            <a:rPr lang="en-US" sz="1100" b="1" baseline="30000">
              <a:solidFill>
                <a:schemeClr val="bg1"/>
              </a:solidFill>
              <a:effectLst/>
              <a:latin typeface="+mn-lt"/>
              <a:ea typeface="+mn-ea"/>
              <a:cs typeface="+mn-cs"/>
            </a:rPr>
            <a:t>3</a:t>
          </a:r>
          <a:endParaRPr lang="en-US" sz="1100" b="1"/>
        </a:p>
      </cdr:txBody>
    </cdr:sp>
  </cdr:relSizeAnchor>
  <cdr:relSizeAnchor xmlns:cdr="http://schemas.openxmlformats.org/drawingml/2006/chartDrawing">
    <cdr:from>
      <cdr:x>0.56453</cdr:x>
      <cdr:y>0.25088</cdr:y>
    </cdr:from>
    <cdr:to>
      <cdr:x>0.59587</cdr:x>
      <cdr:y>0.28947</cdr:y>
    </cdr:to>
    <cdr:sp macro="" textlink="">
      <cdr:nvSpPr>
        <cdr:cNvPr id="5" name="TextBox 4"/>
        <cdr:cNvSpPr txBox="1"/>
      </cdr:nvSpPr>
      <cdr:spPr>
        <a:xfrm xmlns:a="http://schemas.openxmlformats.org/drawingml/2006/main">
          <a:off x="5098541" y="1692294"/>
          <a:ext cx="283045" cy="2603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9"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11"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1"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2"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5"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6"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0.2785</cdr:x>
      <cdr:y>0.01287</cdr:y>
    </cdr:from>
    <cdr:to>
      <cdr:x>0.7087</cdr:x>
      <cdr:y>0.09154</cdr:y>
    </cdr:to>
    <cdr:sp macro="" textlink="">
      <cdr:nvSpPr>
        <cdr:cNvPr id="27" name="TextBox 1"/>
        <cdr:cNvSpPr txBox="1"/>
      </cdr:nvSpPr>
      <cdr:spPr>
        <a:xfrm xmlns:a="http://schemas.openxmlformats.org/drawingml/2006/main">
          <a:off x="2614140" y="86814"/>
          <a:ext cx="4038029"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Upstream of James River Outlook</a:t>
          </a:r>
          <a:br>
            <a:rPr lang="en-US" sz="1600" b="1"/>
          </a:br>
          <a:r>
            <a:rPr lang="en-US" sz="1200" b="1"/>
            <a:t>Segments 1, 2, 3, 4, 5, 7, partial 8, partial 9, 24, 26, partial 28</a:t>
          </a:r>
        </a:p>
      </cdr:txBody>
    </cdr:sp>
  </cdr:relSizeAnchor>
  <cdr:relSizeAnchor xmlns:cdr="http://schemas.openxmlformats.org/drawingml/2006/chartDrawing">
    <cdr:from>
      <cdr:x>0.45962</cdr:x>
      <cdr:y>0.28979</cdr:y>
    </cdr:from>
    <cdr:to>
      <cdr:x>0.46946</cdr:x>
      <cdr:y>0.32904</cdr:y>
    </cdr:to>
    <cdr:sp macro="" textlink="">
      <cdr:nvSpPr>
        <cdr:cNvPr id="29" name="TextBox 1"/>
        <cdr:cNvSpPr txBox="1"/>
      </cdr:nvSpPr>
      <cdr:spPr>
        <a:xfrm xmlns:a="http://schemas.openxmlformats.org/drawingml/2006/main">
          <a:off x="4313896" y="1953407"/>
          <a:ext cx="92398"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0.44794</cdr:x>
      <cdr:y>0.15363</cdr:y>
    </cdr:from>
    <cdr:to>
      <cdr:x>0.61021</cdr:x>
      <cdr:y>0.22099</cdr:y>
    </cdr:to>
    <cdr:grpSp>
      <cdr:nvGrpSpPr>
        <cdr:cNvPr id="33" name="Group 32"/>
        <cdr:cNvGrpSpPr/>
      </cdr:nvGrpSpPr>
      <cdr:grpSpPr>
        <a:xfrm xmlns:a="http://schemas.openxmlformats.org/drawingml/2006/main">
          <a:off x="4204569" y="1036301"/>
          <a:ext cx="1523140" cy="454372"/>
          <a:chOff x="0" y="0"/>
          <a:chExt cx="1524000" cy="453795"/>
        </a:xfrm>
      </cdr:grpSpPr>
      <cdr:cxnSp macro="">
        <cdr:nvCxnSpPr>
          <cdr:cNvPr id="34" name="Straight Connector 33"/>
          <cdr:cNvCxnSpPr/>
        </cdr:nvCxnSpPr>
        <cdr:spPr>
          <a:xfrm xmlns:a="http://schemas.openxmlformats.org/drawingml/2006/main">
            <a:off x="762000" y="0"/>
            <a:ext cx="0" cy="453795"/>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5" name="Straight Arrow Connector 34"/>
          <cdr:cNvCxnSpPr/>
        </cdr:nvCxnSpPr>
        <cdr:spPr>
          <a:xfrm xmlns:a="http://schemas.openxmlformats.org/drawingml/2006/main" flipH="1">
            <a:off x="0" y="19900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6" name="TextBox 24"/>
          <cdr:cNvSpPr txBox="1"/>
        </cdr:nvSpPr>
        <cdr:spPr>
          <a:xfrm xmlns:a="http://schemas.openxmlformats.org/drawingml/2006/main">
            <a:off x="243840" y="108633"/>
            <a:ext cx="376695" cy="20429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37" name="Straight Arrow Connector 36"/>
          <cdr:cNvCxnSpPr/>
        </cdr:nvCxnSpPr>
        <cdr:spPr>
          <a:xfrm xmlns:a="http://schemas.openxmlformats.org/drawingml/2006/main">
            <a:off x="762000" y="19900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8" name="TextBox 26"/>
          <cdr:cNvSpPr txBox="1"/>
        </cdr:nvSpPr>
        <cdr:spPr>
          <a:xfrm xmlns:a="http://schemas.openxmlformats.org/drawingml/2006/main">
            <a:off x="902899" y="107363"/>
            <a:ext cx="359147" cy="204292"/>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0.09907</cdr:x>
      <cdr:y>0.24329</cdr:y>
    </cdr:from>
    <cdr:to>
      <cdr:x>0.6074</cdr:x>
      <cdr:y>0.28014</cdr:y>
    </cdr:to>
    <cdr:sp macro="" textlink="">
      <cdr:nvSpPr>
        <cdr:cNvPr id="39" name="TextBox 1"/>
        <cdr:cNvSpPr txBox="1"/>
      </cdr:nvSpPr>
      <cdr:spPr>
        <a:xfrm xmlns:a="http://schemas.openxmlformats.org/drawingml/2006/main">
          <a:off x="929863" y="1639965"/>
          <a:ext cx="4771078" cy="24839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0.09796</cdr:x>
      <cdr:y>0.91166</cdr:y>
    </cdr:from>
    <cdr:to>
      <cdr:x>0.90683</cdr:x>
      <cdr:y>0.94855</cdr:y>
    </cdr:to>
    <cdr:sp macro="" textlink="">
      <cdr:nvSpPr>
        <cdr:cNvPr id="40" name="TextBox 1"/>
        <cdr:cNvSpPr txBox="1"/>
      </cdr:nvSpPr>
      <cdr:spPr>
        <a:xfrm xmlns:a="http://schemas.openxmlformats.org/drawingml/2006/main">
          <a:off x="919495" y="6149509"/>
          <a:ext cx="7592391" cy="24885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0.09114</cdr:x>
      <cdr:y>0.67138</cdr:y>
    </cdr:from>
    <cdr:to>
      <cdr:x>0.90129</cdr:x>
      <cdr:y>0.82798</cdr:y>
    </cdr:to>
    <cdr:sp macro="" textlink="">
      <cdr:nvSpPr>
        <cdr:cNvPr id="32" name="TextBox 1"/>
        <cdr:cNvSpPr txBox="1"/>
      </cdr:nvSpPr>
      <cdr:spPr>
        <a:xfrm xmlns:a="http://schemas.openxmlformats.org/drawingml/2006/main">
          <a:off x="855505" y="4528724"/>
          <a:ext cx="7604437" cy="105639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Oil Sands Delivery Area normal demand levels assumed Jun 15, 2016</a:t>
          </a:r>
        </a:p>
        <a:p xmlns:a="http://schemas.openxmlformats.org/drawingml/2006/main">
          <a:r>
            <a:rPr lang="en-US" sz="1100" b="1" baseline="0">
              <a:solidFill>
                <a:schemeClr val="bg1"/>
              </a:solidFill>
              <a:effectLst/>
              <a:latin typeface="+mn-lt"/>
              <a:ea typeface="+mn-ea"/>
              <a:cs typeface="+mn-cs"/>
            </a:rPr>
            <a:t>Clearwater Unit 5 targeted return to service Aug 1, 2016</a:t>
          </a:r>
        </a:p>
        <a:p xmlns:a="http://schemas.openxmlformats.org/drawingml/2006/main">
          <a:r>
            <a:rPr lang="en-US" sz="1100" b="1" baseline="0">
              <a:solidFill>
                <a:schemeClr val="bg1"/>
              </a:solidFill>
              <a:effectLst/>
              <a:latin typeface="+mn-lt"/>
              <a:ea typeface="+mn-ea"/>
              <a:cs typeface="+mn-cs"/>
            </a:rPr>
            <a:t>Meikle River Unit D and Goodfish C/S targeted in-service Nov 1, 2016</a:t>
          </a:r>
        </a:p>
        <a:p xmlns:a="http://schemas.openxmlformats.org/drawingml/2006/main">
          <a:r>
            <a:rPr lang="en-US" sz="1100" b="1" baseline="0">
              <a:solidFill>
                <a:schemeClr val="bg1"/>
              </a:solidFill>
              <a:effectLst/>
              <a:latin typeface="+mn-lt"/>
              <a:ea typeface="+mn-ea"/>
              <a:cs typeface="+mn-cs"/>
            </a:rPr>
            <a:t>Meikle River Unit B2 targeted return to service Q1 2017</a:t>
          </a:r>
        </a:p>
      </cdr:txBody>
    </cdr:sp>
  </cdr:relSizeAnchor>
  <cdr:relSizeAnchor xmlns:cdr="http://schemas.openxmlformats.org/drawingml/2006/chartDrawing">
    <cdr:from>
      <cdr:x>0.56886</cdr:x>
      <cdr:y>0.33625</cdr:y>
    </cdr:from>
    <cdr:to>
      <cdr:x>0.59676</cdr:x>
      <cdr:y>0.38391</cdr:y>
    </cdr:to>
    <cdr:sp macro="" textlink="">
      <cdr:nvSpPr>
        <cdr:cNvPr id="41" name="TextBox 40"/>
        <cdr:cNvSpPr txBox="1"/>
      </cdr:nvSpPr>
      <cdr:spPr>
        <a:xfrm xmlns:a="http://schemas.openxmlformats.org/drawingml/2006/main">
          <a:off x="5339621" y="2268152"/>
          <a:ext cx="261882" cy="32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a:t>
          </a:r>
        </a:p>
      </cdr:txBody>
    </cdr:sp>
  </cdr:relSizeAnchor>
  <cdr:relSizeAnchor xmlns:cdr="http://schemas.openxmlformats.org/drawingml/2006/chartDrawing">
    <cdr:from>
      <cdr:x>0.60237</cdr:x>
      <cdr:y>0.33625</cdr:y>
    </cdr:from>
    <cdr:to>
      <cdr:x>0.63027</cdr:x>
      <cdr:y>0.37378</cdr:y>
    </cdr:to>
    <cdr:sp macro="" textlink="">
      <cdr:nvSpPr>
        <cdr:cNvPr id="43" name="TextBox 42"/>
        <cdr:cNvSpPr txBox="1"/>
      </cdr:nvSpPr>
      <cdr:spPr>
        <a:xfrm xmlns:a="http://schemas.openxmlformats.org/drawingml/2006/main">
          <a:off x="5654096" y="2268152"/>
          <a:ext cx="261882" cy="253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9</a:t>
          </a:r>
        </a:p>
      </cdr:txBody>
    </cdr:sp>
  </cdr:relSizeAnchor>
  <cdr:relSizeAnchor xmlns:cdr="http://schemas.openxmlformats.org/drawingml/2006/chartDrawing">
    <cdr:from>
      <cdr:x>0.61251</cdr:x>
      <cdr:y>0.33625</cdr:y>
    </cdr:from>
    <cdr:to>
      <cdr:x>0.64803</cdr:x>
      <cdr:y>0.37773</cdr:y>
    </cdr:to>
    <cdr:sp macro="" textlink="">
      <cdr:nvSpPr>
        <cdr:cNvPr id="44" name="TextBox 43"/>
        <cdr:cNvSpPr txBox="1"/>
      </cdr:nvSpPr>
      <cdr:spPr>
        <a:xfrm xmlns:a="http://schemas.openxmlformats.org/drawingml/2006/main">
          <a:off x="5749306" y="2268152"/>
          <a:ext cx="333407" cy="27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12</a:t>
          </a:r>
        </a:p>
      </cdr:txBody>
    </cdr:sp>
  </cdr:relSizeAnchor>
  <cdr:relSizeAnchor xmlns:cdr="http://schemas.openxmlformats.org/drawingml/2006/chartDrawing">
    <cdr:from>
      <cdr:x>0.58744</cdr:x>
      <cdr:y>0.33625</cdr:y>
    </cdr:from>
    <cdr:to>
      <cdr:x>0.61244</cdr:x>
      <cdr:y>0.45768</cdr:y>
    </cdr:to>
    <cdr:sp macro="" textlink="">
      <cdr:nvSpPr>
        <cdr:cNvPr id="45" name="TextBox 44"/>
        <cdr:cNvSpPr txBox="1"/>
      </cdr:nvSpPr>
      <cdr:spPr>
        <a:xfrm xmlns:a="http://schemas.openxmlformats.org/drawingml/2006/main">
          <a:off x="5513999" y="2268152"/>
          <a:ext cx="234618" cy="819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678</a:t>
          </a:r>
        </a:p>
      </cdr:txBody>
    </cdr:sp>
  </cdr:relSizeAnchor>
  <cdr:relSizeAnchor xmlns:cdr="http://schemas.openxmlformats.org/drawingml/2006/chartDrawing">
    <cdr:from>
      <cdr:x>0.67519</cdr:x>
      <cdr:y>0.33625</cdr:y>
    </cdr:from>
    <cdr:to>
      <cdr:x>0.70735</cdr:x>
      <cdr:y>0.37877</cdr:y>
    </cdr:to>
    <cdr:sp macro="" textlink="">
      <cdr:nvSpPr>
        <cdr:cNvPr id="47" name="TextBox 46"/>
        <cdr:cNvSpPr txBox="1"/>
      </cdr:nvSpPr>
      <cdr:spPr>
        <a:xfrm xmlns:a="http://schemas.openxmlformats.org/drawingml/2006/main">
          <a:off x="6337640" y="2268152"/>
          <a:ext cx="301869" cy="28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19</a:t>
          </a:r>
        </a:p>
      </cdr:txBody>
    </cdr:sp>
  </cdr:relSizeAnchor>
  <cdr:relSizeAnchor xmlns:cdr="http://schemas.openxmlformats.org/drawingml/2006/chartDrawing">
    <cdr:from>
      <cdr:x>0.72354</cdr:x>
      <cdr:y>0.33625</cdr:y>
    </cdr:from>
    <cdr:to>
      <cdr:x>0.7557</cdr:x>
      <cdr:y>0.37877</cdr:y>
    </cdr:to>
    <cdr:sp macro="" textlink="">
      <cdr:nvSpPr>
        <cdr:cNvPr id="49" name="TextBox 48"/>
        <cdr:cNvSpPr txBox="1"/>
      </cdr:nvSpPr>
      <cdr:spPr>
        <a:xfrm xmlns:a="http://schemas.openxmlformats.org/drawingml/2006/main">
          <a:off x="6791440" y="2268152"/>
          <a:ext cx="301868" cy="28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21</a:t>
          </a:r>
        </a:p>
      </cdr:txBody>
    </cdr:sp>
  </cdr:relSizeAnchor>
  <cdr:relSizeAnchor xmlns:cdr="http://schemas.openxmlformats.org/drawingml/2006/chartDrawing">
    <cdr:from>
      <cdr:x>0.62982</cdr:x>
      <cdr:y>0.33625</cdr:y>
    </cdr:from>
    <cdr:to>
      <cdr:x>0.66534</cdr:x>
      <cdr:y>0.37773</cdr:y>
    </cdr:to>
    <cdr:sp macro="" textlink="">
      <cdr:nvSpPr>
        <cdr:cNvPr id="51" name="TextBox 50"/>
        <cdr:cNvSpPr txBox="1"/>
      </cdr:nvSpPr>
      <cdr:spPr>
        <a:xfrm xmlns:a="http://schemas.openxmlformats.org/drawingml/2006/main">
          <a:off x="5911791" y="2268152"/>
          <a:ext cx="333407" cy="27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15</a:t>
          </a:r>
        </a:p>
      </cdr:txBody>
    </cdr:sp>
  </cdr:relSizeAnchor>
  <cdr:relSizeAnchor xmlns:cdr="http://schemas.openxmlformats.org/drawingml/2006/chartDrawing">
    <cdr:from>
      <cdr:x>0.64594</cdr:x>
      <cdr:y>0.33625</cdr:y>
    </cdr:from>
    <cdr:to>
      <cdr:x>0.68146</cdr:x>
      <cdr:y>0.37773</cdr:y>
    </cdr:to>
    <cdr:sp macro="" textlink="">
      <cdr:nvSpPr>
        <cdr:cNvPr id="52" name="TextBox 51"/>
        <cdr:cNvSpPr txBox="1"/>
      </cdr:nvSpPr>
      <cdr:spPr>
        <a:xfrm xmlns:a="http://schemas.openxmlformats.org/drawingml/2006/main">
          <a:off x="6063071" y="2268152"/>
          <a:ext cx="333407" cy="27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0.31194</cdr:x>
      <cdr:y>0.01176</cdr:y>
    </cdr:from>
    <cdr:to>
      <cdr:x>0.69196</cdr:x>
      <cdr:y>0.09034</cdr:y>
    </cdr:to>
    <cdr:sp macro="" textlink="">
      <cdr:nvSpPr>
        <cdr:cNvPr id="10" name="TextBox 1"/>
        <cdr:cNvSpPr txBox="1"/>
      </cdr:nvSpPr>
      <cdr:spPr>
        <a:xfrm xmlns:a="http://schemas.openxmlformats.org/drawingml/2006/main">
          <a:off x="2929644" y="79450"/>
          <a:ext cx="3568989"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Oil Sands Delivery Area (OSDA) Outlook</a:t>
          </a:r>
          <a:br>
            <a:rPr lang="en-US" sz="1600" b="1"/>
          </a:br>
          <a:r>
            <a:rPr lang="en-US" sz="1200" b="1"/>
            <a:t>Segments 10,</a:t>
          </a:r>
          <a:r>
            <a:rPr lang="en-US" sz="1200" b="1" baseline="0"/>
            <a:t> </a:t>
          </a:r>
          <a:r>
            <a:rPr lang="en-US" sz="1200" b="1"/>
            <a:t>11, 14</a:t>
          </a:r>
        </a:p>
      </cdr:txBody>
    </cdr:sp>
  </cdr:relSizeAnchor>
  <cdr:relSizeAnchor xmlns:cdr="http://schemas.openxmlformats.org/drawingml/2006/chartDrawing">
    <cdr:from>
      <cdr:x>0.08829</cdr:x>
      <cdr:y>0.64759</cdr:y>
    </cdr:from>
    <cdr:to>
      <cdr:x>0.56919</cdr:x>
      <cdr:y>0.81643</cdr:y>
    </cdr:to>
    <cdr:sp macro="" textlink="">
      <cdr:nvSpPr>
        <cdr:cNvPr id="8" name="TextBox 7"/>
        <cdr:cNvSpPr txBox="1"/>
      </cdr:nvSpPr>
      <cdr:spPr>
        <a:xfrm xmlns:a="http://schemas.openxmlformats.org/drawingml/2006/main">
          <a:off x="828729" y="4368275"/>
          <a:ext cx="4513929" cy="1138908"/>
        </a:xfrm>
        <a:prstGeom xmlns:a="http://schemas.openxmlformats.org/drawingml/2006/main" prst="rect">
          <a:avLst/>
        </a:prstGeom>
      </cdr:spPr>
      <cdr:txBody>
        <a:bodyPr xmlns:a="http://schemas.openxmlformats.org/drawingml/2006/main" vertOverflow="clip" wrap="none" rtlCol="0">
          <a:noAutofit/>
        </a:bodyPr>
        <a:lstStyle xmlns:a="http://schemas.openxmlformats.org/drawingml/2006/main"/>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NLAT pipeline MOP derate resolved Nov 1, 2016</a:t>
          </a:r>
        </a:p>
        <a:p xmlns:a="http://schemas.openxmlformats.org/drawingml/2006/main">
          <a:r>
            <a:rPr lang="en-US" sz="1100" b="1" baseline="0">
              <a:solidFill>
                <a:schemeClr val="bg1"/>
              </a:solidFill>
              <a:effectLst/>
              <a:latin typeface="+mn-lt"/>
              <a:ea typeface="+mn-ea"/>
              <a:cs typeface="+mn-cs"/>
            </a:rPr>
            <a:t>Meikle River Unit D and Goodfish C/S targeted in-service Nov 1, 2016</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Meikle River Unit B2 targeted return to service Q1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Energy rate calculated using heating value of 39.5 MJ/m</a:t>
          </a:r>
          <a:r>
            <a:rPr lang="en-US" sz="1100" b="1" baseline="30000">
              <a:solidFill>
                <a:schemeClr val="bg1"/>
              </a:solidFill>
              <a:effectLst/>
              <a:latin typeface="+mn-lt"/>
              <a:ea typeface="+mn-ea"/>
              <a:cs typeface="+mn-cs"/>
            </a:rPr>
            <a:t>3</a:t>
          </a:r>
        </a:p>
      </cdr:txBody>
    </cdr:sp>
  </cdr:relSizeAnchor>
  <cdr:relSizeAnchor xmlns:cdr="http://schemas.openxmlformats.org/drawingml/2006/chartDrawing">
    <cdr:from>
      <cdr:x>0.45041</cdr:x>
      <cdr:y>0.14516</cdr:y>
    </cdr:from>
    <cdr:to>
      <cdr:x>0.61268</cdr:x>
      <cdr:y>0.21236</cdr:y>
    </cdr:to>
    <cdr:grpSp>
      <cdr:nvGrpSpPr>
        <cdr:cNvPr id="20" name="Group 19"/>
        <cdr:cNvGrpSpPr/>
      </cdr:nvGrpSpPr>
      <cdr:grpSpPr>
        <a:xfrm xmlns:a="http://schemas.openxmlformats.org/drawingml/2006/main">
          <a:off x="4227753" y="979167"/>
          <a:ext cx="1523140" cy="453293"/>
          <a:chOff x="0" y="0"/>
          <a:chExt cx="1524000" cy="452666"/>
        </a:xfrm>
      </cdr:grpSpPr>
      <cdr:cxnSp macro="">
        <cdr:nvCxnSpPr>
          <cdr:cNvPr id="21" name="Straight Connector 20"/>
          <cdr:cNvCxnSpPr/>
        </cdr:nvCxnSpPr>
        <cdr:spPr>
          <a:xfrm xmlns:a="http://schemas.openxmlformats.org/drawingml/2006/main">
            <a:off x="762000" y="0"/>
            <a:ext cx="0" cy="45266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Arrow Connector 21"/>
          <cdr:cNvCxnSpPr/>
        </cdr:nvCxnSpPr>
        <cdr:spPr>
          <a:xfrm xmlns:a="http://schemas.openxmlformats.org/drawingml/2006/main" flipH="1">
            <a:off x="0" y="198514"/>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3" name="TextBox 24"/>
          <cdr:cNvSpPr txBox="1"/>
        </cdr:nvSpPr>
        <cdr:spPr>
          <a:xfrm xmlns:a="http://schemas.openxmlformats.org/drawingml/2006/main">
            <a:off x="243840" y="108363"/>
            <a:ext cx="376695" cy="203784"/>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24" name="Straight Arrow Connector 23"/>
          <cdr:cNvCxnSpPr/>
        </cdr:nvCxnSpPr>
        <cdr:spPr>
          <a:xfrm xmlns:a="http://schemas.openxmlformats.org/drawingml/2006/main">
            <a:off x="762000" y="198514"/>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5" name="TextBox 26"/>
          <cdr:cNvSpPr txBox="1"/>
        </cdr:nvSpPr>
        <cdr:spPr>
          <a:xfrm xmlns:a="http://schemas.openxmlformats.org/drawingml/2006/main">
            <a:off x="902899" y="107096"/>
            <a:ext cx="359147" cy="203784"/>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0.07423</cdr:x>
      <cdr:y>0.21657</cdr:y>
    </cdr:from>
    <cdr:to>
      <cdr:x>0.58284</cdr:x>
      <cdr:y>0.25346</cdr:y>
    </cdr:to>
    <cdr:sp macro="" textlink="">
      <cdr:nvSpPr>
        <cdr:cNvPr id="26" name="TextBox 1"/>
        <cdr:cNvSpPr txBox="1"/>
      </cdr:nvSpPr>
      <cdr:spPr>
        <a:xfrm xmlns:a="http://schemas.openxmlformats.org/drawingml/2006/main">
          <a:off x="697853" y="1463393"/>
          <a:ext cx="4781817" cy="24927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b="1">
            <a:solidFill>
              <a:sysClr val="windowText" lastClr="000000"/>
            </a:solidFill>
            <a:effectLst/>
          </a:endParaRPr>
        </a:p>
      </cdr:txBody>
    </cdr:sp>
  </cdr:relSizeAnchor>
  <cdr:relSizeAnchor xmlns:cdr="http://schemas.openxmlformats.org/drawingml/2006/chartDrawing">
    <cdr:from>
      <cdr:x>0.08693</cdr:x>
      <cdr:y>0.89074</cdr:y>
    </cdr:from>
    <cdr:to>
      <cdr:x>0.89299</cdr:x>
      <cdr:y>0.92763</cdr:y>
    </cdr:to>
    <cdr:sp macro="" textlink="">
      <cdr:nvSpPr>
        <cdr:cNvPr id="27" name="TextBox 1"/>
        <cdr:cNvSpPr txBox="1"/>
      </cdr:nvSpPr>
      <cdr:spPr>
        <a:xfrm xmlns:a="http://schemas.openxmlformats.org/drawingml/2006/main">
          <a:off x="815938" y="6008443"/>
          <a:ext cx="7566063" cy="24885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b="1">
            <a:solidFill>
              <a:sysClr val="windowText" lastClr="000000"/>
            </a:solidFill>
            <a:effectLst/>
          </a:endParaRPr>
        </a:p>
      </cdr:txBody>
    </cdr:sp>
  </cdr:relSizeAnchor>
  <cdr:relSizeAnchor xmlns:cdr="http://schemas.openxmlformats.org/drawingml/2006/chartDrawing">
    <cdr:from>
      <cdr:x>0.59866</cdr:x>
      <cdr:y>0.22208</cdr:y>
    </cdr:from>
    <cdr:to>
      <cdr:x>0.63094</cdr:x>
      <cdr:y>0.25417</cdr:y>
    </cdr:to>
    <cdr:sp macro="" textlink="">
      <cdr:nvSpPr>
        <cdr:cNvPr id="9" name="TextBox 8"/>
        <cdr:cNvSpPr txBox="1"/>
      </cdr:nvSpPr>
      <cdr:spPr>
        <a:xfrm xmlns:a="http://schemas.openxmlformats.org/drawingml/2006/main">
          <a:off x="5619272" y="1498026"/>
          <a:ext cx="302995" cy="216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11</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July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256512</xdr:colOff>
      <xdr:row>35</xdr:row>
      <xdr:rowOff>85006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04762" cy="5752381"/>
        </a:xfrm>
        <a:prstGeom prst="rect">
          <a:avLst/>
        </a:prstGeom>
      </xdr:spPr>
    </xdr:pic>
    <xdr:clientData/>
  </xdr:twoCellAnchor>
  <xdr:twoCellAnchor editAs="oneCell">
    <xdr:from>
      <xdr:col>8</xdr:col>
      <xdr:colOff>219075</xdr:colOff>
      <xdr:row>0</xdr:row>
      <xdr:rowOff>114300</xdr:rowOff>
    </xdr:from>
    <xdr:to>
      <xdr:col>15</xdr:col>
      <xdr:colOff>7620</xdr:colOff>
      <xdr:row>25</xdr:row>
      <xdr:rowOff>36195</xdr:rowOff>
    </xdr:to>
    <xdr:pic>
      <xdr:nvPicPr>
        <xdr:cNvPr id="3" name="Picture 2"/>
        <xdr:cNvPicPr>
          <a:picLocks noChangeAspect="1"/>
        </xdr:cNvPicPr>
      </xdr:nvPicPr>
      <xdr:blipFill>
        <a:blip xmlns:r="http://schemas.openxmlformats.org/officeDocument/2006/relationships" r:embed="rId2"/>
        <a:stretch>
          <a:fillRect/>
        </a:stretch>
      </xdr:blipFill>
      <xdr:spPr>
        <a:xfrm>
          <a:off x="4257675" y="114300"/>
          <a:ext cx="3322320" cy="3970020"/>
        </a:xfrm>
        <a:prstGeom prst="rect">
          <a:avLst/>
        </a:prstGeom>
      </xdr:spPr>
    </xdr:pic>
    <xdr:clientData/>
  </xdr:twoCellAnchor>
  <xdr:twoCellAnchor editAs="oneCell">
    <xdr:from>
      <xdr:col>8</xdr:col>
      <xdr:colOff>285750</xdr:colOff>
      <xdr:row>17</xdr:row>
      <xdr:rowOff>142875</xdr:rowOff>
    </xdr:from>
    <xdr:to>
      <xdr:col>9</xdr:col>
      <xdr:colOff>450850</xdr:colOff>
      <xdr:row>18</xdr:row>
      <xdr:rowOff>136525</xdr:rowOff>
    </xdr:to>
    <xdr:pic>
      <xdr:nvPicPr>
        <xdr:cNvPr id="4"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t="11112" r="3653" b="14646"/>
        <a:stretch/>
      </xdr:blipFill>
      <xdr:spPr bwMode="auto">
        <a:xfrm>
          <a:off x="4324350" y="2895600"/>
          <a:ext cx="669925" cy="155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276225</xdr:colOff>
      <xdr:row>19</xdr:row>
      <xdr:rowOff>152400</xdr:rowOff>
    </xdr:from>
    <xdr:to>
      <xdr:col>9</xdr:col>
      <xdr:colOff>392112</xdr:colOff>
      <xdr:row>20</xdr:row>
      <xdr:rowOff>152400</xdr:rowOff>
    </xdr:to>
    <xdr:pic>
      <xdr:nvPicPr>
        <xdr:cNvPr id="5"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167" t="1" b="-2"/>
        <a:stretch/>
      </xdr:blipFill>
      <xdr:spPr bwMode="auto">
        <a:xfrm>
          <a:off x="4314825" y="3228975"/>
          <a:ext cx="620712" cy="161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285750</xdr:colOff>
      <xdr:row>21</xdr:row>
      <xdr:rowOff>114300</xdr:rowOff>
    </xdr:from>
    <xdr:to>
      <xdr:col>9</xdr:col>
      <xdr:colOff>234950</xdr:colOff>
      <xdr:row>22</xdr:row>
      <xdr:rowOff>138642</xdr:rowOff>
    </xdr:to>
    <xdr:pic>
      <xdr:nvPicPr>
        <xdr:cNvPr id="6" name="Picture 5"/>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465" t="11111" r="6869"/>
        <a:stretch/>
      </xdr:blipFill>
      <xdr:spPr bwMode="auto">
        <a:xfrm>
          <a:off x="4324350" y="3514725"/>
          <a:ext cx="454025" cy="1862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285750</xdr:colOff>
      <xdr:row>23</xdr:row>
      <xdr:rowOff>95250</xdr:rowOff>
    </xdr:from>
    <xdr:to>
      <xdr:col>9</xdr:col>
      <xdr:colOff>158751</xdr:colOff>
      <xdr:row>24</xdr:row>
      <xdr:rowOff>114300</xdr:rowOff>
    </xdr:to>
    <xdr:pic>
      <xdr:nvPicPr>
        <xdr:cNvPr id="7" name="Picture 6"/>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143" t="-18749" r="11905" b="-1"/>
        <a:stretch/>
      </xdr:blipFill>
      <xdr:spPr bwMode="auto">
        <a:xfrm>
          <a:off x="4324350" y="3819525"/>
          <a:ext cx="377826" cy="1809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104777</xdr:rowOff>
    </xdr:from>
    <xdr:to>
      <xdr:col>9</xdr:col>
      <xdr:colOff>15658</xdr:colOff>
      <xdr:row>38</xdr:row>
      <xdr:rowOff>130826</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66702"/>
          <a:ext cx="4816257" cy="6017274"/>
        </a:xfrm>
        <a:prstGeom prst="rect">
          <a:avLst/>
        </a:prstGeom>
        <a:noFill/>
      </xdr:spPr>
    </xdr:pic>
    <xdr:clientData/>
  </xdr:twoCellAnchor>
  <xdr:twoCellAnchor>
    <xdr:from>
      <xdr:col>3</xdr:col>
      <xdr:colOff>390526</xdr:colOff>
      <xdr:row>0</xdr:row>
      <xdr:rowOff>28575</xdr:rowOff>
    </xdr:from>
    <xdr:to>
      <xdr:col>11</xdr:col>
      <xdr:colOff>295275</xdr:colOff>
      <xdr:row>8</xdr:row>
      <xdr:rowOff>9525</xdr:rowOff>
    </xdr:to>
    <xdr:sp macro="" textlink="">
      <xdr:nvSpPr>
        <xdr:cNvPr id="3" name="TextBox 2"/>
        <xdr:cNvSpPr txBox="1"/>
      </xdr:nvSpPr>
      <xdr:spPr>
        <a:xfrm>
          <a:off x="1990726" y="28575"/>
          <a:ext cx="4171949" cy="1276350"/>
        </a:xfrm>
        <a:prstGeom prst="rect">
          <a:avLst/>
        </a:prstGeom>
        <a:solidFill>
          <a:schemeClr val="accent1">
            <a:lumMod val="20000"/>
            <a:lumOff val="80000"/>
          </a:schemeClr>
        </a:solidFill>
        <a:ln w="2540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u="sng">
              <a:solidFill>
                <a:schemeClr val="accent1">
                  <a:lumMod val="75000"/>
                </a:schemeClr>
              </a:solidFill>
            </a:rPr>
            <a:t>Operational Areas</a:t>
          </a:r>
        </a:p>
        <a:p>
          <a:pPr algn="ctr"/>
          <a:endParaRPr lang="en-US" sz="800" b="1" u="sng">
            <a:solidFill>
              <a:schemeClr val="accent1">
                <a:lumMod val="75000"/>
              </a:schemeClr>
            </a:solidFill>
          </a:endParaRPr>
        </a:p>
        <a:p>
          <a:r>
            <a:rPr lang="en-US" sz="1100" b="1">
              <a:solidFill>
                <a:schemeClr val="accent1">
                  <a:lumMod val="75000"/>
                </a:schemeClr>
              </a:solidFill>
              <a:effectLst>
                <a:glow rad="228600">
                  <a:schemeClr val="bg1"/>
                </a:glow>
              </a:effectLst>
              <a:latin typeface="+mn-lt"/>
              <a:ea typeface="+mn-ea"/>
              <a:cs typeface="+mn-cs"/>
            </a:rPr>
            <a:t>USJR</a:t>
          </a:r>
          <a:r>
            <a:rPr lang="en-US" sz="1100">
              <a:solidFill>
                <a:schemeClr val="accent1">
                  <a:lumMod val="75000"/>
                </a:schemeClr>
              </a:solidFill>
              <a:effectLst/>
              <a:latin typeface="+mn-lt"/>
              <a:ea typeface="+mn-ea"/>
              <a:cs typeface="+mn-cs"/>
            </a:rPr>
            <a:t>	Upstream James River Receipt Area</a:t>
          </a:r>
        </a:p>
        <a:p>
          <a:r>
            <a:rPr lang="en-US" sz="1100" b="1">
              <a:solidFill>
                <a:srgbClr val="009645"/>
              </a:solidFill>
              <a:effectLst>
                <a:glow rad="228600">
                  <a:schemeClr val="bg1"/>
                </a:glow>
              </a:effectLst>
              <a:latin typeface="+mn-lt"/>
              <a:ea typeface="+mn-ea"/>
              <a:cs typeface="+mn-cs"/>
            </a:rPr>
            <a:t>WGAT</a:t>
          </a:r>
          <a:r>
            <a:rPr lang="en-US" sz="1100">
              <a:solidFill>
                <a:schemeClr val="accent1">
                  <a:lumMod val="75000"/>
                </a:schemeClr>
              </a:solidFill>
              <a:effectLst/>
              <a:latin typeface="+mn-lt"/>
              <a:ea typeface="+mn-ea"/>
              <a:cs typeface="+mn-cs"/>
            </a:rPr>
            <a:t>	Western Gate Delivery Area</a:t>
          </a:r>
        </a:p>
        <a:p>
          <a:r>
            <a:rPr lang="en-US" sz="1100" b="1">
              <a:solidFill>
                <a:srgbClr val="F4D44E"/>
              </a:solidFill>
              <a:effectLst>
                <a:glow rad="228600">
                  <a:schemeClr val="bg1"/>
                </a:glow>
              </a:effectLst>
              <a:latin typeface="+mn-lt"/>
              <a:ea typeface="+mn-ea"/>
              <a:cs typeface="+mn-cs"/>
            </a:rPr>
            <a:t>EGAT</a:t>
          </a:r>
          <a:r>
            <a:rPr lang="en-US" sz="1100">
              <a:solidFill>
                <a:schemeClr val="accent1">
                  <a:lumMod val="75000"/>
                </a:schemeClr>
              </a:solidFill>
              <a:effectLst/>
              <a:latin typeface="+mn-lt"/>
              <a:ea typeface="+mn-ea"/>
              <a:cs typeface="+mn-cs"/>
            </a:rPr>
            <a:t>	Eastern Gate Delivery Area (includes NEDA and OSDA)</a:t>
          </a:r>
        </a:p>
        <a:p>
          <a:r>
            <a:rPr lang="en-US" sz="1100" b="1">
              <a:solidFill>
                <a:schemeClr val="accent6"/>
              </a:solidFill>
              <a:effectLst>
                <a:glow rad="228600">
                  <a:schemeClr val="bg1"/>
                </a:glow>
              </a:effectLst>
              <a:latin typeface="+mn-lt"/>
              <a:ea typeface="+mn-ea"/>
              <a:cs typeface="+mn-cs"/>
            </a:rPr>
            <a:t>NEDA</a:t>
          </a:r>
          <a:r>
            <a:rPr lang="en-US" sz="1100">
              <a:solidFill>
                <a:schemeClr val="accent1">
                  <a:lumMod val="75000"/>
                </a:schemeClr>
              </a:solidFill>
              <a:effectLst/>
              <a:latin typeface="+mn-lt"/>
              <a:ea typeface="+mn-ea"/>
              <a:cs typeface="+mn-cs"/>
            </a:rPr>
            <a:t>	Northeast Delivery Area (includes OSDA)</a:t>
          </a:r>
        </a:p>
        <a:p>
          <a:r>
            <a:rPr lang="en-US" sz="1100" b="1">
              <a:solidFill>
                <a:srgbClr val="C00000"/>
              </a:solidFill>
              <a:effectLst>
                <a:glow rad="228600">
                  <a:schemeClr val="bg1"/>
                </a:glow>
              </a:effectLst>
              <a:latin typeface="+mn-lt"/>
              <a:ea typeface="+mn-ea"/>
              <a:cs typeface="+mn-cs"/>
            </a:rPr>
            <a:t>OSDA</a:t>
          </a:r>
          <a:r>
            <a:rPr lang="en-US" sz="1100">
              <a:solidFill>
                <a:schemeClr val="accent1">
                  <a:lumMod val="75000"/>
                </a:schemeClr>
              </a:solidFill>
              <a:effectLst/>
              <a:latin typeface="+mn-lt"/>
              <a:ea typeface="+mn-ea"/>
              <a:cs typeface="+mn-cs"/>
            </a:rPr>
            <a:t>	Oil Sands Delivery Area</a:t>
          </a:r>
        </a:p>
        <a:p>
          <a:pPr algn="ctr"/>
          <a:endParaRPr lang="en-US" sz="1400" b="1" u="sng">
            <a:solidFill>
              <a:schemeClr val="tx2">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0.18933</cdr:x>
      <cdr:y>0.52189</cdr:y>
    </cdr:from>
    <cdr:to>
      <cdr:x>0.19667</cdr:x>
      <cdr:y>0.55061</cdr:y>
    </cdr:to>
    <cdr:sp macro="" textlink="">
      <cdr:nvSpPr>
        <cdr:cNvPr id="816129" name="Text 1"/>
        <cdr:cNvSpPr txBox="1">
          <a:spLocks xmlns:a="http://schemas.openxmlformats.org/drawingml/2006/main" noChangeArrowheads="1"/>
        </cdr:cNvSpPr>
      </cdr:nvSpPr>
      <cdr:spPr bwMode="auto">
        <a:xfrm xmlns:a="http://schemas.openxmlformats.org/drawingml/2006/main">
          <a:off x="1778092" y="351948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0.19808</cdr:x>
      <cdr:y>0.53202</cdr:y>
    </cdr:from>
    <cdr:to>
      <cdr:x>0.20542</cdr:x>
      <cdr:y>0.56073</cdr:y>
    </cdr:to>
    <cdr:sp macro="" textlink="">
      <cdr:nvSpPr>
        <cdr:cNvPr id="816130" name="Text 2"/>
        <cdr:cNvSpPr txBox="1">
          <a:spLocks xmlns:a="http://schemas.openxmlformats.org/drawingml/2006/main" noChangeArrowheads="1"/>
        </cdr:cNvSpPr>
      </cdr:nvSpPr>
      <cdr:spPr bwMode="auto">
        <a:xfrm xmlns:a="http://schemas.openxmlformats.org/drawingml/2006/main">
          <a:off x="1860269" y="358776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0.45744</cdr:x>
      <cdr:y>0.32251</cdr:y>
    </cdr:from>
    <cdr:to>
      <cdr:x>0.45941</cdr:x>
      <cdr:y>0.35079</cdr:y>
    </cdr:to>
    <cdr:sp macro="" textlink="">
      <cdr:nvSpPr>
        <cdr:cNvPr id="2" name="TextBox 1"/>
        <cdr:cNvSpPr txBox="1"/>
      </cdr:nvSpPr>
      <cdr:spPr>
        <a:xfrm xmlns:a="http://schemas.openxmlformats.org/drawingml/2006/main">
          <a:off x="4292707" y="2174376"/>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endParaRPr lang="en-US" sz="1100" b="1">
            <a:solidFill>
              <a:srgbClr val="FF0000"/>
            </a:solidFill>
          </a:endParaRPr>
        </a:p>
      </cdr:txBody>
    </cdr:sp>
  </cdr:relSizeAnchor>
  <cdr:relSizeAnchor xmlns:cdr="http://schemas.openxmlformats.org/drawingml/2006/chartDrawing">
    <cdr:from>
      <cdr:x>0.45062</cdr:x>
      <cdr:y>0.17327</cdr:y>
    </cdr:from>
    <cdr:to>
      <cdr:x>0.61309</cdr:x>
      <cdr:y>0.24113</cdr:y>
    </cdr:to>
    <cdr:grpSp>
      <cdr:nvGrpSpPr>
        <cdr:cNvPr id="8" name="Group 7"/>
        <cdr:cNvGrpSpPr/>
      </cdr:nvGrpSpPr>
      <cdr:grpSpPr>
        <a:xfrm xmlns:a="http://schemas.openxmlformats.org/drawingml/2006/main">
          <a:off x="4229724" y="1168781"/>
          <a:ext cx="1525018" cy="457745"/>
          <a:chOff x="2060354" y="1193957"/>
          <a:chExt cx="1524000" cy="457200"/>
        </a:xfrm>
      </cdr:grpSpPr>
      <cdr:cxnSp macro="">
        <cdr:nvCxnSpPr>
          <cdr:cNvPr id="9" name="Straight Connector 8"/>
          <cdr:cNvCxnSpPr/>
        </cdr:nvCxnSpPr>
        <cdr:spPr>
          <a:xfrm xmlns:a="http://schemas.openxmlformats.org/drawingml/2006/main">
            <a:off x="2822354" y="1193957"/>
            <a:ext cx="0" cy="457200"/>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Arrow Connector 9"/>
          <cdr:cNvCxnSpPr/>
        </cdr:nvCxnSpPr>
        <cdr:spPr>
          <a:xfrm xmlns:a="http://schemas.openxmlformats.org/drawingml/2006/main" flipH="1">
            <a:off x="2060354" y="139445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TextBox 24"/>
          <cdr:cNvSpPr txBox="1"/>
        </cdr:nvSpPr>
        <cdr:spPr>
          <a:xfrm xmlns:a="http://schemas.openxmlformats.org/drawingml/2006/main">
            <a:off x="2304194" y="1303405"/>
            <a:ext cx="376695" cy="205825"/>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2" name="Straight Arrow Connector 11"/>
          <cdr:cNvCxnSpPr/>
        </cdr:nvCxnSpPr>
        <cdr:spPr>
          <a:xfrm xmlns:a="http://schemas.openxmlformats.org/drawingml/2006/main">
            <a:off x="2822354" y="1394459"/>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3" name="TextBox 26"/>
          <cdr:cNvSpPr txBox="1"/>
        </cdr:nvSpPr>
        <cdr:spPr>
          <a:xfrm xmlns:a="http://schemas.openxmlformats.org/drawingml/2006/main">
            <a:off x="2963253" y="1302126"/>
            <a:ext cx="359147" cy="205825"/>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0.10501</cdr:x>
      <cdr:y>0.24574</cdr:y>
    </cdr:from>
    <cdr:to>
      <cdr:x>0.61333</cdr:x>
      <cdr:y>0.28259</cdr:y>
    </cdr:to>
    <cdr:sp macro="" textlink="">
      <cdr:nvSpPr>
        <cdr:cNvPr id="15" name="TextBox 1"/>
        <cdr:cNvSpPr txBox="1"/>
      </cdr:nvSpPr>
      <cdr:spPr>
        <a:xfrm xmlns:a="http://schemas.openxmlformats.org/drawingml/2006/main">
          <a:off x="985625" y="1657652"/>
          <a:ext cx="4771416" cy="248569"/>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0.09042</cdr:x>
      <cdr:y>0.89194</cdr:y>
    </cdr:from>
    <cdr:to>
      <cdr:x>0.8893</cdr:x>
      <cdr:y>0.92883</cdr:y>
    </cdr:to>
    <cdr:sp macro="" textlink="">
      <cdr:nvSpPr>
        <cdr:cNvPr id="16" name="TextBox 1"/>
        <cdr:cNvSpPr txBox="1"/>
      </cdr:nvSpPr>
      <cdr:spPr>
        <a:xfrm xmlns:a="http://schemas.openxmlformats.org/drawingml/2006/main">
          <a:off x="848766" y="6016539"/>
          <a:ext cx="7498597" cy="24885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0.36688</cdr:x>
      <cdr:y>0.00893</cdr:y>
    </cdr:from>
    <cdr:to>
      <cdr:x>0.6092</cdr:x>
      <cdr:y>0.05969</cdr:y>
    </cdr:to>
    <cdr:sp macro="" textlink="">
      <cdr:nvSpPr>
        <cdr:cNvPr id="17" name="TextBox 1"/>
        <cdr:cNvSpPr txBox="1"/>
      </cdr:nvSpPr>
      <cdr:spPr>
        <a:xfrm xmlns:a="http://schemas.openxmlformats.org/drawingml/2006/main">
          <a:off x="3445623" y="60325"/>
          <a:ext cx="2275816"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Empress/McNeill Border</a:t>
          </a:r>
        </a:p>
      </cdr:txBody>
    </cdr:sp>
  </cdr:relSizeAnchor>
  <cdr:relSizeAnchor xmlns:cdr="http://schemas.openxmlformats.org/drawingml/2006/chartDrawing">
    <cdr:from>
      <cdr:x>0.09263</cdr:x>
      <cdr:y>0.71922</cdr:y>
    </cdr:from>
    <cdr:to>
      <cdr:x>0.4668</cdr:x>
      <cdr:y>0.80951</cdr:y>
    </cdr:to>
    <cdr:sp macro="" textlink="">
      <cdr:nvSpPr>
        <cdr:cNvPr id="18" name="TextBox 1"/>
        <cdr:cNvSpPr txBox="1"/>
      </cdr:nvSpPr>
      <cdr:spPr>
        <a:xfrm xmlns:a="http://schemas.openxmlformats.org/drawingml/2006/main">
          <a:off x="869467" y="4851464"/>
          <a:ext cx="3512130" cy="609045"/>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Energy rate calculated using heating value of 38.5 MJ/m</a:t>
          </a:r>
          <a:r>
            <a:rPr lang="en-US" sz="1100" b="1" baseline="30000">
              <a:solidFill>
                <a:schemeClr val="bg1"/>
              </a:solidFill>
              <a:effectLst/>
              <a:latin typeface="+mn-lt"/>
              <a:ea typeface="+mn-ea"/>
              <a:cs typeface="+mn-cs"/>
            </a:rPr>
            <a:t>3</a:t>
          </a:r>
          <a:endParaRPr lang="en-US" sz="1100" b="1"/>
        </a:p>
      </cdr:txBody>
    </cdr:sp>
  </cdr:relSizeAnchor>
  <cdr:relSizeAnchor xmlns:cdr="http://schemas.openxmlformats.org/drawingml/2006/chartDrawing">
    <cdr:from>
      <cdr:x>0.63839</cdr:x>
      <cdr:y>0.48475</cdr:y>
    </cdr:from>
    <cdr:to>
      <cdr:x>0.66984</cdr:x>
      <cdr:y>0.58014</cdr:y>
    </cdr:to>
    <cdr:sp macro="" textlink="">
      <cdr:nvSpPr>
        <cdr:cNvPr id="22" name="TextBox 21"/>
        <cdr:cNvSpPr txBox="1"/>
      </cdr:nvSpPr>
      <cdr:spPr>
        <a:xfrm xmlns:a="http://schemas.openxmlformats.org/drawingml/2006/main">
          <a:off x="5992219" y="3269874"/>
          <a:ext cx="295204" cy="6434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0.66296</cdr:x>
      <cdr:y>0.48475</cdr:y>
    </cdr:from>
    <cdr:to>
      <cdr:x>0.69708</cdr:x>
      <cdr:y>0.5192</cdr:y>
    </cdr:to>
    <cdr:sp macro="" textlink="">
      <cdr:nvSpPr>
        <cdr:cNvPr id="24" name="TextBox 23"/>
        <cdr:cNvSpPr txBox="1"/>
      </cdr:nvSpPr>
      <cdr:spPr>
        <a:xfrm xmlns:a="http://schemas.openxmlformats.org/drawingml/2006/main">
          <a:off x="6222844" y="3269874"/>
          <a:ext cx="320266" cy="23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18</a:t>
          </a:r>
        </a:p>
      </cdr:txBody>
    </cdr:sp>
  </cdr:relSizeAnchor>
  <cdr:relSizeAnchor xmlns:cdr="http://schemas.openxmlformats.org/drawingml/2006/chartDrawing">
    <cdr:from>
      <cdr:x>0.58285</cdr:x>
      <cdr:y>0.48475</cdr:y>
    </cdr:from>
    <cdr:to>
      <cdr:x>0.60992</cdr:x>
      <cdr:y>0.56825</cdr:y>
    </cdr:to>
    <cdr:sp macro="" textlink="">
      <cdr:nvSpPr>
        <cdr:cNvPr id="26" name="TextBox 25"/>
        <cdr:cNvSpPr txBox="1"/>
      </cdr:nvSpPr>
      <cdr:spPr>
        <a:xfrm xmlns:a="http://schemas.openxmlformats.org/drawingml/2006/main">
          <a:off x="5470895" y="3269874"/>
          <a:ext cx="254092" cy="563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678</a:t>
          </a:r>
        </a:p>
      </cdr:txBody>
    </cdr:sp>
  </cdr:relSizeAnchor>
  <cdr:relSizeAnchor xmlns:cdr="http://schemas.openxmlformats.org/drawingml/2006/chartDrawing">
    <cdr:from>
      <cdr:x>0.71888</cdr:x>
      <cdr:y>0.48475</cdr:y>
    </cdr:from>
    <cdr:to>
      <cdr:x>0.75299</cdr:x>
      <cdr:y>0.5192</cdr:y>
    </cdr:to>
    <cdr:sp macro="" textlink="">
      <cdr:nvSpPr>
        <cdr:cNvPr id="27" name="TextBox 26"/>
        <cdr:cNvSpPr txBox="1"/>
      </cdr:nvSpPr>
      <cdr:spPr>
        <a:xfrm xmlns:a="http://schemas.openxmlformats.org/drawingml/2006/main">
          <a:off x="6747735" y="3269874"/>
          <a:ext cx="320172" cy="23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21</a:t>
          </a:r>
        </a:p>
      </cdr:txBody>
    </cdr:sp>
  </cdr:relSizeAnchor>
  <cdr:relSizeAnchor xmlns:cdr="http://schemas.openxmlformats.org/drawingml/2006/chartDrawing">
    <cdr:from>
      <cdr:x>0.53691</cdr:x>
      <cdr:y>0.48475</cdr:y>
    </cdr:from>
    <cdr:to>
      <cdr:x>0.56399</cdr:x>
      <cdr:y>0.56825</cdr:y>
    </cdr:to>
    <cdr:sp macro="" textlink="">
      <cdr:nvSpPr>
        <cdr:cNvPr id="25" name="TextBox 24"/>
        <cdr:cNvSpPr txBox="1"/>
      </cdr:nvSpPr>
      <cdr:spPr>
        <a:xfrm xmlns:a="http://schemas.openxmlformats.org/drawingml/2006/main">
          <a:off x="5039682" y="3269874"/>
          <a:ext cx="254185" cy="563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12</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031432"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0.18005</cdr:x>
      <cdr:y>0.33964</cdr:y>
    </cdr:from>
    <cdr:to>
      <cdr:x>0.1877</cdr:x>
      <cdr:y>0.36836</cdr:y>
    </cdr:to>
    <cdr:sp macro="" textlink="">
      <cdr:nvSpPr>
        <cdr:cNvPr id="815105" name="Text 1"/>
        <cdr:cNvSpPr txBox="1">
          <a:spLocks xmlns:a="http://schemas.openxmlformats.org/drawingml/2006/main" noChangeArrowheads="1"/>
        </cdr:cNvSpPr>
      </cdr:nvSpPr>
      <cdr:spPr bwMode="auto">
        <a:xfrm xmlns:a="http://schemas.openxmlformats.org/drawingml/2006/main">
          <a:off x="1625840" y="229044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0.21068</cdr:x>
      <cdr:y>0.33689</cdr:y>
    </cdr:from>
    <cdr:to>
      <cdr:x>0.21832</cdr:x>
      <cdr:y>0.36561</cdr:y>
    </cdr:to>
    <cdr:sp macro="" textlink="">
      <cdr:nvSpPr>
        <cdr:cNvPr id="815106" name="Text 2"/>
        <cdr:cNvSpPr txBox="1">
          <a:spLocks xmlns:a="http://schemas.openxmlformats.org/drawingml/2006/main" noChangeArrowheads="1"/>
        </cdr:cNvSpPr>
      </cdr:nvSpPr>
      <cdr:spPr bwMode="auto">
        <a:xfrm xmlns:a="http://schemas.openxmlformats.org/drawingml/2006/main">
          <a:off x="1902375" y="2271903"/>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0.39378</cdr:x>
      <cdr:y>0.02489</cdr:y>
    </cdr:from>
    <cdr:to>
      <cdr:x>0.60072</cdr:x>
      <cdr:y>0.07565</cdr:y>
    </cdr:to>
    <cdr:sp macro="" textlink="">
      <cdr:nvSpPr>
        <cdr:cNvPr id="6" name="TextBox 1"/>
        <cdr:cNvSpPr txBox="1"/>
      </cdr:nvSpPr>
      <cdr:spPr>
        <a:xfrm xmlns:a="http://schemas.openxmlformats.org/drawingml/2006/main">
          <a:off x="3559429" y="168111"/>
          <a:ext cx="1870641"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Alberta/B.C. Border</a:t>
          </a:r>
        </a:p>
      </cdr:txBody>
    </cdr:sp>
  </cdr:relSizeAnchor>
  <cdr:relSizeAnchor xmlns:cdr="http://schemas.openxmlformats.org/drawingml/2006/chartDrawing">
    <cdr:from>
      <cdr:x>0.4418</cdr:x>
      <cdr:y>0.33801</cdr:y>
    </cdr:from>
    <cdr:to>
      <cdr:x>0.44385</cdr:x>
      <cdr:y>0.36629</cdr:y>
    </cdr:to>
    <cdr:sp macro="" textlink="">
      <cdr:nvSpPr>
        <cdr:cNvPr id="5" name="TextBox 1"/>
        <cdr:cNvSpPr txBox="1"/>
      </cdr:nvSpPr>
      <cdr:spPr>
        <a:xfrm xmlns:a="http://schemas.openxmlformats.org/drawingml/2006/main">
          <a:off x="3988589" y="2278878"/>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0.10895</cdr:x>
      <cdr:y>0.8914</cdr:y>
    </cdr:from>
    <cdr:to>
      <cdr:x>0.91723</cdr:x>
      <cdr:y>0.92195</cdr:y>
    </cdr:to>
    <cdr:sp macro="" textlink="">
      <cdr:nvSpPr>
        <cdr:cNvPr id="2" name="TextBox 1"/>
        <cdr:cNvSpPr txBox="1"/>
      </cdr:nvSpPr>
      <cdr:spPr>
        <a:xfrm xmlns:a="http://schemas.openxmlformats.org/drawingml/2006/main">
          <a:off x="984132" y="6014164"/>
          <a:ext cx="7301092" cy="206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0.10811</cdr:x>
      <cdr:y>0.88462</cdr:y>
    </cdr:from>
    <cdr:to>
      <cdr:x>0.90372</cdr:x>
      <cdr:y>0.92081</cdr:y>
    </cdr:to>
    <cdr:sp macro="" textlink="">
      <cdr:nvSpPr>
        <cdr:cNvPr id="3" name="TextBox 2"/>
        <cdr:cNvSpPr txBox="1"/>
      </cdr:nvSpPr>
      <cdr:spPr>
        <a:xfrm xmlns:a="http://schemas.openxmlformats.org/drawingml/2006/main">
          <a:off x="975360" y="5958840"/>
          <a:ext cx="717804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0.4602</cdr:x>
      <cdr:y>0.20271</cdr:y>
    </cdr:from>
    <cdr:to>
      <cdr:x>0.6288</cdr:x>
      <cdr:y>0.27041</cdr:y>
    </cdr:to>
    <cdr:grpSp>
      <cdr:nvGrpSpPr>
        <cdr:cNvPr id="15" name="Group 14"/>
        <cdr:cNvGrpSpPr/>
      </cdr:nvGrpSpPr>
      <cdr:grpSpPr>
        <a:xfrm xmlns:a="http://schemas.openxmlformats.org/drawingml/2006/main">
          <a:off x="4156265" y="1367367"/>
          <a:ext cx="1522699" cy="456665"/>
          <a:chOff x="0" y="0"/>
          <a:chExt cx="1524000" cy="456062"/>
        </a:xfrm>
      </cdr:grpSpPr>
      <cdr:cxnSp macro="">
        <cdr:nvCxnSpPr>
          <cdr:cNvPr id="16" name="Straight Connector 15"/>
          <cdr:cNvCxnSpPr/>
        </cdr:nvCxnSpPr>
        <cdr:spPr>
          <a:xfrm xmlns:a="http://schemas.openxmlformats.org/drawingml/2006/main">
            <a:off x="762000" y="0"/>
            <a:ext cx="0" cy="456062"/>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7" name="Straight Arrow Connector 16"/>
          <cdr:cNvCxnSpPr/>
        </cdr:nvCxnSpPr>
        <cdr:spPr>
          <a:xfrm xmlns:a="http://schemas.openxmlformats.org/drawingml/2006/main" flipH="1">
            <a:off x="0" y="20000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8" name="TextBox 24"/>
          <cdr:cNvSpPr txBox="1"/>
        </cdr:nvSpPr>
        <cdr:spPr>
          <a:xfrm xmlns:a="http://schemas.openxmlformats.org/drawingml/2006/main">
            <a:off x="243840" y="109176"/>
            <a:ext cx="376695" cy="205313"/>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9" name="Straight Arrow Connector 18"/>
          <cdr:cNvCxnSpPr/>
        </cdr:nvCxnSpPr>
        <cdr:spPr>
          <a:xfrm xmlns:a="http://schemas.openxmlformats.org/drawingml/2006/main">
            <a:off x="762000" y="20000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6"/>
          <cdr:cNvSpPr txBox="1"/>
        </cdr:nvSpPr>
        <cdr:spPr>
          <a:xfrm xmlns:a="http://schemas.openxmlformats.org/drawingml/2006/main">
            <a:off x="902899" y="107900"/>
            <a:ext cx="359147" cy="205313"/>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0.09647</cdr:x>
      <cdr:y>0.28347</cdr:y>
    </cdr:from>
    <cdr:to>
      <cdr:x>0.62462</cdr:x>
      <cdr:y>0.32032</cdr:y>
    </cdr:to>
    <cdr:sp macro="" textlink="">
      <cdr:nvSpPr>
        <cdr:cNvPr id="21" name="TextBox 1"/>
        <cdr:cNvSpPr txBox="1"/>
      </cdr:nvSpPr>
      <cdr:spPr>
        <a:xfrm xmlns:a="http://schemas.openxmlformats.org/drawingml/2006/main">
          <a:off x="871296" y="1912144"/>
          <a:ext cx="4769951" cy="248569"/>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ysClr val="windowText" lastClr="000000"/>
              </a:solidFill>
              <a:effectLst/>
              <a:latin typeface="+mn-lt"/>
              <a:ea typeface="+mn-ea"/>
              <a:cs typeface="+mn-cs"/>
            </a:rPr>
            <a:t>Numerical</a:t>
          </a:r>
          <a:r>
            <a:rPr lang="en-US" sz="1000" b="1" baseline="0">
              <a:solidFill>
                <a:sysClr val="windowText" lastClr="000000"/>
              </a:solidFill>
              <a:effectLst/>
              <a:latin typeface="+mn-lt"/>
              <a:ea typeface="+mn-ea"/>
              <a:cs typeface="+mn-cs"/>
            </a:rPr>
            <a:t> values correspond to the outage details found in the MOF Outage Data tab.</a:t>
          </a:r>
          <a:endParaRPr lang="en-US" sz="1000">
            <a:solidFill>
              <a:sysClr val="windowText" lastClr="000000"/>
            </a:solidFill>
            <a:effectLst/>
          </a:endParaRPr>
        </a:p>
      </cdr:txBody>
    </cdr:sp>
  </cdr:relSizeAnchor>
  <cdr:relSizeAnchor xmlns:cdr="http://schemas.openxmlformats.org/drawingml/2006/chartDrawing">
    <cdr:from>
      <cdr:x>0.09247</cdr:x>
      <cdr:y>0.89685</cdr:y>
    </cdr:from>
    <cdr:to>
      <cdr:x>0.90685</cdr:x>
      <cdr:y>0.93374</cdr:y>
    </cdr:to>
    <cdr:sp macro="" textlink="">
      <cdr:nvSpPr>
        <cdr:cNvPr id="22" name="TextBox 1"/>
        <cdr:cNvSpPr txBox="1"/>
      </cdr:nvSpPr>
      <cdr:spPr>
        <a:xfrm xmlns:a="http://schemas.openxmlformats.org/drawingml/2006/main">
          <a:off x="835252" y="6050947"/>
          <a:ext cx="7356248" cy="24885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0.09494</cdr:x>
      <cdr:y>0.7478</cdr:y>
    </cdr:from>
    <cdr:to>
      <cdr:x>0.48382</cdr:x>
      <cdr:y>0.83808</cdr:y>
    </cdr:to>
    <cdr:sp macro="" textlink="">
      <cdr:nvSpPr>
        <cdr:cNvPr id="23" name="TextBox 1"/>
        <cdr:cNvSpPr txBox="1"/>
      </cdr:nvSpPr>
      <cdr:spPr>
        <a:xfrm xmlns:a="http://schemas.openxmlformats.org/drawingml/2006/main">
          <a:off x="857455" y="5044228"/>
          <a:ext cx="3512115" cy="60901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 Assumptions</a:t>
          </a:r>
          <a:r>
            <a:rPr lang="en-US" sz="1100" b="1">
              <a:solidFill>
                <a:schemeClr val="bg1"/>
              </a:solidFill>
            </a:rPr>
            <a:t>:</a:t>
          </a:r>
        </a:p>
        <a:p xmlns:a="http://schemas.openxmlformats.org/drawingml/2006/main">
          <a:endParaRPr lang="en-US" sz="1100" b="1">
            <a:solidFill>
              <a:schemeClr val="bg1"/>
            </a:solidFill>
          </a:endParaRPr>
        </a:p>
        <a:p xmlns:a="http://schemas.openxmlformats.org/drawingml/2006/main">
          <a:r>
            <a:rPr lang="en-US" sz="1100" b="1" baseline="0">
              <a:solidFill>
                <a:schemeClr val="bg1"/>
              </a:solidFill>
              <a:effectLst/>
              <a:latin typeface="+mn-lt"/>
              <a:ea typeface="+mn-ea"/>
              <a:cs typeface="+mn-cs"/>
            </a:rPr>
            <a:t>Energy rate calculated using heating value of 38.5 MJ/m</a:t>
          </a:r>
          <a:r>
            <a:rPr lang="en-US" sz="1100" b="1" baseline="30000">
              <a:solidFill>
                <a:schemeClr val="bg1"/>
              </a:solidFill>
              <a:effectLst/>
              <a:latin typeface="+mn-lt"/>
              <a:ea typeface="+mn-ea"/>
              <a:cs typeface="+mn-cs"/>
            </a:rPr>
            <a:t>3</a:t>
          </a:r>
          <a:endParaRPr lang="en-US" sz="1100" b="1"/>
        </a:p>
      </cdr:txBody>
    </cdr:sp>
  </cdr:relSizeAnchor>
  <cdr:relSizeAnchor xmlns:cdr="http://schemas.openxmlformats.org/drawingml/2006/chartDrawing">
    <cdr:from>
      <cdr:x>0.00563</cdr:x>
      <cdr:y>0.00753</cdr:y>
    </cdr:from>
    <cdr:to>
      <cdr:x>0.00768</cdr:x>
      <cdr:y>0.03577</cdr:y>
    </cdr:to>
    <cdr:sp macro="" textlink="">
      <cdr:nvSpPr>
        <cdr:cNvPr id="26" name="TextBox 1"/>
        <cdr:cNvSpPr txBox="1"/>
      </cdr:nvSpPr>
      <cdr:spPr>
        <a:xfrm xmlns:a="http://schemas.openxmlformats.org/drawingml/2006/main">
          <a:off x="50891" y="50852"/>
          <a:ext cx="18531"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0.68991</cdr:x>
      <cdr:y>0.32192</cdr:y>
    </cdr:from>
    <cdr:to>
      <cdr:x>0.72325</cdr:x>
      <cdr:y>0.35223</cdr:y>
    </cdr:to>
    <cdr:sp macro="" textlink="">
      <cdr:nvSpPr>
        <cdr:cNvPr id="24" name="TextBox 23"/>
        <cdr:cNvSpPr txBox="1"/>
      </cdr:nvSpPr>
      <cdr:spPr>
        <a:xfrm xmlns:a="http://schemas.openxmlformats.org/drawingml/2006/main">
          <a:off x="6230842" y="2171489"/>
          <a:ext cx="301108" cy="204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20</a:t>
          </a:r>
        </a:p>
      </cdr:txBody>
    </cdr:sp>
  </cdr:relSizeAnchor>
  <cdr:relSizeAnchor xmlns:cdr="http://schemas.openxmlformats.org/drawingml/2006/chartDrawing">
    <cdr:from>
      <cdr:x>0.61792</cdr:x>
      <cdr:y>0.32192</cdr:y>
    </cdr:from>
    <cdr:to>
      <cdr:x>0.65127</cdr:x>
      <cdr:y>0.35223</cdr:y>
    </cdr:to>
    <cdr:sp macro="" textlink="">
      <cdr:nvSpPr>
        <cdr:cNvPr id="25" name="TextBox 24"/>
        <cdr:cNvSpPr txBox="1"/>
      </cdr:nvSpPr>
      <cdr:spPr>
        <a:xfrm xmlns:a="http://schemas.openxmlformats.org/drawingml/2006/main">
          <a:off x="5580726" y="2171489"/>
          <a:ext cx="301198" cy="204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13</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031432"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5.bin"/><Relationship Id="rId7" Type="http://schemas.openxmlformats.org/officeDocument/2006/relationships/printerSettings" Target="../printerSettings/printerSettings18.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http://www.transcanada.com/customerexpress/docs/fh_system_maps/AB_System_Map_2015_Segments_Rev18.pdf" TargetMode="External"/><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23.bin"/><Relationship Id="rId7" Type="http://schemas.openxmlformats.org/officeDocument/2006/relationships/vmlDrawing" Target="../drawings/vmlDrawing1.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Normal="100" workbookViewId="0">
      <selection activeCell="A35" sqref="A35"/>
    </sheetView>
  </sheetViews>
  <sheetFormatPr defaultColWidth="8.83203125" defaultRowHeight="12.75"/>
  <cols>
    <col min="1" max="16384" width="8.83203125" style="96"/>
  </cols>
  <sheetData/>
  <customSheetViews>
    <customSheetView guid="{DDD1C400-76C0-46F0-ABC3-88EB49D0BE7B}" showGridLines="0">
      <selection activeCell="O44" sqref="O44"/>
      <pageMargins left="0.75" right="0.75" top="1" bottom="1" header="0.5" footer="0.5"/>
      <pageSetup orientation="landscape" r:id="rId1"/>
      <headerFooter alignWithMargins="0"/>
    </customSheetView>
    <customSheetView guid="{D6D9019E-569C-427D-9A2B-FFB620FC5158}" showGridLines="0">
      <selection activeCell="Q39" sqref="Q39"/>
      <pageMargins left="0.75" right="0.75" top="1" bottom="1" header="0.5" footer="0.5"/>
      <pageSetup orientation="landscape" r:id="rId2"/>
      <headerFooter alignWithMargins="0"/>
    </customSheetView>
    <customSheetView guid="{DE4DC399-6816-4799-BA90-CCE9C8E4C44A}" showGridLines="0">
      <selection activeCell="Q39" sqref="Q39"/>
      <pageMargins left="0.75" right="0.75" top="1" bottom="1" header="0.5" footer="0.5"/>
      <pageSetup orientation="landscape" r:id="rId3"/>
      <headerFooter alignWithMargins="0"/>
    </customSheetView>
    <customSheetView guid="{9D011381-964C-4CFB-89A0-F430D33DC77C}" showGridLines="0">
      <selection activeCell="Q39" sqref="Q39"/>
      <pageMargins left="0.75" right="0.75" top="1" bottom="1" header="0.5" footer="0.5"/>
      <pageSetup orientation="landscape" r:id="rId4"/>
      <headerFooter alignWithMargins="0"/>
    </customSheetView>
    <customSheetView guid="{D1563F4E-E143-49F9-BC33-F9F7F570AF09}" showGridLines="0">
      <selection activeCell="Q39" sqref="Q39"/>
      <pageMargins left="0.75" right="0.75" top="1" bottom="1" header="0.5" footer="0.5"/>
      <pageSetup orientation="landscape" r:id="rId5"/>
      <headerFooter alignWithMargins="0"/>
    </customSheetView>
  </customSheetViews>
  <printOptions gridLinesSet="0"/>
  <pageMargins left="0.75" right="0.75" top="1" bottom="1" header="0.5" footer="0.5"/>
  <pageSetup orientation="landscape" r:id="rId6"/>
  <headerFooter alignWithMargins="0"/>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6"/>
  <sheetViews>
    <sheetView showGridLines="0" zoomScaleNormal="100" workbookViewId="0"/>
  </sheetViews>
  <sheetFormatPr defaultColWidth="8.83203125" defaultRowHeight="12.75"/>
  <cols>
    <col min="1" max="1" width="12.6640625" style="112" customWidth="1"/>
    <col min="2" max="15" width="8.83203125" style="112"/>
    <col min="16" max="16" width="12.6640625" style="112" customWidth="1"/>
    <col min="17" max="16384" width="8.83203125" style="112"/>
  </cols>
  <sheetData>
    <row r="3" spans="2:19" ht="21">
      <c r="D3" s="114"/>
    </row>
    <row r="6" spans="2:19" ht="21" customHeight="1"/>
    <row r="7" spans="2:19" ht="21" customHeight="1">
      <c r="B7" s="180" t="s">
        <v>177</v>
      </c>
      <c r="C7" s="180"/>
      <c r="D7" s="180"/>
      <c r="E7" s="180"/>
      <c r="F7" s="180"/>
      <c r="G7" s="180"/>
      <c r="H7" s="180"/>
      <c r="I7" s="180"/>
      <c r="J7" s="180"/>
      <c r="K7" s="180"/>
      <c r="L7" s="180"/>
      <c r="M7" s="180"/>
      <c r="N7" s="180"/>
      <c r="O7" s="180"/>
      <c r="P7" s="150"/>
    </row>
    <row r="8" spans="2:19" ht="21" customHeight="1">
      <c r="B8" s="180"/>
      <c r="C8" s="180"/>
      <c r="D8" s="180"/>
      <c r="E8" s="180"/>
      <c r="F8" s="180"/>
      <c r="G8" s="180"/>
      <c r="H8" s="180"/>
      <c r="I8" s="180"/>
      <c r="J8" s="180"/>
      <c r="K8" s="180"/>
      <c r="L8" s="180"/>
      <c r="M8" s="180"/>
      <c r="N8" s="180"/>
      <c r="O8" s="180"/>
      <c r="P8" s="150"/>
    </row>
    <row r="9" spans="2:19" ht="12.75" customHeight="1">
      <c r="B9" s="180"/>
      <c r="C9" s="180"/>
      <c r="D9" s="180"/>
      <c r="E9" s="180"/>
      <c r="F9" s="180"/>
      <c r="G9" s="180"/>
      <c r="H9" s="180"/>
      <c r="I9" s="180"/>
      <c r="J9" s="180"/>
      <c r="K9" s="180"/>
      <c r="L9" s="180"/>
      <c r="M9" s="180"/>
      <c r="N9" s="180"/>
      <c r="O9" s="180"/>
      <c r="P9" s="150"/>
      <c r="S9" s="115"/>
    </row>
    <row r="10" spans="2:19" ht="21" customHeight="1">
      <c r="B10" s="180"/>
      <c r="C10" s="180"/>
      <c r="D10" s="180"/>
      <c r="E10" s="180"/>
      <c r="F10" s="180"/>
      <c r="G10" s="180"/>
      <c r="H10" s="180"/>
      <c r="I10" s="180"/>
      <c r="J10" s="180"/>
      <c r="K10" s="180"/>
      <c r="L10" s="180"/>
      <c r="M10" s="180"/>
      <c r="N10" s="180"/>
      <c r="O10" s="180"/>
      <c r="P10" s="150"/>
      <c r="Q10" s="115"/>
      <c r="R10" s="115"/>
      <c r="S10" s="115"/>
    </row>
    <row r="11" spans="2:19" ht="21" customHeight="1">
      <c r="B11" s="180"/>
      <c r="C11" s="180"/>
      <c r="D11" s="180"/>
      <c r="E11" s="180"/>
      <c r="F11" s="180"/>
      <c r="G11" s="180"/>
      <c r="H11" s="180"/>
      <c r="I11" s="180"/>
      <c r="J11" s="180"/>
      <c r="K11" s="180"/>
      <c r="L11" s="180"/>
      <c r="M11" s="180"/>
      <c r="N11" s="180"/>
      <c r="O11" s="180"/>
      <c r="P11" s="150"/>
      <c r="Q11" s="115"/>
      <c r="R11" s="115"/>
    </row>
    <row r="12" spans="2:19" ht="21" customHeight="1">
      <c r="B12" s="180"/>
      <c r="C12" s="180"/>
      <c r="D12" s="180"/>
      <c r="E12" s="180"/>
      <c r="F12" s="180"/>
      <c r="G12" s="180"/>
      <c r="H12" s="180"/>
      <c r="I12" s="180"/>
      <c r="J12" s="180"/>
      <c r="K12" s="180"/>
      <c r="L12" s="180"/>
      <c r="M12" s="180"/>
      <c r="N12" s="180"/>
      <c r="O12" s="180"/>
      <c r="P12" s="150"/>
    </row>
    <row r="13" spans="2:19" ht="21" customHeight="1">
      <c r="B13" s="180"/>
      <c r="C13" s="180"/>
      <c r="D13" s="180"/>
      <c r="E13" s="180"/>
      <c r="F13" s="180"/>
      <c r="G13" s="180"/>
      <c r="H13" s="180"/>
      <c r="I13" s="180"/>
      <c r="J13" s="180"/>
      <c r="K13" s="180"/>
      <c r="L13" s="180"/>
      <c r="M13" s="180"/>
      <c r="N13" s="180"/>
      <c r="O13" s="180"/>
      <c r="P13" s="150"/>
    </row>
    <row r="14" spans="2:19" ht="15.75" customHeight="1">
      <c r="B14" s="180"/>
      <c r="C14" s="180"/>
      <c r="D14" s="180"/>
      <c r="E14" s="180"/>
      <c r="F14" s="180"/>
      <c r="G14" s="180"/>
      <c r="H14" s="180"/>
      <c r="I14" s="180"/>
      <c r="J14" s="180"/>
      <c r="K14" s="180"/>
      <c r="L14" s="180"/>
      <c r="M14" s="180"/>
      <c r="N14" s="180"/>
      <c r="O14" s="180"/>
      <c r="P14" s="150"/>
    </row>
    <row r="15" spans="2:19" ht="15.75" customHeight="1">
      <c r="B15" s="180"/>
      <c r="C15" s="180"/>
      <c r="D15" s="180"/>
      <c r="E15" s="180"/>
      <c r="F15" s="180"/>
      <c r="G15" s="180"/>
      <c r="H15" s="180"/>
      <c r="I15" s="180"/>
      <c r="J15" s="180"/>
      <c r="K15" s="180"/>
      <c r="L15" s="180"/>
      <c r="M15" s="180"/>
      <c r="N15" s="180"/>
      <c r="O15" s="180"/>
      <c r="P15" s="150"/>
    </row>
    <row r="16" spans="2:19" ht="21" customHeight="1">
      <c r="B16" s="180"/>
      <c r="C16" s="180"/>
      <c r="D16" s="180"/>
      <c r="E16" s="180"/>
      <c r="F16" s="180"/>
      <c r="G16" s="180"/>
      <c r="H16" s="180"/>
      <c r="I16" s="180"/>
      <c r="J16" s="180"/>
      <c r="K16" s="180"/>
      <c r="L16" s="180"/>
      <c r="M16" s="180"/>
      <c r="N16" s="180"/>
      <c r="O16" s="180"/>
      <c r="P16" s="150"/>
    </row>
    <row r="17" spans="2:16" ht="21" customHeight="1">
      <c r="B17" s="180"/>
      <c r="C17" s="180"/>
      <c r="D17" s="180"/>
      <c r="E17" s="180"/>
      <c r="F17" s="180"/>
      <c r="G17" s="180"/>
      <c r="H17" s="180"/>
      <c r="I17" s="180"/>
      <c r="J17" s="180"/>
      <c r="K17" s="180"/>
      <c r="L17" s="180"/>
      <c r="M17" s="180"/>
      <c r="N17" s="180"/>
      <c r="O17" s="180"/>
      <c r="P17" s="150"/>
    </row>
    <row r="18" spans="2:16" ht="21" customHeight="1">
      <c r="B18" s="180"/>
      <c r="C18" s="180"/>
      <c r="D18" s="180"/>
      <c r="E18" s="180"/>
      <c r="F18" s="180"/>
      <c r="G18" s="180"/>
      <c r="H18" s="180"/>
      <c r="I18" s="180"/>
      <c r="J18" s="180"/>
      <c r="K18" s="180"/>
      <c r="L18" s="180"/>
      <c r="M18" s="180"/>
      <c r="N18" s="180"/>
      <c r="O18" s="180"/>
      <c r="P18" s="150"/>
    </row>
    <row r="19" spans="2:16" ht="15" customHeight="1">
      <c r="C19" s="150"/>
      <c r="D19" s="150"/>
      <c r="E19" s="150"/>
      <c r="F19" s="150"/>
      <c r="G19" s="150"/>
      <c r="H19" s="150"/>
      <c r="I19" s="150"/>
      <c r="J19" s="150"/>
      <c r="K19" s="150"/>
      <c r="L19" s="150"/>
      <c r="M19" s="150"/>
      <c r="N19" s="150"/>
      <c r="O19" s="150"/>
      <c r="P19" s="150"/>
    </row>
    <row r="20" spans="2:16" ht="15" customHeight="1">
      <c r="B20" s="151"/>
      <c r="C20" s="150"/>
      <c r="D20" s="150"/>
      <c r="E20" s="150"/>
      <c r="F20" s="150"/>
      <c r="G20" s="150"/>
      <c r="H20" s="150"/>
      <c r="I20" s="150"/>
      <c r="J20" s="150"/>
      <c r="K20" s="150"/>
      <c r="L20" s="150"/>
      <c r="M20" s="150"/>
      <c r="N20" s="150"/>
      <c r="O20" s="150"/>
      <c r="P20" s="150"/>
    </row>
    <row r="21" spans="2:16" ht="12.75" customHeight="1">
      <c r="B21" s="151"/>
      <c r="C21" s="150"/>
      <c r="D21" s="150"/>
      <c r="E21" s="150"/>
      <c r="F21" s="150"/>
      <c r="G21" s="150"/>
      <c r="H21" s="150"/>
      <c r="I21" s="150"/>
      <c r="J21" s="150"/>
      <c r="K21" s="150"/>
      <c r="L21" s="150"/>
      <c r="M21" s="150"/>
      <c r="N21" s="150"/>
      <c r="O21" s="150"/>
      <c r="P21" s="150"/>
    </row>
    <row r="22" spans="2:16" ht="12.75" customHeight="1">
      <c r="B22" s="151"/>
      <c r="C22" s="150"/>
      <c r="D22" s="150"/>
      <c r="E22" s="150"/>
      <c r="F22" s="150"/>
      <c r="G22" s="150"/>
      <c r="H22" s="150"/>
      <c r="I22" s="150"/>
      <c r="J22" s="150"/>
      <c r="K22" s="150"/>
      <c r="L22" s="150"/>
      <c r="M22" s="150"/>
      <c r="N22" s="150"/>
      <c r="O22" s="150"/>
      <c r="P22" s="150"/>
    </row>
    <row r="23" spans="2:16" ht="12.75" customHeight="1">
      <c r="B23" s="151"/>
      <c r="C23" s="150"/>
      <c r="D23" s="150"/>
      <c r="E23" s="150"/>
      <c r="F23" s="150"/>
      <c r="G23" s="150"/>
      <c r="H23" s="150"/>
      <c r="I23" s="150"/>
      <c r="J23" s="150"/>
      <c r="K23" s="150"/>
      <c r="L23" s="150"/>
      <c r="M23" s="150"/>
      <c r="N23" s="150"/>
      <c r="O23" s="150"/>
      <c r="P23" s="150"/>
    </row>
    <row r="24" spans="2:16" ht="12.75" customHeight="1">
      <c r="B24" s="151"/>
      <c r="C24" s="150"/>
      <c r="D24" s="150"/>
      <c r="E24" s="150"/>
      <c r="F24" s="150"/>
      <c r="G24" s="150"/>
      <c r="H24" s="150"/>
      <c r="I24" s="150"/>
      <c r="J24" s="150"/>
      <c r="K24" s="150"/>
      <c r="L24" s="150"/>
      <c r="M24" s="150"/>
      <c r="N24" s="150"/>
      <c r="O24" s="150"/>
      <c r="P24" s="150"/>
    </row>
    <row r="25" spans="2:16" ht="20.25">
      <c r="B25" s="151"/>
    </row>
    <row r="26" spans="2:16" ht="20.25">
      <c r="B26" s="151"/>
    </row>
  </sheetData>
  <customSheetViews>
    <customSheetView guid="{DDD1C400-76C0-46F0-ABC3-88EB49D0BE7B}" showGridLines="0">
      <selection activeCell="W18" sqref="W18"/>
      <pageMargins left="0.2" right="0.2" top="1" bottom="1" header="0.5" footer="0.5"/>
      <printOptions horizontalCentered="1"/>
      <pageSetup fitToHeight="0" orientation="landscape" r:id="rId1"/>
      <headerFooter alignWithMargins="0"/>
    </customSheetView>
    <customSheetView guid="{D6D9019E-569C-427D-9A2B-FFB620FC5158}" showGridLines="0">
      <selection activeCell="Q39" sqref="Q39"/>
      <pageMargins left="0.2" right="0.2" top="1" bottom="1" header="0.5" footer="0.5"/>
      <printOptions horizontalCentered="1"/>
      <pageSetup fitToHeight="0" orientation="landscape" horizontalDpi="300" verticalDpi="300" r:id="rId2"/>
      <headerFooter alignWithMargins="0"/>
    </customSheetView>
    <customSheetView guid="{DE4DC399-6816-4799-BA90-CCE9C8E4C44A}" showGridLines="0">
      <selection activeCell="Q39" sqref="Q39"/>
      <pageMargins left="0.2" right="0.2" top="1" bottom="1" header="0.5" footer="0.5"/>
      <printOptions horizontalCentered="1"/>
      <pageSetup fitToHeight="0" orientation="landscape" horizontalDpi="300" verticalDpi="300" r:id="rId3"/>
      <headerFooter alignWithMargins="0"/>
    </customSheetView>
    <customSheetView guid="{9D011381-964C-4CFB-89A0-F430D33DC77C}" showGridLines="0">
      <selection activeCell="Q39" sqref="Q39"/>
      <pageMargins left="0.2" right="0.2" top="1" bottom="1" header="0.5" footer="0.5"/>
      <printOptions horizontalCentered="1"/>
      <pageSetup fitToHeight="0" orientation="landscape" horizontalDpi="300" verticalDpi="300" r:id="rId4"/>
      <headerFooter alignWithMargins="0"/>
    </customSheetView>
    <customSheetView guid="{D1563F4E-E143-49F9-BC33-F9F7F570AF09}" showGridLines="0">
      <selection activeCell="Q39" sqref="Q39"/>
      <pageMargins left="0.2" right="0.2" top="1" bottom="1" header="0.5" footer="0.5"/>
      <printOptions horizontalCentered="1"/>
      <pageSetup fitToHeight="0" orientation="landscape" horizontalDpi="300" verticalDpi="300" r:id="rId5"/>
      <headerFooter alignWithMargins="0"/>
    </customSheetView>
  </customSheetViews>
  <mergeCells count="1">
    <mergeCell ref="B7:O18"/>
  </mergeCells>
  <printOptions horizontalCentered="1"/>
  <pageMargins left="0.2" right="0.2" top="1" bottom="1" header="0.5" footer="0.5"/>
  <pageSetup fitToHeight="0" orientation="landscape" horizontalDpi="300" verticalDpi="300"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B50"/>
  <sheetViews>
    <sheetView showGridLines="0" zoomScaleNormal="100" workbookViewId="0">
      <selection activeCell="A42" sqref="A42"/>
    </sheetView>
  </sheetViews>
  <sheetFormatPr defaultColWidth="8.83203125" defaultRowHeight="12.75"/>
  <cols>
    <col min="1" max="16384" width="8.83203125" style="96"/>
  </cols>
  <sheetData>
    <row r="39" spans="1:1" ht="23.25">
      <c r="A39" s="97" t="s">
        <v>76</v>
      </c>
    </row>
    <row r="41" spans="1:1">
      <c r="A41" s="152" t="s">
        <v>190</v>
      </c>
    </row>
    <row r="50" spans="2:2">
      <c r="B50" s="98"/>
    </row>
  </sheetData>
  <customSheetViews>
    <customSheetView guid="{DDD1C400-76C0-46F0-ABC3-88EB49D0BE7B}" showGridLines="0">
      <selection activeCell="P34" sqref="P34"/>
      <pageMargins left="0.3" right="0.23" top="0.47" bottom="0.5" header="0.26" footer="0.28000000000000003"/>
      <pageSetup orientation="landscape" r:id="rId1"/>
      <headerFooter alignWithMargins="0">
        <oddHeader>&amp;A</oddHeader>
      </headerFooter>
    </customSheetView>
    <customSheetView guid="{D6D9019E-569C-427D-9A2B-FFB620FC5158}" showGridLines="0">
      <selection activeCell="Q39" sqref="Q39"/>
      <pageMargins left="0.3" right="0.23" top="0.47" bottom="0.5" header="0.26" footer="0.28000000000000003"/>
      <pageSetup orientation="landscape" horizontalDpi="300" verticalDpi="300" r:id="rId2"/>
      <headerFooter alignWithMargins="0">
        <oddHeader>&amp;A</oddHeader>
      </headerFooter>
    </customSheetView>
    <customSheetView guid="{DE4DC399-6816-4799-BA90-CCE9C8E4C44A}" showGridLines="0">
      <selection activeCell="Q39" sqref="Q39"/>
      <pageMargins left="0.3" right="0.23" top="0.47" bottom="0.5" header="0.26" footer="0.28000000000000003"/>
      <pageSetup orientation="landscape" horizontalDpi="300" verticalDpi="300" r:id="rId3"/>
      <headerFooter alignWithMargins="0">
        <oddHeader>&amp;A</oddHeader>
      </headerFooter>
    </customSheetView>
    <customSheetView guid="{9D011381-964C-4CFB-89A0-F430D33DC77C}" showGridLines="0">
      <selection activeCell="Q39" sqref="Q39"/>
      <pageMargins left="0.3" right="0.23" top="0.47" bottom="0.5" header="0.26" footer="0.28000000000000003"/>
      <pageSetup orientation="landscape" horizontalDpi="300" verticalDpi="300" r:id="rId4"/>
      <headerFooter alignWithMargins="0">
        <oddHeader>&amp;A</oddHeader>
      </headerFooter>
    </customSheetView>
    <customSheetView guid="{D1563F4E-E143-49F9-BC33-F9F7F570AF09}" showGridLines="0">
      <selection activeCell="Q39" sqref="Q39"/>
      <pageMargins left="0.3" right="0.23" top="0.47" bottom="0.5" header="0.26" footer="0.28000000000000003"/>
      <pageSetup orientation="landscape" horizontalDpi="300" verticalDpi="300" r:id="rId5"/>
      <headerFooter alignWithMargins="0">
        <oddHeader>&amp;A</oddHeader>
      </headerFooter>
    </customSheetView>
  </customSheetViews>
  <hyperlinks>
    <hyperlink ref="A41" r:id="rId6"/>
  </hyperlinks>
  <printOptions gridLinesSet="0"/>
  <pageMargins left="0.3" right="0.23" top="0.47" bottom="0.5" header="0.26" footer="0.28000000000000003"/>
  <pageSetup orientation="landscape" horizontalDpi="300" verticalDpi="300" r:id="rId7"/>
  <headerFooter alignWithMargins="0">
    <oddHeader>&amp;A</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2.75"/>
  <cols>
    <col min="1" max="16384" width="9.33203125" style="112"/>
  </cols>
  <sheetData/>
  <customSheetViews>
    <customSheetView guid="{DDD1C400-76C0-46F0-ABC3-88EB49D0BE7B}">
      <selection activeCell="M43" sqref="M43"/>
      <pageMargins left="0.7" right="0.7" top="0.75" bottom="0.75" header="0.3" footer="0.3"/>
      <pageSetup orientation="landscape" r:id="rId1"/>
    </customSheetView>
  </customSheetViews>
  <pageMargins left="0.7" right="0.7" top="0.75" bottom="0.75" header="0.3" footer="0.3"/>
  <pageSetup orientation="landscape" horizontalDpi="300" verticalDpi="30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G888"/>
  <sheetViews>
    <sheetView zoomScaleNormal="100" zoomScaleSheetLayoutView="100" workbookViewId="0">
      <pane xSplit="1" ySplit="3" topLeftCell="L668" activePane="bottomRight" state="frozen"/>
      <selection activeCell="I804" sqref="I804"/>
      <selection pane="topRight" activeCell="I804" sqref="I804"/>
      <selection pane="bottomLeft" activeCell="I804" sqref="I804"/>
      <selection pane="bottomRight" activeCell="V687" sqref="V687"/>
    </sheetView>
  </sheetViews>
  <sheetFormatPr defaultColWidth="9.33203125" defaultRowHeight="10.15" customHeight="1"/>
  <cols>
    <col min="1" max="1" width="12.1640625" style="22" customWidth="1"/>
    <col min="2" max="2" width="12" style="22" customWidth="1"/>
    <col min="3" max="3" width="10.1640625" style="170" bestFit="1" customWidth="1"/>
    <col min="4" max="4" width="9" style="158" customWidth="1"/>
    <col min="5" max="5" width="9" style="157" customWidth="1"/>
    <col min="6" max="6" width="10.83203125" style="17" customWidth="1"/>
    <col min="7" max="7" width="10.83203125" style="30" customWidth="1"/>
    <col min="8" max="9" width="12" style="5" customWidth="1"/>
    <col min="10" max="10" width="11.6640625" style="32" customWidth="1"/>
    <col min="11" max="12" width="8.83203125" style="6" customWidth="1"/>
    <col min="13" max="13" width="29.6640625" style="7" customWidth="1"/>
    <col min="14" max="16" width="14" style="2" customWidth="1"/>
    <col min="17" max="17" width="10.83203125" style="3" customWidth="1"/>
    <col min="18" max="18" width="10.83203125" style="33" customWidth="1"/>
    <col min="19" max="19" width="9.6640625" style="2" customWidth="1"/>
    <col min="20" max="20" width="10.83203125" style="3" customWidth="1"/>
    <col min="21" max="21" width="8.83203125" style="24" customWidth="1"/>
    <col min="22" max="22" width="23.1640625" style="4" customWidth="1"/>
    <col min="23" max="25" width="9.6640625" style="113" customWidth="1"/>
    <col min="26" max="26" width="10.5" style="113" customWidth="1"/>
    <col min="27" max="27" width="63" style="102" customWidth="1"/>
    <col min="28" max="29" width="9.6640625" style="86" customWidth="1"/>
    <col min="30" max="32" width="10.5" style="86" customWidth="1"/>
    <col min="33" max="33" width="62.33203125" style="87" bestFit="1" customWidth="1"/>
    <col min="34" max="35" width="15.1640625" style="25" customWidth="1"/>
    <col min="36" max="36" width="11" style="73" customWidth="1"/>
    <col min="37" max="37" width="9.5" style="25" customWidth="1"/>
    <col min="38" max="38" width="11.83203125" style="25" customWidth="1"/>
    <col min="39" max="39" width="7.5" style="25" customWidth="1"/>
    <col min="40" max="40" width="19.5" style="116" customWidth="1"/>
    <col min="41" max="41" width="15.83203125" style="108" customWidth="1"/>
    <col min="42" max="42" width="15.83203125" style="14" customWidth="1"/>
    <col min="43" max="43" width="15" style="14" customWidth="1"/>
    <col min="44" max="44" width="10.1640625" style="14" customWidth="1"/>
    <col min="45" max="45" width="12" style="108" customWidth="1"/>
    <col min="46" max="46" width="14.5" style="108" customWidth="1"/>
    <col min="47" max="47" width="11.6640625" style="1" customWidth="1"/>
    <col min="48" max="49" width="8.83203125" style="8" customWidth="1"/>
    <col min="50" max="51" width="8.83203125" style="48" customWidth="1"/>
    <col min="52" max="53" width="8.1640625" style="48" customWidth="1"/>
    <col min="54" max="54" width="9.5" style="48" customWidth="1"/>
    <col min="55" max="55" width="10" style="48" customWidth="1"/>
    <col min="56" max="56" width="10.5" style="48" customWidth="1"/>
    <col min="57" max="57" width="17" style="8" customWidth="1"/>
    <col min="58" max="58" width="16.1640625" style="8" customWidth="1"/>
    <col min="59" max="59" width="12.5" style="8" customWidth="1"/>
    <col min="60" max="16384" width="9.33203125" style="8"/>
  </cols>
  <sheetData>
    <row r="1" spans="1:59" s="18" customFormat="1" ht="10.15" customHeight="1">
      <c r="A1" s="22"/>
      <c r="B1" s="22"/>
      <c r="C1" s="168"/>
      <c r="D1" s="156"/>
      <c r="E1" s="156"/>
      <c r="F1" s="34" t="s">
        <v>0</v>
      </c>
      <c r="G1" s="28" t="s">
        <v>1</v>
      </c>
      <c r="H1" s="27"/>
      <c r="I1" s="27"/>
      <c r="J1" s="61" t="s">
        <v>21</v>
      </c>
      <c r="K1" s="69" t="s">
        <v>39</v>
      </c>
      <c r="L1" s="69"/>
      <c r="M1" s="65">
        <v>38.5</v>
      </c>
      <c r="N1" s="37"/>
      <c r="O1" s="37"/>
      <c r="P1" s="134"/>
      <c r="Q1" s="68" t="s">
        <v>11</v>
      </c>
      <c r="R1" s="38"/>
      <c r="S1" s="52" t="s">
        <v>29</v>
      </c>
      <c r="T1" s="53">
        <v>86.3</v>
      </c>
      <c r="U1" s="38"/>
      <c r="V1" s="39"/>
      <c r="W1" s="111" t="s">
        <v>96</v>
      </c>
      <c r="X1" s="29">
        <v>35.299999999999997</v>
      </c>
      <c r="Y1" s="29"/>
      <c r="Z1" s="21"/>
      <c r="AA1" s="21"/>
      <c r="AB1" s="120" t="s">
        <v>52</v>
      </c>
      <c r="AC1" s="88"/>
      <c r="AD1" s="82"/>
      <c r="AE1" s="82">
        <v>1.411</v>
      </c>
      <c r="AF1" s="82">
        <v>39.5</v>
      </c>
      <c r="AG1" s="82"/>
      <c r="AH1" s="66" t="s">
        <v>41</v>
      </c>
      <c r="AI1" s="131"/>
      <c r="AJ1" s="72"/>
      <c r="AK1" s="67"/>
      <c r="AL1" s="67"/>
      <c r="AM1" s="67"/>
      <c r="AN1" s="166"/>
      <c r="AO1" s="26" t="s">
        <v>42</v>
      </c>
      <c r="AP1" s="26" t="s">
        <v>12</v>
      </c>
      <c r="AQ1" s="15" t="s">
        <v>13</v>
      </c>
      <c r="AR1" s="63" t="s">
        <v>14</v>
      </c>
      <c r="AS1" s="107" t="s">
        <v>91</v>
      </c>
      <c r="AT1" s="107" t="s">
        <v>15</v>
      </c>
      <c r="AU1" s="16" t="s">
        <v>15</v>
      </c>
      <c r="AV1" s="36"/>
      <c r="AW1" s="36"/>
      <c r="AX1" s="44"/>
      <c r="AY1" s="45" t="s">
        <v>30</v>
      </c>
      <c r="AZ1" s="44"/>
      <c r="BA1" s="44"/>
      <c r="BB1" s="46"/>
      <c r="BC1" s="46"/>
      <c r="BD1" s="44"/>
      <c r="BE1" s="57"/>
      <c r="BG1" s="59" t="s">
        <v>37</v>
      </c>
    </row>
    <row r="2" spans="1:59" s="19" customFormat="1" ht="10.5" customHeight="1" thickBot="1">
      <c r="A2" s="22"/>
      <c r="B2" s="22"/>
      <c r="C2" s="168"/>
      <c r="D2" s="156"/>
      <c r="E2" s="156"/>
      <c r="F2" s="23" t="s">
        <v>18</v>
      </c>
      <c r="G2" s="23" t="s">
        <v>18</v>
      </c>
      <c r="H2" s="9" t="s">
        <v>18</v>
      </c>
      <c r="I2" s="9" t="s">
        <v>140</v>
      </c>
      <c r="J2" s="31" t="s">
        <v>17</v>
      </c>
      <c r="K2" s="69" t="s">
        <v>40</v>
      </c>
      <c r="L2" s="69"/>
      <c r="M2" s="64"/>
      <c r="N2" s="40" t="s">
        <v>7</v>
      </c>
      <c r="O2" s="40"/>
      <c r="P2" s="135" t="s">
        <v>140</v>
      </c>
      <c r="Q2" s="41" t="s">
        <v>12</v>
      </c>
      <c r="R2" s="41" t="s">
        <v>12</v>
      </c>
      <c r="S2" s="54" t="s">
        <v>27</v>
      </c>
      <c r="T2" s="55">
        <v>76.400000000000006</v>
      </c>
      <c r="U2" s="41" t="s">
        <v>2</v>
      </c>
      <c r="V2" s="42"/>
      <c r="W2" s="110" t="s">
        <v>3</v>
      </c>
      <c r="X2" s="125" t="s">
        <v>126</v>
      </c>
      <c r="Y2" s="110" t="s">
        <v>17</v>
      </c>
      <c r="Z2" s="110" t="s">
        <v>2</v>
      </c>
      <c r="AA2" s="12"/>
      <c r="AB2" s="122" t="s">
        <v>3</v>
      </c>
      <c r="AC2" s="83" t="s">
        <v>17</v>
      </c>
      <c r="AD2" s="83" t="s">
        <v>2</v>
      </c>
      <c r="AE2" s="83" t="s">
        <v>2</v>
      </c>
      <c r="AF2" s="122" t="s">
        <v>3</v>
      </c>
      <c r="AG2" s="84"/>
      <c r="AH2" s="60" t="s">
        <v>42</v>
      </c>
      <c r="AI2" s="60"/>
      <c r="AJ2" s="49" t="s">
        <v>42</v>
      </c>
      <c r="AK2" s="49" t="s">
        <v>42</v>
      </c>
      <c r="AL2" s="49" t="s">
        <v>2</v>
      </c>
      <c r="AM2" s="49"/>
      <c r="AN2" s="167"/>
      <c r="AO2" s="106" t="s">
        <v>16</v>
      </c>
      <c r="AP2" s="13" t="s">
        <v>16</v>
      </c>
      <c r="AQ2" s="13" t="s">
        <v>16</v>
      </c>
      <c r="AR2" s="13" t="s">
        <v>16</v>
      </c>
      <c r="AS2" s="106" t="s">
        <v>16</v>
      </c>
      <c r="AT2" s="106" t="s">
        <v>16</v>
      </c>
      <c r="AU2" s="9" t="s">
        <v>9</v>
      </c>
      <c r="AV2" s="9" t="s">
        <v>9</v>
      </c>
      <c r="AW2" s="9" t="s">
        <v>38</v>
      </c>
      <c r="AX2" s="46"/>
      <c r="AY2" s="47" t="s">
        <v>12</v>
      </c>
      <c r="AZ2" s="46" t="s">
        <v>25</v>
      </c>
      <c r="BA2" s="46" t="s">
        <v>25</v>
      </c>
      <c r="BB2" s="46" t="s">
        <v>9</v>
      </c>
      <c r="BC2" s="46" t="s">
        <v>9</v>
      </c>
      <c r="BD2" s="46"/>
      <c r="BE2" s="58" t="s">
        <v>33</v>
      </c>
      <c r="BF2" s="58" t="s">
        <v>33</v>
      </c>
      <c r="BG2" s="56" t="s">
        <v>33</v>
      </c>
    </row>
    <row r="3" spans="1:59" s="20" customFormat="1" ht="11.25" customHeight="1" thickBot="1">
      <c r="A3" s="35" t="s">
        <v>10</v>
      </c>
      <c r="B3" s="35" t="s">
        <v>28</v>
      </c>
      <c r="C3" s="168" t="s">
        <v>23</v>
      </c>
      <c r="D3" s="156"/>
      <c r="E3" s="156"/>
      <c r="F3" s="10" t="s">
        <v>8</v>
      </c>
      <c r="G3" s="23" t="s">
        <v>8</v>
      </c>
      <c r="H3" s="9" t="s">
        <v>8</v>
      </c>
      <c r="I3" s="9"/>
      <c r="J3" s="31" t="s">
        <v>20</v>
      </c>
      <c r="K3" s="70">
        <v>38630</v>
      </c>
      <c r="L3" s="70"/>
      <c r="M3" s="64" t="s">
        <v>6</v>
      </c>
      <c r="N3" s="40" t="s">
        <v>43</v>
      </c>
      <c r="O3" s="40"/>
      <c r="P3" s="135"/>
      <c r="Q3" s="41" t="s">
        <v>19</v>
      </c>
      <c r="R3" s="41" t="s">
        <v>22</v>
      </c>
      <c r="S3" s="54" t="s">
        <v>27</v>
      </c>
      <c r="T3" s="55">
        <v>83.75</v>
      </c>
      <c r="U3" s="41" t="s">
        <v>4</v>
      </c>
      <c r="V3" s="43" t="s">
        <v>6</v>
      </c>
      <c r="W3" s="110" t="s">
        <v>5</v>
      </c>
      <c r="X3" s="110" t="s">
        <v>127</v>
      </c>
      <c r="Y3" s="110" t="s">
        <v>5</v>
      </c>
      <c r="Z3" s="110" t="s">
        <v>4</v>
      </c>
      <c r="AA3" s="11" t="s">
        <v>6</v>
      </c>
      <c r="AB3" s="122" t="s">
        <v>5</v>
      </c>
      <c r="AC3" s="83" t="s">
        <v>5</v>
      </c>
      <c r="AD3" s="83" t="s">
        <v>4</v>
      </c>
      <c r="AE3" s="83" t="s">
        <v>4</v>
      </c>
      <c r="AF3" s="122" t="s">
        <v>5</v>
      </c>
      <c r="AG3" s="85" t="s">
        <v>6</v>
      </c>
      <c r="AH3" s="71" t="s">
        <v>8</v>
      </c>
      <c r="AI3" s="71"/>
      <c r="AJ3" s="49" t="s">
        <v>19</v>
      </c>
      <c r="AK3" s="49" t="s">
        <v>19</v>
      </c>
      <c r="AL3" s="49" t="s">
        <v>4</v>
      </c>
      <c r="AM3" s="49"/>
      <c r="AN3" s="167" t="s">
        <v>6</v>
      </c>
      <c r="AO3" s="106" t="s">
        <v>5</v>
      </c>
      <c r="AP3" s="13" t="s">
        <v>5</v>
      </c>
      <c r="AQ3" s="13" t="s">
        <v>5</v>
      </c>
      <c r="AR3" s="13" t="s">
        <v>5</v>
      </c>
      <c r="AS3" s="106" t="s">
        <v>5</v>
      </c>
      <c r="AT3" s="106" t="s">
        <v>5</v>
      </c>
      <c r="AU3" s="9" t="s">
        <v>31</v>
      </c>
      <c r="AV3" s="9" t="s">
        <v>32</v>
      </c>
      <c r="AW3" s="9" t="s">
        <v>7</v>
      </c>
      <c r="AX3" s="46"/>
      <c r="AY3" s="46" t="s">
        <v>24</v>
      </c>
      <c r="AZ3" s="46" t="s">
        <v>26</v>
      </c>
      <c r="BA3" s="46" t="s">
        <v>26</v>
      </c>
      <c r="BB3" s="46" t="s">
        <v>31</v>
      </c>
      <c r="BC3" s="46" t="s">
        <v>32</v>
      </c>
      <c r="BD3" s="46"/>
      <c r="BE3" s="58" t="s">
        <v>34</v>
      </c>
      <c r="BF3" s="58" t="s">
        <v>35</v>
      </c>
      <c r="BG3" s="56" t="s">
        <v>36</v>
      </c>
    </row>
    <row r="4" spans="1:59" ht="10.15" customHeight="1">
      <c r="A4" s="22">
        <v>41883</v>
      </c>
      <c r="B4" s="50">
        <f>YEAR(A4)</f>
        <v>2014</v>
      </c>
      <c r="C4" s="169">
        <v>41883</v>
      </c>
      <c r="F4" s="76">
        <v>88.05</v>
      </c>
      <c r="G4" s="30">
        <v>22.83</v>
      </c>
      <c r="H4" s="32">
        <f>(F4+G4)*$M$1</f>
        <v>4268.88</v>
      </c>
      <c r="I4" s="32"/>
      <c r="K4" s="6">
        <f t="shared" ref="K4:K12" si="0">+L4*1000</f>
        <v>125000</v>
      </c>
      <c r="L4" s="6">
        <v>125</v>
      </c>
      <c r="N4" s="51">
        <v>59.36</v>
      </c>
      <c r="O4" s="75">
        <f>N4*$M$1</f>
        <v>2285.36</v>
      </c>
      <c r="P4" s="137"/>
      <c r="U4" s="24">
        <v>66</v>
      </c>
      <c r="Z4" s="113">
        <v>213</v>
      </c>
      <c r="AD4" s="86">
        <v>57.472000000000001</v>
      </c>
      <c r="AE4" s="86">
        <v>57.472000000000001</v>
      </c>
      <c r="AH4" s="51">
        <v>47.41</v>
      </c>
      <c r="AI4" s="130">
        <f>AH4*$M$1</f>
        <v>1825.2849999999999</v>
      </c>
      <c r="AK4" s="80">
        <v>52.526796875000002</v>
      </c>
      <c r="AL4" s="77">
        <v>59</v>
      </c>
      <c r="AM4" s="74">
        <v>70</v>
      </c>
      <c r="AO4" s="108">
        <v>45.6</v>
      </c>
      <c r="AP4" s="14">
        <v>48</v>
      </c>
      <c r="AQ4" s="14">
        <v>87.5</v>
      </c>
      <c r="AR4" s="14">
        <v>35.200000000000003</v>
      </c>
      <c r="AS4" s="108">
        <v>30.3</v>
      </c>
      <c r="AT4" s="108">
        <f>AQ4+AR4+AS4</f>
        <v>153</v>
      </c>
      <c r="AY4" s="62">
        <v>1881</v>
      </c>
    </row>
    <row r="5" spans="1:59" ht="10.15" customHeight="1">
      <c r="A5" s="22">
        <v>41884</v>
      </c>
      <c r="B5" s="50">
        <f>YEAR(A5)</f>
        <v>2014</v>
      </c>
      <c r="C5" s="169"/>
      <c r="F5" s="76">
        <v>88.05</v>
      </c>
      <c r="G5" s="30">
        <v>22.83</v>
      </c>
      <c r="H5" s="32">
        <f t="shared" ref="H5:H68" si="1">(F5+G5)*$M$1</f>
        <v>4268.88</v>
      </c>
      <c r="I5" s="32"/>
      <c r="K5" s="6">
        <f t="shared" si="0"/>
        <v>125000</v>
      </c>
      <c r="L5" s="6">
        <v>125</v>
      </c>
      <c r="N5" s="51">
        <v>59.36</v>
      </c>
      <c r="O5" s="75">
        <f t="shared" ref="O5:O68" si="2">N5*$M$1</f>
        <v>2285.36</v>
      </c>
      <c r="P5" s="137"/>
      <c r="U5" s="24">
        <v>66</v>
      </c>
      <c r="Z5" s="113">
        <v>213</v>
      </c>
      <c r="AD5" s="86">
        <v>57.472000000000001</v>
      </c>
      <c r="AE5" s="86">
        <v>57.472000000000001</v>
      </c>
      <c r="AH5" s="51">
        <v>47.41</v>
      </c>
      <c r="AI5" s="130">
        <f t="shared" ref="AI5:AI68" si="3">AH5*$M$1</f>
        <v>1825.2849999999999</v>
      </c>
      <c r="AK5" s="80">
        <v>51.916593749999997</v>
      </c>
      <c r="AL5" s="77">
        <v>59</v>
      </c>
      <c r="AM5" s="74">
        <v>70</v>
      </c>
      <c r="AO5" s="108">
        <v>45.9</v>
      </c>
      <c r="AP5" s="14">
        <v>47.8</v>
      </c>
      <c r="AQ5" s="14">
        <v>87.1</v>
      </c>
      <c r="AR5" s="14">
        <v>36.200000000000003</v>
      </c>
      <c r="AS5" s="108">
        <v>31.2</v>
      </c>
      <c r="AT5" s="108">
        <f t="shared" ref="AT5:AT68" si="4">AQ5+AR5+AS5</f>
        <v>154.5</v>
      </c>
      <c r="AY5" s="62">
        <v>1881</v>
      </c>
    </row>
    <row r="6" spans="1:59" ht="10.15" customHeight="1">
      <c r="A6" s="22">
        <v>41885</v>
      </c>
      <c r="B6" s="50">
        <f t="shared" ref="B6:B69" si="5">YEAR(A6)</f>
        <v>2014</v>
      </c>
      <c r="C6" s="169"/>
      <c r="F6" s="76">
        <v>88.05</v>
      </c>
      <c r="G6" s="30">
        <v>22.83</v>
      </c>
      <c r="H6" s="32">
        <f t="shared" si="1"/>
        <v>4268.88</v>
      </c>
      <c r="I6" s="32"/>
      <c r="K6" s="6">
        <f t="shared" si="0"/>
        <v>125000</v>
      </c>
      <c r="L6" s="6">
        <v>125</v>
      </c>
      <c r="N6" s="51">
        <v>59.36</v>
      </c>
      <c r="O6" s="75">
        <f t="shared" si="2"/>
        <v>2285.36</v>
      </c>
      <c r="P6" s="137"/>
      <c r="U6" s="24">
        <v>66</v>
      </c>
      <c r="Z6" s="113">
        <v>213</v>
      </c>
      <c r="AD6" s="86">
        <v>57.472000000000001</v>
      </c>
      <c r="AE6" s="86">
        <v>57.472000000000001</v>
      </c>
      <c r="AH6" s="51">
        <v>47.41</v>
      </c>
      <c r="AI6" s="130">
        <f t="shared" si="3"/>
        <v>1825.2849999999999</v>
      </c>
      <c r="AK6" s="80">
        <v>52.666324218749999</v>
      </c>
      <c r="AL6" s="77">
        <v>59</v>
      </c>
      <c r="AM6" s="74">
        <v>70</v>
      </c>
      <c r="AO6" s="108">
        <v>48.2</v>
      </c>
      <c r="AP6" s="14">
        <v>50.9</v>
      </c>
      <c r="AQ6" s="14">
        <v>83.8</v>
      </c>
      <c r="AR6" s="14">
        <v>34.700000000000003</v>
      </c>
      <c r="AS6" s="108">
        <v>30.7</v>
      </c>
      <c r="AT6" s="108">
        <f t="shared" si="4"/>
        <v>149.19999999999999</v>
      </c>
      <c r="AY6" s="62">
        <v>1881</v>
      </c>
    </row>
    <row r="7" spans="1:59" ht="10.15" customHeight="1">
      <c r="A7" s="22">
        <v>41886</v>
      </c>
      <c r="B7" s="50">
        <f t="shared" si="5"/>
        <v>2014</v>
      </c>
      <c r="C7" s="169"/>
      <c r="F7" s="76">
        <v>88.05</v>
      </c>
      <c r="G7" s="30">
        <v>22.83</v>
      </c>
      <c r="H7" s="32">
        <f t="shared" si="1"/>
        <v>4268.88</v>
      </c>
      <c r="I7" s="32"/>
      <c r="K7" s="6">
        <f t="shared" si="0"/>
        <v>125000</v>
      </c>
      <c r="L7" s="6">
        <v>125</v>
      </c>
      <c r="N7" s="51">
        <v>59.36</v>
      </c>
      <c r="O7" s="75">
        <f t="shared" si="2"/>
        <v>2285.36</v>
      </c>
      <c r="P7" s="137"/>
      <c r="U7" s="24">
        <v>66</v>
      </c>
      <c r="Z7" s="113">
        <v>213</v>
      </c>
      <c r="AD7" s="86">
        <v>57.472000000000001</v>
      </c>
      <c r="AE7" s="86">
        <v>57.472000000000001</v>
      </c>
      <c r="AH7" s="51">
        <v>47.41</v>
      </c>
      <c r="AI7" s="130">
        <f t="shared" si="3"/>
        <v>1825.2849999999999</v>
      </c>
      <c r="AK7" s="80">
        <v>51.909816406250002</v>
      </c>
      <c r="AL7" s="77">
        <v>59</v>
      </c>
      <c r="AM7" s="74">
        <v>70</v>
      </c>
      <c r="AO7" s="108">
        <v>51.3</v>
      </c>
      <c r="AP7" s="14">
        <v>54.6</v>
      </c>
      <c r="AQ7" s="14">
        <v>80</v>
      </c>
      <c r="AR7" s="14">
        <v>36.5</v>
      </c>
      <c r="AS7" s="108">
        <v>29.1</v>
      </c>
      <c r="AT7" s="108">
        <f t="shared" si="4"/>
        <v>145.6</v>
      </c>
      <c r="AY7" s="62">
        <v>1881</v>
      </c>
    </row>
    <row r="8" spans="1:59" ht="10.15" customHeight="1">
      <c r="A8" s="22">
        <v>41887</v>
      </c>
      <c r="B8" s="50">
        <f t="shared" si="5"/>
        <v>2014</v>
      </c>
      <c r="C8" s="169"/>
      <c r="F8" s="76">
        <v>88.05</v>
      </c>
      <c r="G8" s="30">
        <v>22.83</v>
      </c>
      <c r="H8" s="32">
        <f t="shared" si="1"/>
        <v>4268.88</v>
      </c>
      <c r="I8" s="32"/>
      <c r="K8" s="6">
        <f t="shared" si="0"/>
        <v>125000</v>
      </c>
      <c r="L8" s="6">
        <v>125</v>
      </c>
      <c r="N8" s="51">
        <v>59.36</v>
      </c>
      <c r="O8" s="75">
        <f t="shared" si="2"/>
        <v>2285.36</v>
      </c>
      <c r="P8" s="137"/>
      <c r="U8" s="24">
        <v>66</v>
      </c>
      <c r="Z8" s="113">
        <v>213</v>
      </c>
      <c r="AD8" s="86">
        <v>57.472000000000001</v>
      </c>
      <c r="AE8" s="86">
        <v>57.472000000000001</v>
      </c>
      <c r="AH8" s="51">
        <v>47.41</v>
      </c>
      <c r="AI8" s="130">
        <f t="shared" si="3"/>
        <v>1825.2849999999999</v>
      </c>
      <c r="AK8" s="80">
        <v>53.940953125</v>
      </c>
      <c r="AL8" s="77">
        <v>59</v>
      </c>
      <c r="AM8" s="74">
        <v>70</v>
      </c>
      <c r="AO8" s="108">
        <v>48.1</v>
      </c>
      <c r="AP8" s="14">
        <v>50.7</v>
      </c>
      <c r="AQ8" s="14">
        <v>80.900000000000006</v>
      </c>
      <c r="AR8" s="14">
        <v>36.6</v>
      </c>
      <c r="AS8" s="108">
        <v>28.7</v>
      </c>
      <c r="AT8" s="108">
        <f t="shared" si="4"/>
        <v>146.19999999999999</v>
      </c>
      <c r="AY8" s="62">
        <v>1881</v>
      </c>
    </row>
    <row r="9" spans="1:59" ht="10.15" customHeight="1">
      <c r="A9" s="22">
        <v>41888</v>
      </c>
      <c r="B9" s="50">
        <f t="shared" si="5"/>
        <v>2014</v>
      </c>
      <c r="C9" s="169"/>
      <c r="F9" s="76">
        <v>88.05</v>
      </c>
      <c r="G9" s="30">
        <v>22.83</v>
      </c>
      <c r="H9" s="32">
        <f t="shared" si="1"/>
        <v>4268.88</v>
      </c>
      <c r="I9" s="32"/>
      <c r="K9" s="6">
        <f t="shared" si="0"/>
        <v>125000</v>
      </c>
      <c r="L9" s="6">
        <v>125</v>
      </c>
      <c r="N9" s="51">
        <v>59.36</v>
      </c>
      <c r="O9" s="75">
        <f t="shared" si="2"/>
        <v>2285.36</v>
      </c>
      <c r="P9" s="137"/>
      <c r="U9" s="24">
        <v>66</v>
      </c>
      <c r="Z9" s="113">
        <v>213</v>
      </c>
      <c r="AD9" s="86">
        <v>57.472000000000001</v>
      </c>
      <c r="AE9" s="86">
        <v>57.472000000000001</v>
      </c>
      <c r="AH9" s="51">
        <v>47.41</v>
      </c>
      <c r="AI9" s="130">
        <f t="shared" si="3"/>
        <v>1825.2849999999999</v>
      </c>
      <c r="AK9" s="80">
        <v>54.94949609375</v>
      </c>
      <c r="AL9" s="77">
        <v>59</v>
      </c>
      <c r="AM9" s="74">
        <v>70</v>
      </c>
      <c r="AO9" s="108">
        <v>49.7</v>
      </c>
      <c r="AP9" s="14">
        <v>52.5</v>
      </c>
      <c r="AQ9" s="14">
        <v>80.099999999999994</v>
      </c>
      <c r="AR9" s="14">
        <v>35.700000000000003</v>
      </c>
      <c r="AS9" s="108">
        <v>28.2</v>
      </c>
      <c r="AT9" s="108">
        <f t="shared" si="4"/>
        <v>144</v>
      </c>
      <c r="AY9" s="62">
        <v>1881</v>
      </c>
    </row>
    <row r="10" spans="1:59" ht="10.15" customHeight="1">
      <c r="A10" s="22">
        <v>41889</v>
      </c>
      <c r="B10" s="50">
        <f t="shared" si="5"/>
        <v>2014</v>
      </c>
      <c r="C10" s="169"/>
      <c r="F10" s="76">
        <v>88.05</v>
      </c>
      <c r="G10" s="30">
        <v>22.83</v>
      </c>
      <c r="H10" s="32">
        <f t="shared" si="1"/>
        <v>4268.88</v>
      </c>
      <c r="I10" s="32"/>
      <c r="K10" s="6">
        <f t="shared" si="0"/>
        <v>125000</v>
      </c>
      <c r="L10" s="6">
        <v>125</v>
      </c>
      <c r="N10" s="51">
        <v>59.36</v>
      </c>
      <c r="O10" s="75">
        <f t="shared" si="2"/>
        <v>2285.36</v>
      </c>
      <c r="P10" s="137"/>
      <c r="U10" s="24">
        <v>66</v>
      </c>
      <c r="Z10" s="113">
        <v>213</v>
      </c>
      <c r="AD10" s="86">
        <v>57.472000000000001</v>
      </c>
      <c r="AE10" s="86">
        <v>57.472000000000001</v>
      </c>
      <c r="AH10" s="51">
        <v>47.41</v>
      </c>
      <c r="AI10" s="130">
        <f t="shared" si="3"/>
        <v>1825.2849999999999</v>
      </c>
      <c r="AK10" s="80">
        <v>54.637644531249997</v>
      </c>
      <c r="AL10" s="77">
        <v>59</v>
      </c>
      <c r="AM10" s="74">
        <v>70</v>
      </c>
      <c r="AO10" s="108">
        <v>47</v>
      </c>
      <c r="AP10" s="14">
        <v>50.3</v>
      </c>
      <c r="AQ10" s="14">
        <v>83.2</v>
      </c>
      <c r="AR10" s="14">
        <v>34.299999999999997</v>
      </c>
      <c r="AS10" s="108">
        <v>28.5</v>
      </c>
      <c r="AT10" s="108">
        <f t="shared" si="4"/>
        <v>146</v>
      </c>
      <c r="AY10" s="62">
        <v>1881</v>
      </c>
    </row>
    <row r="11" spans="1:59" ht="10.15" customHeight="1">
      <c r="A11" s="22">
        <v>41890</v>
      </c>
      <c r="B11" s="50">
        <f t="shared" si="5"/>
        <v>2014</v>
      </c>
      <c r="C11" s="169"/>
      <c r="F11" s="76">
        <v>88.05</v>
      </c>
      <c r="G11" s="30">
        <v>22.83</v>
      </c>
      <c r="H11" s="32">
        <f t="shared" si="1"/>
        <v>4268.88</v>
      </c>
      <c r="I11" s="32"/>
      <c r="K11" s="6">
        <f t="shared" si="0"/>
        <v>125000</v>
      </c>
      <c r="L11" s="6">
        <v>125</v>
      </c>
      <c r="N11" s="51">
        <v>59.36</v>
      </c>
      <c r="O11" s="75">
        <f t="shared" si="2"/>
        <v>2285.36</v>
      </c>
      <c r="P11" s="137"/>
      <c r="U11" s="24">
        <v>66</v>
      </c>
      <c r="Z11" s="113">
        <v>213</v>
      </c>
      <c r="AD11" s="86">
        <v>57.472000000000001</v>
      </c>
      <c r="AE11" s="86">
        <v>57.472000000000001</v>
      </c>
      <c r="AH11" s="51">
        <v>47.41</v>
      </c>
      <c r="AI11" s="130">
        <f t="shared" si="3"/>
        <v>1825.2849999999999</v>
      </c>
      <c r="AK11" s="80">
        <v>54.724499999999999</v>
      </c>
      <c r="AL11" s="77">
        <v>59</v>
      </c>
      <c r="AM11" s="74">
        <v>70</v>
      </c>
      <c r="AO11" s="108">
        <v>49.3</v>
      </c>
      <c r="AP11" s="14">
        <v>51.8</v>
      </c>
      <c r="AQ11" s="14">
        <v>76.900000000000006</v>
      </c>
      <c r="AR11" s="14">
        <v>32.200000000000003</v>
      </c>
      <c r="AS11" s="108">
        <v>26.7</v>
      </c>
      <c r="AT11" s="108">
        <f t="shared" si="4"/>
        <v>135.80000000000001</v>
      </c>
      <c r="AY11" s="62">
        <v>1881</v>
      </c>
    </row>
    <row r="12" spans="1:59" ht="10.15" customHeight="1">
      <c r="A12" s="22">
        <v>41891</v>
      </c>
      <c r="B12" s="50">
        <f t="shared" si="5"/>
        <v>2014</v>
      </c>
      <c r="C12" s="169"/>
      <c r="F12" s="76">
        <v>88.05</v>
      </c>
      <c r="G12" s="30">
        <v>22.83</v>
      </c>
      <c r="H12" s="32">
        <f t="shared" si="1"/>
        <v>4268.88</v>
      </c>
      <c r="I12" s="32"/>
      <c r="K12" s="6">
        <f t="shared" si="0"/>
        <v>125000</v>
      </c>
      <c r="L12" s="6">
        <v>125</v>
      </c>
      <c r="N12" s="51">
        <v>59.36</v>
      </c>
      <c r="O12" s="75">
        <f t="shared" si="2"/>
        <v>2285.36</v>
      </c>
      <c r="P12" s="137"/>
      <c r="U12" s="24">
        <v>66</v>
      </c>
      <c r="Z12" s="113">
        <v>213</v>
      </c>
      <c r="AD12" s="86">
        <v>57.472000000000001</v>
      </c>
      <c r="AE12" s="86">
        <v>57.472000000000001</v>
      </c>
      <c r="AH12" s="51">
        <v>47.41</v>
      </c>
      <c r="AI12" s="130">
        <f t="shared" si="3"/>
        <v>1825.2849999999999</v>
      </c>
      <c r="AK12" s="80">
        <v>54.272414062499998</v>
      </c>
      <c r="AL12" s="77">
        <v>59</v>
      </c>
      <c r="AM12" s="74">
        <v>70</v>
      </c>
      <c r="AO12" s="108">
        <v>41</v>
      </c>
      <c r="AP12" s="14">
        <v>44.1</v>
      </c>
      <c r="AQ12" s="14">
        <v>81.2</v>
      </c>
      <c r="AR12" s="14">
        <v>34.6</v>
      </c>
      <c r="AS12" s="108">
        <v>18.7</v>
      </c>
      <c r="AT12" s="108">
        <f t="shared" si="4"/>
        <v>134.5</v>
      </c>
      <c r="AY12" s="62">
        <v>1881</v>
      </c>
    </row>
    <row r="13" spans="1:59" ht="10.15" customHeight="1">
      <c r="A13" s="22">
        <v>41892</v>
      </c>
      <c r="B13" s="50">
        <f t="shared" si="5"/>
        <v>2014</v>
      </c>
      <c r="C13" s="169"/>
      <c r="F13" s="76">
        <v>88.05</v>
      </c>
      <c r="G13" s="30">
        <v>22.83</v>
      </c>
      <c r="H13" s="32">
        <f t="shared" si="1"/>
        <v>4268.88</v>
      </c>
      <c r="I13" s="32"/>
      <c r="K13" s="6">
        <f t="shared" ref="K13:K41" si="6">+L13*1000</f>
        <v>125000</v>
      </c>
      <c r="L13" s="6">
        <v>125</v>
      </c>
      <c r="N13" s="51">
        <v>59.36</v>
      </c>
      <c r="O13" s="75">
        <f t="shared" si="2"/>
        <v>2285.36</v>
      </c>
      <c r="P13" s="137"/>
      <c r="U13" s="24">
        <v>66</v>
      </c>
      <c r="Z13" s="113">
        <v>213</v>
      </c>
      <c r="AD13" s="86">
        <v>57.472000000000001</v>
      </c>
      <c r="AE13" s="86">
        <v>57.472000000000001</v>
      </c>
      <c r="AH13" s="51">
        <v>47.41</v>
      </c>
      <c r="AI13" s="130">
        <f t="shared" si="3"/>
        <v>1825.2849999999999</v>
      </c>
      <c r="AK13" s="80">
        <v>52.52685546875</v>
      </c>
      <c r="AL13" s="77">
        <v>59</v>
      </c>
      <c r="AM13" s="74">
        <v>70</v>
      </c>
      <c r="AO13" s="108">
        <v>41.4</v>
      </c>
      <c r="AP13" s="14">
        <v>42.9</v>
      </c>
      <c r="AQ13" s="14">
        <v>82</v>
      </c>
      <c r="AR13" s="14">
        <v>33.6</v>
      </c>
      <c r="AS13" s="108">
        <v>7.8</v>
      </c>
      <c r="AT13" s="108">
        <f t="shared" si="4"/>
        <v>123.39999999999999</v>
      </c>
      <c r="AY13" s="62">
        <v>1881</v>
      </c>
    </row>
    <row r="14" spans="1:59" ht="10.15" customHeight="1">
      <c r="A14" s="22">
        <v>41893</v>
      </c>
      <c r="B14" s="50">
        <f t="shared" si="5"/>
        <v>2014</v>
      </c>
      <c r="C14" s="169"/>
      <c r="F14" s="76">
        <v>88.05</v>
      </c>
      <c r="G14" s="30">
        <v>22.83</v>
      </c>
      <c r="H14" s="32">
        <f t="shared" si="1"/>
        <v>4268.88</v>
      </c>
      <c r="I14" s="32"/>
      <c r="K14" s="6">
        <f t="shared" si="6"/>
        <v>125000</v>
      </c>
      <c r="L14" s="6">
        <v>125</v>
      </c>
      <c r="N14" s="51">
        <v>59.36</v>
      </c>
      <c r="O14" s="75">
        <f t="shared" si="2"/>
        <v>2285.36</v>
      </c>
      <c r="P14" s="137"/>
      <c r="U14" s="24">
        <v>66</v>
      </c>
      <c r="Z14" s="113">
        <v>213</v>
      </c>
      <c r="AD14" s="86">
        <v>57.472000000000001</v>
      </c>
      <c r="AE14" s="86">
        <v>57.472000000000001</v>
      </c>
      <c r="AH14" s="51">
        <v>47.41</v>
      </c>
      <c r="AI14" s="130">
        <f t="shared" si="3"/>
        <v>1825.2849999999999</v>
      </c>
      <c r="AK14" s="80">
        <v>53.003738281250001</v>
      </c>
      <c r="AL14" s="77">
        <v>59</v>
      </c>
      <c r="AM14" s="74">
        <v>70</v>
      </c>
      <c r="AO14" s="108">
        <v>43.2</v>
      </c>
      <c r="AP14" s="14">
        <v>45.3</v>
      </c>
      <c r="AQ14" s="14">
        <v>80.8</v>
      </c>
      <c r="AR14" s="14">
        <v>35.6</v>
      </c>
      <c r="AS14" s="108">
        <v>17</v>
      </c>
      <c r="AT14" s="108">
        <f t="shared" si="4"/>
        <v>133.4</v>
      </c>
      <c r="AY14" s="62">
        <v>1881</v>
      </c>
    </row>
    <row r="15" spans="1:59" ht="10.15" customHeight="1">
      <c r="A15" s="22">
        <v>41894</v>
      </c>
      <c r="B15" s="50">
        <f t="shared" si="5"/>
        <v>2014</v>
      </c>
      <c r="C15" s="169"/>
      <c r="F15" s="76">
        <v>88.05</v>
      </c>
      <c r="G15" s="30">
        <v>22.83</v>
      </c>
      <c r="H15" s="32">
        <f t="shared" si="1"/>
        <v>4268.88</v>
      </c>
      <c r="I15" s="32"/>
      <c r="K15" s="6">
        <f t="shared" si="6"/>
        <v>125000</v>
      </c>
      <c r="L15" s="6">
        <v>125</v>
      </c>
      <c r="N15" s="51">
        <v>59.36</v>
      </c>
      <c r="O15" s="75">
        <f t="shared" si="2"/>
        <v>2285.36</v>
      </c>
      <c r="P15" s="137"/>
      <c r="U15" s="24">
        <v>66</v>
      </c>
      <c r="Z15" s="113">
        <v>213</v>
      </c>
      <c r="AD15" s="86">
        <v>57.472000000000001</v>
      </c>
      <c r="AE15" s="86">
        <v>57.472000000000001</v>
      </c>
      <c r="AH15" s="51">
        <v>47.41</v>
      </c>
      <c r="AI15" s="130">
        <f t="shared" si="3"/>
        <v>1825.2849999999999</v>
      </c>
      <c r="AK15" s="80">
        <v>53.262324218750003</v>
      </c>
      <c r="AL15" s="77">
        <v>59</v>
      </c>
      <c r="AM15" s="74">
        <v>70</v>
      </c>
      <c r="AO15" s="108">
        <v>43.6</v>
      </c>
      <c r="AP15" s="14">
        <v>46.1</v>
      </c>
      <c r="AQ15" s="14">
        <v>81.8</v>
      </c>
      <c r="AR15" s="14">
        <v>35.200000000000003</v>
      </c>
      <c r="AS15" s="108">
        <v>17.2</v>
      </c>
      <c r="AT15" s="108">
        <f t="shared" si="4"/>
        <v>134.19999999999999</v>
      </c>
      <c r="AY15" s="62">
        <v>1881</v>
      </c>
    </row>
    <row r="16" spans="1:59" ht="10.15" customHeight="1">
      <c r="A16" s="22">
        <v>41895</v>
      </c>
      <c r="B16" s="50">
        <f t="shared" si="5"/>
        <v>2014</v>
      </c>
      <c r="C16" s="169"/>
      <c r="F16" s="76">
        <v>88.05</v>
      </c>
      <c r="G16" s="30">
        <v>22.83</v>
      </c>
      <c r="H16" s="32">
        <f t="shared" si="1"/>
        <v>4268.88</v>
      </c>
      <c r="I16" s="32"/>
      <c r="K16" s="6">
        <f t="shared" si="6"/>
        <v>125000</v>
      </c>
      <c r="L16" s="6">
        <v>125</v>
      </c>
      <c r="N16" s="51">
        <v>59.36</v>
      </c>
      <c r="O16" s="75">
        <f t="shared" si="2"/>
        <v>2285.36</v>
      </c>
      <c r="P16" s="137"/>
      <c r="U16" s="24">
        <v>66</v>
      </c>
      <c r="Z16" s="113">
        <v>213</v>
      </c>
      <c r="AD16" s="86">
        <v>57.472000000000001</v>
      </c>
      <c r="AE16" s="86">
        <v>57.472000000000001</v>
      </c>
      <c r="AH16" s="51">
        <v>47.41</v>
      </c>
      <c r="AI16" s="130">
        <f t="shared" si="3"/>
        <v>1825.2849999999999</v>
      </c>
      <c r="AK16" s="80">
        <v>51.868507812499999</v>
      </c>
      <c r="AL16" s="74">
        <v>70</v>
      </c>
      <c r="AM16" s="74">
        <v>70</v>
      </c>
      <c r="AO16" s="108">
        <v>44.6</v>
      </c>
      <c r="AP16" s="14">
        <v>47.3</v>
      </c>
      <c r="AQ16" s="14">
        <v>81.8</v>
      </c>
      <c r="AR16" s="14">
        <v>35.799999999999997</v>
      </c>
      <c r="AS16" s="108">
        <v>19.8</v>
      </c>
      <c r="AT16" s="108">
        <f t="shared" si="4"/>
        <v>137.4</v>
      </c>
      <c r="AY16" s="62">
        <v>1881</v>
      </c>
    </row>
    <row r="17" spans="1:51" ht="10.15" customHeight="1">
      <c r="A17" s="22">
        <v>41896</v>
      </c>
      <c r="B17" s="50">
        <f t="shared" si="5"/>
        <v>2014</v>
      </c>
      <c r="C17" s="169"/>
      <c r="F17" s="76">
        <v>88.05</v>
      </c>
      <c r="G17" s="30">
        <v>22.83</v>
      </c>
      <c r="H17" s="32">
        <f t="shared" si="1"/>
        <v>4268.88</v>
      </c>
      <c r="I17" s="32"/>
      <c r="K17" s="6">
        <f t="shared" si="6"/>
        <v>125000</v>
      </c>
      <c r="L17" s="6">
        <v>125</v>
      </c>
      <c r="N17" s="51">
        <v>59.36</v>
      </c>
      <c r="O17" s="75">
        <f t="shared" si="2"/>
        <v>2285.36</v>
      </c>
      <c r="P17" s="137"/>
      <c r="U17" s="24">
        <v>66</v>
      </c>
      <c r="Z17" s="113">
        <v>213</v>
      </c>
      <c r="AD17" s="86">
        <v>57.472000000000001</v>
      </c>
      <c r="AE17" s="86">
        <v>57.472000000000001</v>
      </c>
      <c r="AH17" s="51">
        <v>47.41</v>
      </c>
      <c r="AI17" s="130">
        <f t="shared" si="3"/>
        <v>1825.2849999999999</v>
      </c>
      <c r="AK17" s="80">
        <v>52.839140624999999</v>
      </c>
      <c r="AL17" s="74">
        <v>70</v>
      </c>
      <c r="AM17" s="74">
        <v>70</v>
      </c>
      <c r="AO17" s="108">
        <v>44.6</v>
      </c>
      <c r="AP17" s="14">
        <v>47.4</v>
      </c>
      <c r="AQ17" s="14">
        <v>82</v>
      </c>
      <c r="AR17" s="14">
        <v>35.799999999999997</v>
      </c>
      <c r="AS17" s="108">
        <v>18.899999999999999</v>
      </c>
      <c r="AT17" s="108">
        <f t="shared" si="4"/>
        <v>136.69999999999999</v>
      </c>
      <c r="AY17" s="62">
        <v>1881</v>
      </c>
    </row>
    <row r="18" spans="1:51" ht="10.15" customHeight="1">
      <c r="A18" s="22">
        <v>41897</v>
      </c>
      <c r="B18" s="50">
        <f t="shared" si="5"/>
        <v>2014</v>
      </c>
      <c r="C18" s="169"/>
      <c r="F18" s="76">
        <v>88.05</v>
      </c>
      <c r="G18" s="30">
        <v>22.83</v>
      </c>
      <c r="H18" s="32">
        <f t="shared" si="1"/>
        <v>4268.88</v>
      </c>
      <c r="I18" s="32"/>
      <c r="K18" s="6">
        <f t="shared" si="6"/>
        <v>125000</v>
      </c>
      <c r="L18" s="6">
        <v>125</v>
      </c>
      <c r="N18" s="51">
        <v>59.36</v>
      </c>
      <c r="O18" s="75">
        <f t="shared" si="2"/>
        <v>2285.36</v>
      </c>
      <c r="P18" s="137"/>
      <c r="U18" s="24">
        <v>66</v>
      </c>
      <c r="Z18" s="113">
        <v>213</v>
      </c>
      <c r="AD18" s="86">
        <v>57.472000000000001</v>
      </c>
      <c r="AE18" s="86">
        <v>57.472000000000001</v>
      </c>
      <c r="AH18" s="51">
        <v>47.41</v>
      </c>
      <c r="AI18" s="130">
        <f t="shared" si="3"/>
        <v>1825.2849999999999</v>
      </c>
      <c r="AK18" s="80">
        <v>52.660066406250003</v>
      </c>
      <c r="AL18" s="74">
        <v>70</v>
      </c>
      <c r="AM18" s="74">
        <v>70</v>
      </c>
      <c r="AO18" s="108">
        <v>44.3</v>
      </c>
      <c r="AP18" s="14">
        <v>46.6</v>
      </c>
      <c r="AQ18" s="14">
        <v>80.900000000000006</v>
      </c>
      <c r="AR18" s="14">
        <v>35.6</v>
      </c>
      <c r="AS18" s="108">
        <v>14.6</v>
      </c>
      <c r="AT18" s="108">
        <f t="shared" si="4"/>
        <v>131.1</v>
      </c>
      <c r="AY18" s="62">
        <v>1881</v>
      </c>
    </row>
    <row r="19" spans="1:51" ht="10.15" customHeight="1">
      <c r="A19" s="22">
        <v>41898</v>
      </c>
      <c r="B19" s="50">
        <f t="shared" si="5"/>
        <v>2014</v>
      </c>
      <c r="C19" s="169"/>
      <c r="F19" s="76">
        <v>88.05</v>
      </c>
      <c r="G19" s="30">
        <v>22.83</v>
      </c>
      <c r="H19" s="32">
        <f t="shared" si="1"/>
        <v>4268.88</v>
      </c>
      <c r="I19" s="32"/>
      <c r="K19" s="6">
        <f t="shared" si="6"/>
        <v>125000</v>
      </c>
      <c r="L19" s="6">
        <v>125</v>
      </c>
      <c r="N19" s="51">
        <v>59.36</v>
      </c>
      <c r="O19" s="75">
        <f t="shared" si="2"/>
        <v>2285.36</v>
      </c>
      <c r="P19" s="137"/>
      <c r="U19" s="24">
        <v>66</v>
      </c>
      <c r="Z19" s="113">
        <v>213</v>
      </c>
      <c r="AD19" s="86">
        <v>57.472000000000001</v>
      </c>
      <c r="AE19" s="86">
        <v>57.472000000000001</v>
      </c>
      <c r="AH19" s="51">
        <v>47.41</v>
      </c>
      <c r="AI19" s="130">
        <f t="shared" si="3"/>
        <v>1825.2849999999999</v>
      </c>
      <c r="AK19" s="80">
        <v>51.133773437499997</v>
      </c>
      <c r="AL19" s="74">
        <v>70</v>
      </c>
      <c r="AM19" s="74">
        <v>70</v>
      </c>
      <c r="AO19" s="108">
        <v>50.4</v>
      </c>
      <c r="AP19" s="14">
        <v>51.7</v>
      </c>
      <c r="AQ19" s="14">
        <v>81</v>
      </c>
      <c r="AR19" s="14">
        <v>31.4</v>
      </c>
      <c r="AS19" s="108">
        <v>5.4</v>
      </c>
      <c r="AT19" s="108">
        <f t="shared" si="4"/>
        <v>117.80000000000001</v>
      </c>
      <c r="AY19" s="62">
        <v>1881</v>
      </c>
    </row>
    <row r="20" spans="1:51" ht="10.15" customHeight="1">
      <c r="A20" s="22">
        <v>41899</v>
      </c>
      <c r="B20" s="50">
        <f t="shared" si="5"/>
        <v>2014</v>
      </c>
      <c r="C20" s="169"/>
      <c r="F20" s="76">
        <v>88.05</v>
      </c>
      <c r="G20" s="30">
        <v>22.83</v>
      </c>
      <c r="H20" s="32">
        <f t="shared" si="1"/>
        <v>4268.88</v>
      </c>
      <c r="I20" s="32"/>
      <c r="K20" s="6">
        <f t="shared" si="6"/>
        <v>125000</v>
      </c>
      <c r="L20" s="6">
        <v>125</v>
      </c>
      <c r="N20" s="51">
        <v>59.36</v>
      </c>
      <c r="O20" s="75">
        <f t="shared" si="2"/>
        <v>2285.36</v>
      </c>
      <c r="P20" s="137"/>
      <c r="U20" s="24">
        <v>66</v>
      </c>
      <c r="Z20" s="113">
        <v>213</v>
      </c>
      <c r="AD20" s="86">
        <v>57.472000000000001</v>
      </c>
      <c r="AE20" s="86">
        <v>57.472000000000001</v>
      </c>
      <c r="AH20" s="51">
        <v>47.41</v>
      </c>
      <c r="AI20" s="130">
        <f t="shared" si="3"/>
        <v>1825.2849999999999</v>
      </c>
      <c r="AK20" s="80">
        <v>51.575667968749997</v>
      </c>
      <c r="AL20" s="74">
        <v>70</v>
      </c>
      <c r="AM20" s="74">
        <v>70</v>
      </c>
      <c r="AO20" s="108">
        <v>40.6</v>
      </c>
      <c r="AP20" s="14">
        <v>41.8</v>
      </c>
      <c r="AQ20" s="14">
        <v>81.2</v>
      </c>
      <c r="AR20" s="14">
        <v>33.799999999999997</v>
      </c>
      <c r="AS20" s="108">
        <v>10.1</v>
      </c>
      <c r="AT20" s="108">
        <f t="shared" si="4"/>
        <v>125.1</v>
      </c>
      <c r="AY20" s="62">
        <v>1881</v>
      </c>
    </row>
    <row r="21" spans="1:51" ht="10.15" customHeight="1">
      <c r="A21" s="22">
        <v>41900</v>
      </c>
      <c r="B21" s="50">
        <f t="shared" si="5"/>
        <v>2014</v>
      </c>
      <c r="C21" s="169"/>
      <c r="F21" s="76">
        <v>88.05</v>
      </c>
      <c r="G21" s="30">
        <v>22.83</v>
      </c>
      <c r="H21" s="32">
        <f t="shared" si="1"/>
        <v>4268.88</v>
      </c>
      <c r="I21" s="32"/>
      <c r="K21" s="6">
        <f t="shared" si="6"/>
        <v>125000</v>
      </c>
      <c r="L21" s="6">
        <v>125</v>
      </c>
      <c r="N21" s="51">
        <v>59.36</v>
      </c>
      <c r="O21" s="75">
        <f t="shared" si="2"/>
        <v>2285.36</v>
      </c>
      <c r="P21" s="137"/>
      <c r="U21" s="24">
        <v>66</v>
      </c>
      <c r="Z21" s="113">
        <v>213</v>
      </c>
      <c r="AD21" s="86">
        <v>57.472000000000001</v>
      </c>
      <c r="AE21" s="86">
        <v>57.472000000000001</v>
      </c>
      <c r="AH21" s="51">
        <v>47.41</v>
      </c>
      <c r="AI21" s="130">
        <f t="shared" si="3"/>
        <v>1825.2849999999999</v>
      </c>
      <c r="AK21" s="80">
        <v>53.087394531249998</v>
      </c>
      <c r="AL21" s="74">
        <v>70</v>
      </c>
      <c r="AM21" s="74">
        <v>70</v>
      </c>
      <c r="AO21" s="108">
        <v>43</v>
      </c>
      <c r="AP21" s="14">
        <v>43.9</v>
      </c>
      <c r="AQ21" s="14">
        <v>82.3</v>
      </c>
      <c r="AR21" s="14">
        <v>35.799999999999997</v>
      </c>
      <c r="AS21" s="108">
        <v>15.9</v>
      </c>
      <c r="AT21" s="108">
        <f t="shared" si="4"/>
        <v>134</v>
      </c>
      <c r="AY21" s="62">
        <v>1881</v>
      </c>
    </row>
    <row r="22" spans="1:51" ht="10.15" customHeight="1">
      <c r="A22" s="22">
        <v>41901</v>
      </c>
      <c r="B22" s="50">
        <f t="shared" si="5"/>
        <v>2014</v>
      </c>
      <c r="C22" s="169"/>
      <c r="F22" s="76">
        <v>88.05</v>
      </c>
      <c r="G22" s="30">
        <v>22.83</v>
      </c>
      <c r="H22" s="32">
        <f t="shared" si="1"/>
        <v>4268.88</v>
      </c>
      <c r="I22" s="32"/>
      <c r="K22" s="6">
        <f t="shared" si="6"/>
        <v>125000</v>
      </c>
      <c r="L22" s="6">
        <v>125</v>
      </c>
      <c r="N22" s="51">
        <v>59.36</v>
      </c>
      <c r="O22" s="75">
        <f t="shared" si="2"/>
        <v>2285.36</v>
      </c>
      <c r="P22" s="137"/>
      <c r="U22" s="24">
        <v>66</v>
      </c>
      <c r="Z22" s="113">
        <v>213</v>
      </c>
      <c r="AD22" s="86">
        <v>57.472000000000001</v>
      </c>
      <c r="AE22" s="86">
        <v>57.472000000000001</v>
      </c>
      <c r="AH22" s="51">
        <v>47.41</v>
      </c>
      <c r="AI22" s="130">
        <f t="shared" si="3"/>
        <v>1825.2849999999999</v>
      </c>
      <c r="AK22" s="80">
        <v>54.137648437499998</v>
      </c>
      <c r="AL22" s="74">
        <v>70</v>
      </c>
      <c r="AM22" s="74">
        <v>70</v>
      </c>
      <c r="AO22" s="108">
        <v>42.9</v>
      </c>
      <c r="AP22" s="14">
        <v>44</v>
      </c>
      <c r="AQ22" s="14">
        <v>82.1</v>
      </c>
      <c r="AR22" s="14">
        <v>36.6</v>
      </c>
      <c r="AS22" s="108">
        <v>8.5</v>
      </c>
      <c r="AT22" s="108">
        <f>AQ22+AR22+AS22</f>
        <v>127.19999999999999</v>
      </c>
      <c r="AY22" s="62">
        <v>1881</v>
      </c>
    </row>
    <row r="23" spans="1:51" ht="10.15" customHeight="1">
      <c r="A23" s="22">
        <v>41902</v>
      </c>
      <c r="B23" s="50">
        <f t="shared" si="5"/>
        <v>2014</v>
      </c>
      <c r="C23" s="169"/>
      <c r="F23" s="76">
        <v>88.05</v>
      </c>
      <c r="G23" s="30">
        <v>22.83</v>
      </c>
      <c r="H23" s="32">
        <f t="shared" si="1"/>
        <v>4268.88</v>
      </c>
      <c r="I23" s="32"/>
      <c r="K23" s="6">
        <f t="shared" si="6"/>
        <v>125000</v>
      </c>
      <c r="L23" s="6">
        <v>125</v>
      </c>
      <c r="N23" s="51">
        <v>59.36</v>
      </c>
      <c r="O23" s="75">
        <f t="shared" si="2"/>
        <v>2285.36</v>
      </c>
      <c r="P23" s="137"/>
      <c r="U23" s="24">
        <v>66</v>
      </c>
      <c r="Z23" s="113">
        <v>213</v>
      </c>
      <c r="AD23" s="86">
        <v>57.472000000000001</v>
      </c>
      <c r="AE23" s="86">
        <v>57.472000000000001</v>
      </c>
      <c r="AH23" s="51">
        <v>47.41</v>
      </c>
      <c r="AI23" s="130">
        <f t="shared" si="3"/>
        <v>1825.2849999999999</v>
      </c>
      <c r="AK23" s="80">
        <v>54.286152343749997</v>
      </c>
      <c r="AL23" s="74">
        <v>70</v>
      </c>
      <c r="AM23" s="74">
        <v>70</v>
      </c>
      <c r="AO23" s="108">
        <v>43.4</v>
      </c>
      <c r="AP23" s="14">
        <v>44.6</v>
      </c>
      <c r="AQ23" s="14">
        <v>80.3</v>
      </c>
      <c r="AR23" s="14">
        <v>37.299999999999997</v>
      </c>
      <c r="AS23" s="108">
        <v>22.4</v>
      </c>
      <c r="AT23" s="108">
        <f t="shared" si="4"/>
        <v>140</v>
      </c>
      <c r="AY23" s="62">
        <v>1881</v>
      </c>
    </row>
    <row r="24" spans="1:51" ht="10.15" customHeight="1">
      <c r="A24" s="22">
        <v>41903</v>
      </c>
      <c r="B24" s="50">
        <f t="shared" si="5"/>
        <v>2014</v>
      </c>
      <c r="C24" s="169"/>
      <c r="F24" s="76">
        <v>88.05</v>
      </c>
      <c r="G24" s="30">
        <v>22.83</v>
      </c>
      <c r="H24" s="32">
        <f t="shared" si="1"/>
        <v>4268.88</v>
      </c>
      <c r="I24" s="32"/>
      <c r="K24" s="6">
        <f t="shared" si="6"/>
        <v>125000</v>
      </c>
      <c r="L24" s="6">
        <v>125</v>
      </c>
      <c r="N24" s="51">
        <v>59.36</v>
      </c>
      <c r="O24" s="75">
        <f t="shared" si="2"/>
        <v>2285.36</v>
      </c>
      <c r="P24" s="137"/>
      <c r="U24" s="24">
        <v>66</v>
      </c>
      <c r="Z24" s="113">
        <v>213</v>
      </c>
      <c r="AD24" s="86">
        <v>57.472000000000001</v>
      </c>
      <c r="AE24" s="86">
        <v>57.472000000000001</v>
      </c>
      <c r="AH24" s="51">
        <v>47.41</v>
      </c>
      <c r="AI24" s="130">
        <f t="shared" si="3"/>
        <v>1825.2849999999999</v>
      </c>
      <c r="AK24" s="80">
        <v>53.444558593750003</v>
      </c>
      <c r="AL24" s="74">
        <v>70</v>
      </c>
      <c r="AM24" s="74">
        <v>70</v>
      </c>
      <c r="AO24" s="108">
        <v>44.2</v>
      </c>
      <c r="AP24" s="14">
        <v>45.1</v>
      </c>
      <c r="AQ24" s="14">
        <v>81.400000000000006</v>
      </c>
      <c r="AR24" s="14">
        <v>36.700000000000003</v>
      </c>
      <c r="AS24" s="108">
        <v>25.1</v>
      </c>
      <c r="AT24" s="108">
        <f t="shared" si="4"/>
        <v>143.20000000000002</v>
      </c>
      <c r="AY24" s="62">
        <v>1881</v>
      </c>
    </row>
    <row r="25" spans="1:51" ht="10.15" customHeight="1">
      <c r="A25" s="22">
        <v>41904</v>
      </c>
      <c r="B25" s="50">
        <f t="shared" si="5"/>
        <v>2014</v>
      </c>
      <c r="C25" s="169"/>
      <c r="F25" s="76">
        <v>88.05</v>
      </c>
      <c r="G25" s="30">
        <v>22.83</v>
      </c>
      <c r="H25" s="32">
        <f t="shared" si="1"/>
        <v>4268.88</v>
      </c>
      <c r="I25" s="32"/>
      <c r="K25" s="6">
        <f t="shared" si="6"/>
        <v>125000</v>
      </c>
      <c r="L25" s="6">
        <v>125</v>
      </c>
      <c r="N25" s="51">
        <v>59.36</v>
      </c>
      <c r="O25" s="75">
        <f t="shared" si="2"/>
        <v>2285.36</v>
      </c>
      <c r="P25" s="137"/>
      <c r="U25" s="24">
        <v>66</v>
      </c>
      <c r="Z25" s="113">
        <v>213</v>
      </c>
      <c r="AD25" s="86">
        <v>57.472000000000001</v>
      </c>
      <c r="AE25" s="86">
        <v>57.472000000000001</v>
      </c>
      <c r="AH25" s="51">
        <v>47.41</v>
      </c>
      <c r="AI25" s="130">
        <f t="shared" si="3"/>
        <v>1825.2849999999999</v>
      </c>
      <c r="AK25" s="80">
        <v>53.858785156250001</v>
      </c>
      <c r="AL25" s="74">
        <v>70</v>
      </c>
      <c r="AM25" s="74">
        <v>70</v>
      </c>
      <c r="AO25" s="108">
        <v>44.7</v>
      </c>
      <c r="AP25" s="14">
        <v>46</v>
      </c>
      <c r="AQ25" s="14">
        <v>79.5</v>
      </c>
      <c r="AR25" s="14">
        <v>37.700000000000003</v>
      </c>
      <c r="AS25" s="108">
        <v>23.5</v>
      </c>
      <c r="AT25" s="108">
        <f t="shared" si="4"/>
        <v>140.69999999999999</v>
      </c>
      <c r="AY25" s="62">
        <v>1881</v>
      </c>
    </row>
    <row r="26" spans="1:51" ht="10.15" customHeight="1">
      <c r="A26" s="22">
        <v>41905</v>
      </c>
      <c r="B26" s="50">
        <f t="shared" si="5"/>
        <v>2014</v>
      </c>
      <c r="C26" s="169"/>
      <c r="F26" s="76">
        <v>88.05</v>
      </c>
      <c r="G26" s="30">
        <v>22.83</v>
      </c>
      <c r="H26" s="32">
        <f t="shared" si="1"/>
        <v>4268.88</v>
      </c>
      <c r="I26" s="32"/>
      <c r="K26" s="6">
        <f t="shared" si="6"/>
        <v>125000</v>
      </c>
      <c r="L26" s="6">
        <v>125</v>
      </c>
      <c r="N26" s="51">
        <v>59.36</v>
      </c>
      <c r="O26" s="75">
        <f t="shared" si="2"/>
        <v>2285.36</v>
      </c>
      <c r="P26" s="137"/>
      <c r="U26" s="24">
        <v>66</v>
      </c>
      <c r="Z26" s="113">
        <v>213</v>
      </c>
      <c r="AD26" s="86">
        <v>57.472000000000001</v>
      </c>
      <c r="AE26" s="86">
        <v>57.472000000000001</v>
      </c>
      <c r="AH26" s="51">
        <v>47.41</v>
      </c>
      <c r="AI26" s="130">
        <f t="shared" si="3"/>
        <v>1825.2849999999999</v>
      </c>
      <c r="AK26" s="80">
        <v>53.787531250000001</v>
      </c>
      <c r="AL26" s="74">
        <v>70</v>
      </c>
      <c r="AM26" s="74">
        <v>70</v>
      </c>
      <c r="AO26" s="108">
        <v>46.6</v>
      </c>
      <c r="AP26" s="14">
        <v>48.8</v>
      </c>
      <c r="AQ26" s="14">
        <v>82.1</v>
      </c>
      <c r="AR26" s="14">
        <v>37.700000000000003</v>
      </c>
      <c r="AS26" s="108">
        <v>22.1</v>
      </c>
      <c r="AT26" s="108">
        <f t="shared" si="4"/>
        <v>141.9</v>
      </c>
      <c r="AY26" s="62">
        <v>1881</v>
      </c>
    </row>
    <row r="27" spans="1:51" ht="10.15" customHeight="1">
      <c r="A27" s="22">
        <v>41906</v>
      </c>
      <c r="B27" s="50">
        <f t="shared" si="5"/>
        <v>2014</v>
      </c>
      <c r="C27" s="169"/>
      <c r="F27" s="76">
        <v>88.05</v>
      </c>
      <c r="G27" s="30">
        <v>22.83</v>
      </c>
      <c r="H27" s="32">
        <f t="shared" si="1"/>
        <v>4268.88</v>
      </c>
      <c r="I27" s="32"/>
      <c r="K27" s="6">
        <f t="shared" si="6"/>
        <v>125000</v>
      </c>
      <c r="L27" s="6">
        <v>125</v>
      </c>
      <c r="N27" s="51">
        <v>59.36</v>
      </c>
      <c r="O27" s="75">
        <f t="shared" si="2"/>
        <v>2285.36</v>
      </c>
      <c r="P27" s="137"/>
      <c r="U27" s="24">
        <v>66</v>
      </c>
      <c r="Z27" s="113">
        <v>213</v>
      </c>
      <c r="AD27" s="86">
        <v>57.472000000000001</v>
      </c>
      <c r="AE27" s="86">
        <v>57.472000000000001</v>
      </c>
      <c r="AH27" s="51">
        <v>47.41</v>
      </c>
      <c r="AI27" s="130">
        <f t="shared" si="3"/>
        <v>1825.2849999999999</v>
      </c>
      <c r="AK27" s="80">
        <v>51.82951953125</v>
      </c>
      <c r="AL27" s="74">
        <v>70</v>
      </c>
      <c r="AM27" s="74">
        <v>70</v>
      </c>
      <c r="AO27" s="108">
        <v>50.7</v>
      </c>
      <c r="AP27" s="14">
        <v>53.8</v>
      </c>
      <c r="AQ27" s="14">
        <v>81.2</v>
      </c>
      <c r="AR27" s="14">
        <v>36.5</v>
      </c>
      <c r="AS27" s="108">
        <v>22.3</v>
      </c>
      <c r="AT27" s="108">
        <f t="shared" si="4"/>
        <v>140</v>
      </c>
      <c r="AY27" s="62">
        <v>1881</v>
      </c>
    </row>
    <row r="28" spans="1:51" ht="10.15" customHeight="1">
      <c r="A28" s="22">
        <v>41907</v>
      </c>
      <c r="B28" s="50">
        <f t="shared" si="5"/>
        <v>2014</v>
      </c>
      <c r="C28" s="169"/>
      <c r="F28" s="76">
        <v>88.05</v>
      </c>
      <c r="G28" s="30">
        <v>22.83</v>
      </c>
      <c r="H28" s="32">
        <f t="shared" si="1"/>
        <v>4268.88</v>
      </c>
      <c r="I28" s="32"/>
      <c r="K28" s="6">
        <f t="shared" si="6"/>
        <v>125000</v>
      </c>
      <c r="L28" s="6">
        <v>125</v>
      </c>
      <c r="N28" s="51">
        <v>59.36</v>
      </c>
      <c r="O28" s="75">
        <f t="shared" si="2"/>
        <v>2285.36</v>
      </c>
      <c r="P28" s="137"/>
      <c r="U28" s="24">
        <v>66</v>
      </c>
      <c r="Z28" s="113">
        <v>213</v>
      </c>
      <c r="AD28" s="86">
        <v>57.472000000000001</v>
      </c>
      <c r="AE28" s="86">
        <v>57.472000000000001</v>
      </c>
      <c r="AH28" s="51">
        <v>47.41</v>
      </c>
      <c r="AI28" s="130">
        <f t="shared" si="3"/>
        <v>1825.2849999999999</v>
      </c>
      <c r="AK28" s="80">
        <v>52.09619140625</v>
      </c>
      <c r="AL28" s="74">
        <v>70</v>
      </c>
      <c r="AM28" s="74">
        <v>70</v>
      </c>
      <c r="AO28" s="108">
        <v>51.1</v>
      </c>
      <c r="AP28" s="14">
        <v>54</v>
      </c>
      <c r="AQ28" s="14">
        <v>79.599999999999994</v>
      </c>
      <c r="AR28" s="14">
        <v>36.700000000000003</v>
      </c>
      <c r="AS28" s="108">
        <v>20.6</v>
      </c>
      <c r="AT28" s="108">
        <f t="shared" si="4"/>
        <v>136.9</v>
      </c>
      <c r="AY28" s="62">
        <v>1881</v>
      </c>
    </row>
    <row r="29" spans="1:51" ht="10.15" customHeight="1">
      <c r="A29" s="22">
        <v>41908</v>
      </c>
      <c r="B29" s="50">
        <f t="shared" si="5"/>
        <v>2014</v>
      </c>
      <c r="C29" s="169"/>
      <c r="F29" s="76">
        <v>88.05</v>
      </c>
      <c r="G29" s="30">
        <v>22.83</v>
      </c>
      <c r="H29" s="32">
        <f t="shared" si="1"/>
        <v>4268.88</v>
      </c>
      <c r="I29" s="32"/>
      <c r="K29" s="6">
        <f t="shared" si="6"/>
        <v>125000</v>
      </c>
      <c r="L29" s="6">
        <v>125</v>
      </c>
      <c r="N29" s="51">
        <v>59.36</v>
      </c>
      <c r="O29" s="75">
        <f t="shared" si="2"/>
        <v>2285.36</v>
      </c>
      <c r="P29" s="137"/>
      <c r="U29" s="24">
        <v>66</v>
      </c>
      <c r="Z29" s="113">
        <v>213</v>
      </c>
      <c r="AD29" s="86">
        <v>57.472000000000001</v>
      </c>
      <c r="AE29" s="86">
        <v>57.472000000000001</v>
      </c>
      <c r="AH29" s="51">
        <v>47.41</v>
      </c>
      <c r="AI29" s="130">
        <f t="shared" si="3"/>
        <v>1825.2849999999999</v>
      </c>
      <c r="AK29" s="80">
        <v>54.9294453125</v>
      </c>
      <c r="AL29" s="74">
        <v>70</v>
      </c>
      <c r="AM29" s="74">
        <v>70</v>
      </c>
      <c r="AO29" s="108">
        <v>49.856610000000003</v>
      </c>
      <c r="AP29" s="14">
        <v>52.094919999999995</v>
      </c>
      <c r="AQ29" s="14">
        <v>82.843820000000008</v>
      </c>
      <c r="AR29" s="14">
        <v>33.33737</v>
      </c>
      <c r="AS29" s="108">
        <v>21.7</v>
      </c>
      <c r="AT29" s="108">
        <f t="shared" si="4"/>
        <v>137.88119</v>
      </c>
      <c r="AY29" s="62">
        <v>1881</v>
      </c>
    </row>
    <row r="30" spans="1:51" ht="10.15" customHeight="1">
      <c r="A30" s="22">
        <v>41909</v>
      </c>
      <c r="B30" s="50">
        <f t="shared" si="5"/>
        <v>2014</v>
      </c>
      <c r="C30" s="169"/>
      <c r="F30" s="76">
        <v>88.05</v>
      </c>
      <c r="G30" s="30">
        <v>22.83</v>
      </c>
      <c r="H30" s="32">
        <f t="shared" si="1"/>
        <v>4268.88</v>
      </c>
      <c r="I30" s="32"/>
      <c r="K30" s="6">
        <f t="shared" si="6"/>
        <v>125000</v>
      </c>
      <c r="L30" s="6">
        <v>125</v>
      </c>
      <c r="N30" s="51">
        <v>59.36</v>
      </c>
      <c r="O30" s="75">
        <f t="shared" si="2"/>
        <v>2285.36</v>
      </c>
      <c r="P30" s="137"/>
      <c r="U30" s="24">
        <v>66</v>
      </c>
      <c r="Z30" s="113">
        <v>213</v>
      </c>
      <c r="AD30" s="86">
        <v>57.472000000000001</v>
      </c>
      <c r="AE30" s="86">
        <v>57.472000000000001</v>
      </c>
      <c r="AH30" s="51">
        <v>47.41</v>
      </c>
      <c r="AI30" s="130">
        <f t="shared" si="3"/>
        <v>1825.2849999999999</v>
      </c>
      <c r="AK30" s="80">
        <v>53.477343750000003</v>
      </c>
      <c r="AL30" s="74">
        <v>70</v>
      </c>
      <c r="AM30" s="74">
        <v>70</v>
      </c>
      <c r="AO30" s="108">
        <v>47.177300000000002</v>
      </c>
      <c r="AP30" s="14">
        <v>49.487259999999999</v>
      </c>
      <c r="AQ30" s="14">
        <v>82.447699999999998</v>
      </c>
      <c r="AR30" s="14">
        <v>32.581650000000003</v>
      </c>
      <c r="AS30" s="108">
        <v>22.9</v>
      </c>
      <c r="AT30" s="108">
        <f t="shared" si="4"/>
        <v>137.92935</v>
      </c>
      <c r="AY30" s="62">
        <v>1881</v>
      </c>
    </row>
    <row r="31" spans="1:51" ht="10.15" customHeight="1">
      <c r="A31" s="22">
        <v>41910</v>
      </c>
      <c r="B31" s="50">
        <f t="shared" si="5"/>
        <v>2014</v>
      </c>
      <c r="C31" s="169"/>
      <c r="F31" s="76">
        <v>88.05</v>
      </c>
      <c r="G31" s="30">
        <v>22.83</v>
      </c>
      <c r="H31" s="32">
        <f t="shared" si="1"/>
        <v>4268.88</v>
      </c>
      <c r="I31" s="32"/>
      <c r="K31" s="6">
        <f t="shared" si="6"/>
        <v>125000</v>
      </c>
      <c r="L31" s="6">
        <v>125</v>
      </c>
      <c r="N31" s="51">
        <v>59.36</v>
      </c>
      <c r="O31" s="75">
        <f t="shared" si="2"/>
        <v>2285.36</v>
      </c>
      <c r="P31" s="137"/>
      <c r="U31" s="24">
        <v>66</v>
      </c>
      <c r="Z31" s="113">
        <v>213</v>
      </c>
      <c r="AD31" s="86">
        <v>57.472000000000001</v>
      </c>
      <c r="AE31" s="86">
        <v>57.472000000000001</v>
      </c>
      <c r="AH31" s="51">
        <v>47.41</v>
      </c>
      <c r="AI31" s="130">
        <f t="shared" si="3"/>
        <v>1825.2849999999999</v>
      </c>
      <c r="AK31" s="80">
        <v>55.649859374999998</v>
      </c>
      <c r="AL31" s="74">
        <v>70</v>
      </c>
      <c r="AM31" s="74">
        <v>70</v>
      </c>
      <c r="AO31" s="108">
        <v>47.454680000000003</v>
      </c>
      <c r="AP31" s="14">
        <v>49.558790000000002</v>
      </c>
      <c r="AQ31" s="14">
        <v>82.394490000000005</v>
      </c>
      <c r="AR31" s="14">
        <v>35.392230000000005</v>
      </c>
      <c r="AS31" s="108">
        <v>26.2</v>
      </c>
      <c r="AT31" s="108">
        <f t="shared" si="4"/>
        <v>143.98671999999999</v>
      </c>
      <c r="AY31" s="62">
        <v>1881</v>
      </c>
    </row>
    <row r="32" spans="1:51" ht="10.15" customHeight="1">
      <c r="A32" s="22">
        <v>41911</v>
      </c>
      <c r="B32" s="50">
        <f t="shared" si="5"/>
        <v>2014</v>
      </c>
      <c r="C32" s="169"/>
      <c r="F32" s="76">
        <v>88.05</v>
      </c>
      <c r="G32" s="30">
        <v>22.83</v>
      </c>
      <c r="H32" s="32">
        <f t="shared" si="1"/>
        <v>4268.88</v>
      </c>
      <c r="I32" s="32"/>
      <c r="K32" s="6">
        <f t="shared" si="6"/>
        <v>125000</v>
      </c>
      <c r="L32" s="6">
        <v>125</v>
      </c>
      <c r="N32" s="51">
        <v>59.36</v>
      </c>
      <c r="O32" s="75">
        <f t="shared" si="2"/>
        <v>2285.36</v>
      </c>
      <c r="P32" s="137"/>
      <c r="U32" s="24">
        <v>66</v>
      </c>
      <c r="Z32" s="113">
        <v>213</v>
      </c>
      <c r="AD32" s="86">
        <v>57.472000000000001</v>
      </c>
      <c r="AE32" s="86">
        <v>57.472000000000001</v>
      </c>
      <c r="AH32" s="51">
        <v>47.41</v>
      </c>
      <c r="AI32" s="130">
        <f t="shared" si="3"/>
        <v>1825.2849999999999</v>
      </c>
      <c r="AK32" s="80">
        <v>55.422003906249998</v>
      </c>
      <c r="AL32" s="74">
        <v>70</v>
      </c>
      <c r="AM32" s="74">
        <v>70</v>
      </c>
      <c r="AO32" s="108">
        <v>47.690930000000002</v>
      </c>
      <c r="AP32" s="14">
        <v>50.425059999999995</v>
      </c>
      <c r="AQ32" s="14">
        <v>81.873100000000008</v>
      </c>
      <c r="AR32" s="14">
        <v>33.55547</v>
      </c>
      <c r="AS32" s="108">
        <v>26.5</v>
      </c>
      <c r="AT32" s="108">
        <f t="shared" si="4"/>
        <v>141.92857000000001</v>
      </c>
      <c r="AY32" s="62">
        <v>1881</v>
      </c>
    </row>
    <row r="33" spans="1:51" ht="10.15" customHeight="1">
      <c r="A33" s="22">
        <v>41912</v>
      </c>
      <c r="B33" s="50">
        <f t="shared" si="5"/>
        <v>2014</v>
      </c>
      <c r="C33" s="169"/>
      <c r="F33" s="76">
        <v>88.05</v>
      </c>
      <c r="G33" s="30">
        <v>22.83</v>
      </c>
      <c r="H33" s="32">
        <f t="shared" si="1"/>
        <v>4268.88</v>
      </c>
      <c r="I33" s="32"/>
      <c r="K33" s="6">
        <f t="shared" si="6"/>
        <v>125000</v>
      </c>
      <c r="L33" s="6">
        <v>125</v>
      </c>
      <c r="N33" s="51">
        <v>59.36</v>
      </c>
      <c r="O33" s="75">
        <f t="shared" si="2"/>
        <v>2285.36</v>
      </c>
      <c r="P33" s="137"/>
      <c r="U33" s="24">
        <v>66</v>
      </c>
      <c r="Z33" s="113">
        <v>213</v>
      </c>
      <c r="AD33" s="86">
        <v>57.472000000000001</v>
      </c>
      <c r="AE33" s="86">
        <v>57.472000000000001</v>
      </c>
      <c r="AH33" s="51">
        <v>47.41</v>
      </c>
      <c r="AI33" s="130">
        <f t="shared" si="3"/>
        <v>1825.2849999999999</v>
      </c>
      <c r="AK33" s="80">
        <v>49.468488281250004</v>
      </c>
      <c r="AL33" s="74">
        <v>70</v>
      </c>
      <c r="AM33" s="74">
        <v>70</v>
      </c>
      <c r="AO33" s="108">
        <v>46.285160000000005</v>
      </c>
      <c r="AP33" s="14">
        <v>46.379989999999999</v>
      </c>
      <c r="AQ33" s="14">
        <v>81.806910000000002</v>
      </c>
      <c r="AR33" s="14">
        <v>32.735709999999997</v>
      </c>
      <c r="AS33" s="108">
        <v>23.5</v>
      </c>
      <c r="AT33" s="108">
        <f t="shared" si="4"/>
        <v>138.04262</v>
      </c>
      <c r="AY33" s="62">
        <v>1881</v>
      </c>
    </row>
    <row r="34" spans="1:51" ht="10.15" customHeight="1">
      <c r="A34" s="22">
        <v>41913</v>
      </c>
      <c r="B34" s="50">
        <f t="shared" si="5"/>
        <v>2014</v>
      </c>
      <c r="C34" s="169">
        <v>41913</v>
      </c>
      <c r="F34" s="76">
        <v>88.05</v>
      </c>
      <c r="G34" s="30">
        <v>22.83</v>
      </c>
      <c r="H34" s="32">
        <f t="shared" si="1"/>
        <v>4268.88</v>
      </c>
      <c r="I34" s="32"/>
      <c r="K34" s="6">
        <v>129000</v>
      </c>
      <c r="L34" s="6">
        <v>129</v>
      </c>
      <c r="N34" s="51">
        <v>59.36</v>
      </c>
      <c r="O34" s="75">
        <f t="shared" si="2"/>
        <v>2285.36</v>
      </c>
      <c r="P34" s="137"/>
      <c r="U34" s="24">
        <v>67</v>
      </c>
      <c r="Z34" s="113">
        <v>213.4</v>
      </c>
      <c r="AD34" s="86">
        <v>57.737000000000002</v>
      </c>
      <c r="AE34" s="86">
        <v>57.737000000000002</v>
      </c>
      <c r="AH34" s="51">
        <v>47.41</v>
      </c>
      <c r="AI34" s="130">
        <f t="shared" si="3"/>
        <v>1825.2849999999999</v>
      </c>
      <c r="AK34" s="80">
        <v>59.800878906249999</v>
      </c>
      <c r="AL34" s="74">
        <v>70</v>
      </c>
      <c r="AM34" s="74">
        <v>70</v>
      </c>
      <c r="AO34" s="108">
        <v>43.824349999999995</v>
      </c>
      <c r="AP34" s="14">
        <v>46.915339999999993</v>
      </c>
      <c r="AQ34" s="14">
        <v>81.199590000000001</v>
      </c>
      <c r="AR34" s="14">
        <v>33.326160000000002</v>
      </c>
      <c r="AS34" s="108">
        <v>23.5</v>
      </c>
      <c r="AT34" s="108">
        <f t="shared" si="4"/>
        <v>138.02575000000002</v>
      </c>
      <c r="AY34" s="62">
        <v>1881</v>
      </c>
    </row>
    <row r="35" spans="1:51" ht="10.15" customHeight="1">
      <c r="A35" s="22">
        <v>41914</v>
      </c>
      <c r="B35" s="50">
        <f t="shared" si="5"/>
        <v>2014</v>
      </c>
      <c r="C35" s="169"/>
      <c r="F35" s="76">
        <v>88.05</v>
      </c>
      <c r="G35" s="30">
        <v>22.83</v>
      </c>
      <c r="H35" s="32">
        <f t="shared" si="1"/>
        <v>4268.88</v>
      </c>
      <c r="I35" s="32"/>
      <c r="K35" s="6">
        <v>129000</v>
      </c>
      <c r="L35" s="6">
        <v>129</v>
      </c>
      <c r="N35" s="51">
        <v>59.36</v>
      </c>
      <c r="O35" s="75">
        <f t="shared" si="2"/>
        <v>2285.36</v>
      </c>
      <c r="P35" s="137"/>
      <c r="U35" s="24">
        <v>67</v>
      </c>
      <c r="Z35" s="113">
        <v>213.4</v>
      </c>
      <c r="AD35" s="86">
        <v>57.737000000000002</v>
      </c>
      <c r="AE35" s="86">
        <v>57.737000000000002</v>
      </c>
      <c r="AH35" s="51">
        <v>47.41</v>
      </c>
      <c r="AI35" s="130">
        <f t="shared" si="3"/>
        <v>1825.2849999999999</v>
      </c>
      <c r="AK35" s="80">
        <v>57.602406250000001</v>
      </c>
      <c r="AL35" s="74">
        <v>70</v>
      </c>
      <c r="AM35" s="74">
        <v>70</v>
      </c>
      <c r="AO35" s="108">
        <v>47.004690000000004</v>
      </c>
      <c r="AP35" s="14">
        <v>48.029839999999993</v>
      </c>
      <c r="AQ35" s="14">
        <v>78.903499999999994</v>
      </c>
      <c r="AR35" s="14">
        <v>34.915999999999997</v>
      </c>
      <c r="AS35" s="108">
        <v>23.1</v>
      </c>
      <c r="AT35" s="108">
        <f t="shared" si="4"/>
        <v>136.9195</v>
      </c>
      <c r="AY35" s="62">
        <v>1881</v>
      </c>
    </row>
    <row r="36" spans="1:51" ht="10.15" customHeight="1">
      <c r="A36" s="22">
        <v>41915</v>
      </c>
      <c r="B36" s="50">
        <f t="shared" si="5"/>
        <v>2014</v>
      </c>
      <c r="C36" s="169"/>
      <c r="F36" s="76">
        <v>88.05</v>
      </c>
      <c r="G36" s="30">
        <v>22.83</v>
      </c>
      <c r="H36" s="32">
        <f t="shared" si="1"/>
        <v>4268.88</v>
      </c>
      <c r="I36" s="32"/>
      <c r="K36" s="6">
        <v>129000</v>
      </c>
      <c r="L36" s="6">
        <v>129</v>
      </c>
      <c r="N36" s="51">
        <v>59.36</v>
      </c>
      <c r="O36" s="75">
        <f t="shared" si="2"/>
        <v>2285.36</v>
      </c>
      <c r="P36" s="137"/>
      <c r="U36" s="24">
        <v>67</v>
      </c>
      <c r="Z36" s="113">
        <v>213.4</v>
      </c>
      <c r="AD36" s="86">
        <v>57.737000000000002</v>
      </c>
      <c r="AE36" s="86">
        <v>57.737000000000002</v>
      </c>
      <c r="AH36" s="51">
        <v>47.41</v>
      </c>
      <c r="AI36" s="130">
        <f t="shared" si="3"/>
        <v>1825.2849999999999</v>
      </c>
      <c r="AK36" s="80">
        <v>60.206199218750001</v>
      </c>
      <c r="AL36" s="74">
        <v>70</v>
      </c>
      <c r="AM36" s="74">
        <v>70</v>
      </c>
      <c r="AO36" s="108">
        <v>49.284019999999998</v>
      </c>
      <c r="AP36" s="14">
        <v>52.674300000000002</v>
      </c>
      <c r="AQ36" s="14">
        <v>78.441460000000006</v>
      </c>
      <c r="AR36" s="14">
        <v>40.758929999999999</v>
      </c>
      <c r="AS36" s="108">
        <v>16</v>
      </c>
      <c r="AT36" s="108">
        <f t="shared" si="4"/>
        <v>135.20039</v>
      </c>
      <c r="AY36" s="62">
        <v>1881</v>
      </c>
    </row>
    <row r="37" spans="1:51" ht="10.15" customHeight="1">
      <c r="A37" s="22">
        <v>41916</v>
      </c>
      <c r="B37" s="50">
        <f t="shared" si="5"/>
        <v>2014</v>
      </c>
      <c r="C37" s="169"/>
      <c r="F37" s="76">
        <v>88.05</v>
      </c>
      <c r="G37" s="30">
        <v>22.83</v>
      </c>
      <c r="H37" s="32">
        <f t="shared" si="1"/>
        <v>4268.88</v>
      </c>
      <c r="I37" s="32"/>
      <c r="K37" s="6">
        <v>129000</v>
      </c>
      <c r="L37" s="6">
        <v>129</v>
      </c>
      <c r="N37" s="51">
        <v>59.36</v>
      </c>
      <c r="O37" s="75">
        <f t="shared" si="2"/>
        <v>2285.36</v>
      </c>
      <c r="P37" s="137"/>
      <c r="U37" s="24">
        <v>67</v>
      </c>
      <c r="Z37" s="113">
        <v>213.4</v>
      </c>
      <c r="AD37" s="86">
        <v>57.737000000000002</v>
      </c>
      <c r="AE37" s="86">
        <v>57.737000000000002</v>
      </c>
      <c r="AH37" s="51">
        <v>47.41</v>
      </c>
      <c r="AI37" s="130">
        <f t="shared" si="3"/>
        <v>1825.2849999999999</v>
      </c>
      <c r="AK37" s="80">
        <v>59.833917968750001</v>
      </c>
      <c r="AL37" s="74">
        <v>70</v>
      </c>
      <c r="AM37" s="74">
        <v>70</v>
      </c>
      <c r="AO37" s="108">
        <v>53.25573</v>
      </c>
      <c r="AP37" s="14">
        <v>56.685660000000006</v>
      </c>
      <c r="AQ37" s="14">
        <v>76.774770000000004</v>
      </c>
      <c r="AR37" s="14">
        <v>40.37068</v>
      </c>
      <c r="AS37" s="108">
        <v>21.1</v>
      </c>
      <c r="AT37" s="108">
        <f t="shared" si="4"/>
        <v>138.24545000000001</v>
      </c>
      <c r="AY37" s="62">
        <v>1881</v>
      </c>
    </row>
    <row r="38" spans="1:51" ht="10.15" customHeight="1">
      <c r="A38" s="22">
        <v>41917</v>
      </c>
      <c r="B38" s="50">
        <f t="shared" si="5"/>
        <v>2014</v>
      </c>
      <c r="C38" s="169"/>
      <c r="F38" s="76">
        <v>88.05</v>
      </c>
      <c r="G38" s="30">
        <v>22.83</v>
      </c>
      <c r="H38" s="32">
        <f t="shared" si="1"/>
        <v>4268.88</v>
      </c>
      <c r="I38" s="32"/>
      <c r="K38" s="6">
        <v>129000</v>
      </c>
      <c r="L38" s="6">
        <v>129</v>
      </c>
      <c r="N38" s="51">
        <v>59.36</v>
      </c>
      <c r="O38" s="75">
        <f t="shared" si="2"/>
        <v>2285.36</v>
      </c>
      <c r="P38" s="137"/>
      <c r="U38" s="24">
        <v>67</v>
      </c>
      <c r="Z38" s="113">
        <v>213.4</v>
      </c>
      <c r="AD38" s="86">
        <v>57.737000000000002</v>
      </c>
      <c r="AE38" s="86">
        <v>57.737000000000002</v>
      </c>
      <c r="AH38" s="51">
        <v>47.41</v>
      </c>
      <c r="AI38" s="130">
        <f t="shared" si="3"/>
        <v>1825.2849999999999</v>
      </c>
      <c r="AK38" s="80">
        <v>54.131039062500001</v>
      </c>
      <c r="AL38" s="74">
        <v>70</v>
      </c>
      <c r="AM38" s="74">
        <v>70</v>
      </c>
      <c r="AO38" s="108">
        <v>51.571469999999998</v>
      </c>
      <c r="AP38" s="14">
        <v>54.871550000000006</v>
      </c>
      <c r="AQ38" s="14">
        <v>76.174770000000009</v>
      </c>
      <c r="AR38" s="14">
        <v>40.06503</v>
      </c>
      <c r="AS38" s="108">
        <v>24.7</v>
      </c>
      <c r="AT38" s="108">
        <f t="shared" si="4"/>
        <v>140.93979999999999</v>
      </c>
      <c r="AY38" s="62">
        <v>1881</v>
      </c>
    </row>
    <row r="39" spans="1:51" ht="10.15" customHeight="1">
      <c r="A39" s="22">
        <v>41918</v>
      </c>
      <c r="B39" s="50">
        <f t="shared" si="5"/>
        <v>2014</v>
      </c>
      <c r="C39" s="169"/>
      <c r="F39" s="76">
        <v>88.05</v>
      </c>
      <c r="G39" s="30">
        <v>22.83</v>
      </c>
      <c r="H39" s="32">
        <f t="shared" si="1"/>
        <v>4268.88</v>
      </c>
      <c r="I39" s="32"/>
      <c r="K39" s="6">
        <f t="shared" si="6"/>
        <v>122000</v>
      </c>
      <c r="L39" s="51">
        <v>122</v>
      </c>
      <c r="M39" s="81" t="s">
        <v>46</v>
      </c>
      <c r="N39" s="51">
        <v>59.36</v>
      </c>
      <c r="O39" s="75">
        <f t="shared" si="2"/>
        <v>2285.36</v>
      </c>
      <c r="P39" s="137"/>
      <c r="U39" s="24">
        <v>67</v>
      </c>
      <c r="Z39" s="113">
        <v>213.4</v>
      </c>
      <c r="AD39" s="86">
        <v>57.737000000000002</v>
      </c>
      <c r="AE39" s="86">
        <v>57.737000000000002</v>
      </c>
      <c r="AH39" s="51">
        <v>47.41</v>
      </c>
      <c r="AI39" s="130">
        <f t="shared" si="3"/>
        <v>1825.2849999999999</v>
      </c>
      <c r="AK39" s="80">
        <v>56.018351562500001</v>
      </c>
      <c r="AL39" s="74">
        <v>70</v>
      </c>
      <c r="AM39" s="74">
        <v>70</v>
      </c>
      <c r="AO39" s="108">
        <v>51.585300000000004</v>
      </c>
      <c r="AP39" s="14">
        <v>54.425750000000001</v>
      </c>
      <c r="AQ39" s="14">
        <v>79.595089999999999</v>
      </c>
      <c r="AR39" s="14">
        <v>39.433970000000002</v>
      </c>
      <c r="AS39" s="108">
        <v>24.5</v>
      </c>
      <c r="AT39" s="108">
        <f t="shared" si="4"/>
        <v>143.52906000000002</v>
      </c>
      <c r="AY39" s="62">
        <v>1881</v>
      </c>
    </row>
    <row r="40" spans="1:51" ht="10.15" customHeight="1">
      <c r="A40" s="22">
        <v>41919</v>
      </c>
      <c r="B40" s="50">
        <f t="shared" si="5"/>
        <v>2014</v>
      </c>
      <c r="C40" s="169"/>
      <c r="F40" s="76">
        <v>88.05</v>
      </c>
      <c r="G40" s="30">
        <v>22.83</v>
      </c>
      <c r="H40" s="32">
        <f t="shared" si="1"/>
        <v>4268.88</v>
      </c>
      <c r="I40" s="32"/>
      <c r="K40" s="6">
        <f t="shared" si="6"/>
        <v>122000</v>
      </c>
      <c r="L40" s="51">
        <v>122</v>
      </c>
      <c r="M40" s="81" t="s">
        <v>46</v>
      </c>
      <c r="N40" s="51">
        <v>59.36</v>
      </c>
      <c r="O40" s="75">
        <f t="shared" si="2"/>
        <v>2285.36</v>
      </c>
      <c r="P40" s="137"/>
      <c r="U40" s="24">
        <v>67</v>
      </c>
      <c r="Z40" s="113">
        <v>213.4</v>
      </c>
      <c r="AD40" s="86">
        <v>57.737000000000002</v>
      </c>
      <c r="AE40" s="86">
        <v>57.737000000000002</v>
      </c>
      <c r="AH40" s="51">
        <v>47.41</v>
      </c>
      <c r="AI40" s="130">
        <f t="shared" si="3"/>
        <v>1825.2849999999999</v>
      </c>
      <c r="AK40" s="80">
        <v>55.575187499999998</v>
      </c>
      <c r="AL40" s="74">
        <v>70</v>
      </c>
      <c r="AM40" s="74">
        <v>70</v>
      </c>
      <c r="AO40" s="108">
        <v>51.458169999999996</v>
      </c>
      <c r="AP40" s="14">
        <v>54.12182</v>
      </c>
      <c r="AQ40" s="14">
        <v>82.285160000000005</v>
      </c>
      <c r="AR40" s="14">
        <v>40.200760000000002</v>
      </c>
      <c r="AS40" s="108">
        <v>22.5</v>
      </c>
      <c r="AT40" s="108">
        <f t="shared" si="4"/>
        <v>144.98592000000002</v>
      </c>
      <c r="AY40" s="62">
        <v>1881</v>
      </c>
    </row>
    <row r="41" spans="1:51" ht="10.15" customHeight="1">
      <c r="A41" s="22">
        <v>41920</v>
      </c>
      <c r="B41" s="50">
        <f t="shared" si="5"/>
        <v>2014</v>
      </c>
      <c r="C41" s="169"/>
      <c r="F41" s="76">
        <v>88.05</v>
      </c>
      <c r="G41" s="30">
        <v>22.83</v>
      </c>
      <c r="H41" s="32">
        <f t="shared" si="1"/>
        <v>4268.88</v>
      </c>
      <c r="I41" s="32"/>
      <c r="K41" s="6">
        <f t="shared" si="6"/>
        <v>122000</v>
      </c>
      <c r="L41" s="51">
        <v>122</v>
      </c>
      <c r="M41" s="81" t="s">
        <v>46</v>
      </c>
      <c r="N41" s="51">
        <v>59.36</v>
      </c>
      <c r="O41" s="75">
        <f t="shared" si="2"/>
        <v>2285.36</v>
      </c>
      <c r="P41" s="137"/>
      <c r="U41" s="24">
        <v>67</v>
      </c>
      <c r="Z41" s="113">
        <v>213.4</v>
      </c>
      <c r="AD41" s="86">
        <v>57.737000000000002</v>
      </c>
      <c r="AE41" s="86">
        <v>57.737000000000002</v>
      </c>
      <c r="AH41" s="51">
        <v>47.41</v>
      </c>
      <c r="AI41" s="130">
        <f t="shared" si="3"/>
        <v>1825.2849999999999</v>
      </c>
      <c r="AK41" s="80">
        <v>44.362289062499997</v>
      </c>
      <c r="AL41" s="74">
        <v>70</v>
      </c>
      <c r="AM41" s="74">
        <v>70</v>
      </c>
      <c r="AO41" s="108">
        <v>49.973959999999998</v>
      </c>
      <c r="AP41" s="14">
        <v>50.885469999999998</v>
      </c>
      <c r="AQ41" s="14">
        <v>79.706949999999992</v>
      </c>
      <c r="AR41" s="14">
        <v>39.647199999999998</v>
      </c>
      <c r="AS41" s="108">
        <v>21.8</v>
      </c>
      <c r="AT41" s="108">
        <f t="shared" si="4"/>
        <v>141.15414999999999</v>
      </c>
      <c r="AY41" s="62">
        <v>1881</v>
      </c>
    </row>
    <row r="42" spans="1:51" ht="10.15" customHeight="1">
      <c r="A42" s="22">
        <v>41921</v>
      </c>
      <c r="B42" s="50">
        <f t="shared" si="5"/>
        <v>2014</v>
      </c>
      <c r="C42" s="169"/>
      <c r="F42" s="76">
        <v>88.05</v>
      </c>
      <c r="G42" s="30">
        <v>22.83</v>
      </c>
      <c r="H42" s="32">
        <f t="shared" si="1"/>
        <v>4268.88</v>
      </c>
      <c r="I42" s="32"/>
      <c r="K42" s="6">
        <f>+L39*1000</f>
        <v>122000</v>
      </c>
      <c r="L42" s="51">
        <v>122</v>
      </c>
      <c r="M42" s="81" t="s">
        <v>46</v>
      </c>
      <c r="N42" s="51">
        <v>59.36</v>
      </c>
      <c r="O42" s="75">
        <f t="shared" si="2"/>
        <v>2285.36</v>
      </c>
      <c r="P42" s="137"/>
      <c r="U42" s="24">
        <v>67</v>
      </c>
      <c r="Z42" s="113">
        <v>213.4</v>
      </c>
      <c r="AD42" s="86">
        <v>57.737000000000002</v>
      </c>
      <c r="AE42" s="86">
        <v>57.737000000000002</v>
      </c>
      <c r="AH42" s="51">
        <v>47.41</v>
      </c>
      <c r="AI42" s="130">
        <f t="shared" si="3"/>
        <v>1825.2849999999999</v>
      </c>
      <c r="AK42" s="80">
        <v>47.498015625000001</v>
      </c>
      <c r="AL42" s="74">
        <v>70</v>
      </c>
      <c r="AM42" s="74">
        <v>70</v>
      </c>
      <c r="AO42" s="108">
        <v>49.537199999999999</v>
      </c>
      <c r="AP42" s="14">
        <v>52.589640000000003</v>
      </c>
      <c r="AQ42" s="14">
        <v>82.362399999999994</v>
      </c>
      <c r="AR42" s="14">
        <v>41.549349999999997</v>
      </c>
      <c r="AS42" s="108">
        <v>25.1</v>
      </c>
      <c r="AT42" s="108">
        <f t="shared" si="4"/>
        <v>149.01174999999998</v>
      </c>
      <c r="AY42" s="62">
        <v>1881</v>
      </c>
    </row>
    <row r="43" spans="1:51" ht="10.15" customHeight="1">
      <c r="A43" s="22">
        <v>41922</v>
      </c>
      <c r="B43" s="50">
        <f t="shared" si="5"/>
        <v>2014</v>
      </c>
      <c r="C43" s="169"/>
      <c r="F43" s="76">
        <v>88.05</v>
      </c>
      <c r="G43" s="30">
        <v>22.83</v>
      </c>
      <c r="H43" s="32">
        <f t="shared" si="1"/>
        <v>4268.88</v>
      </c>
      <c r="I43" s="32"/>
      <c r="K43" s="6">
        <v>129000</v>
      </c>
      <c r="L43" s="6">
        <v>129</v>
      </c>
      <c r="N43" s="51">
        <v>59.36</v>
      </c>
      <c r="O43" s="75">
        <f t="shared" si="2"/>
        <v>2285.36</v>
      </c>
      <c r="P43" s="137"/>
      <c r="U43" s="24">
        <v>67</v>
      </c>
      <c r="Z43" s="113">
        <v>213.4</v>
      </c>
      <c r="AD43" s="86">
        <v>57.737000000000002</v>
      </c>
      <c r="AE43" s="86">
        <v>57.737000000000002</v>
      </c>
      <c r="AH43" s="51">
        <v>47.41</v>
      </c>
      <c r="AI43" s="130">
        <f t="shared" si="3"/>
        <v>1825.2849999999999</v>
      </c>
      <c r="AK43" s="80">
        <v>50.196789062500002</v>
      </c>
      <c r="AL43" s="74">
        <v>70</v>
      </c>
      <c r="AM43" s="74">
        <v>70</v>
      </c>
      <c r="AO43" s="108">
        <v>50.722279999999998</v>
      </c>
      <c r="AP43" s="14">
        <v>53.031779999999998</v>
      </c>
      <c r="AQ43" s="14">
        <v>80.808589999999995</v>
      </c>
      <c r="AR43" s="14">
        <v>41.211469999999998</v>
      </c>
      <c r="AS43" s="108">
        <v>17</v>
      </c>
      <c r="AT43" s="108">
        <f t="shared" si="4"/>
        <v>139.02006</v>
      </c>
      <c r="AY43" s="62">
        <v>1881</v>
      </c>
    </row>
    <row r="44" spans="1:51" ht="10.15" customHeight="1">
      <c r="A44" s="22">
        <v>41923</v>
      </c>
      <c r="B44" s="50">
        <f t="shared" si="5"/>
        <v>2014</v>
      </c>
      <c r="C44" s="169"/>
      <c r="F44" s="76">
        <v>88.05</v>
      </c>
      <c r="G44" s="30">
        <v>22.83</v>
      </c>
      <c r="H44" s="32">
        <f t="shared" si="1"/>
        <v>4268.88</v>
      </c>
      <c r="I44" s="32"/>
      <c r="K44" s="6">
        <v>129000</v>
      </c>
      <c r="L44" s="6">
        <v>129</v>
      </c>
      <c r="N44" s="51">
        <v>59.36</v>
      </c>
      <c r="O44" s="75">
        <f t="shared" si="2"/>
        <v>2285.36</v>
      </c>
      <c r="P44" s="137"/>
      <c r="U44" s="24">
        <v>67</v>
      </c>
      <c r="Z44" s="113">
        <v>213.4</v>
      </c>
      <c r="AD44" s="86">
        <v>57.737000000000002</v>
      </c>
      <c r="AE44" s="86">
        <v>57.737000000000002</v>
      </c>
      <c r="AH44" s="51">
        <v>47.41</v>
      </c>
      <c r="AI44" s="130">
        <f t="shared" si="3"/>
        <v>1825.2849999999999</v>
      </c>
      <c r="AK44" s="80">
        <v>48.737945312500003</v>
      </c>
      <c r="AL44" s="74">
        <v>70</v>
      </c>
      <c r="AM44" s="74">
        <v>70</v>
      </c>
      <c r="AO44" s="108">
        <v>48.25779</v>
      </c>
      <c r="AP44" s="14">
        <v>51.266300000000001</v>
      </c>
      <c r="AQ44" s="14">
        <v>80.906070000000014</v>
      </c>
      <c r="AR44" s="14">
        <v>42.875519999999995</v>
      </c>
      <c r="AS44" s="108">
        <v>20.9</v>
      </c>
      <c r="AT44" s="108">
        <f t="shared" si="4"/>
        <v>144.68159</v>
      </c>
      <c r="AY44" s="62">
        <v>1881</v>
      </c>
    </row>
    <row r="45" spans="1:51" ht="10.15" customHeight="1">
      <c r="A45" s="22">
        <v>41924</v>
      </c>
      <c r="B45" s="50">
        <f t="shared" si="5"/>
        <v>2014</v>
      </c>
      <c r="C45" s="169"/>
      <c r="F45" s="76">
        <v>88.05</v>
      </c>
      <c r="G45" s="30">
        <v>22.83</v>
      </c>
      <c r="H45" s="32">
        <f t="shared" si="1"/>
        <v>4268.88</v>
      </c>
      <c r="I45" s="32"/>
      <c r="K45" s="6">
        <v>129000</v>
      </c>
      <c r="L45" s="6">
        <v>129</v>
      </c>
      <c r="N45" s="51">
        <v>59.36</v>
      </c>
      <c r="O45" s="75">
        <f t="shared" si="2"/>
        <v>2285.36</v>
      </c>
      <c r="P45" s="137"/>
      <c r="U45" s="24">
        <v>67</v>
      </c>
      <c r="Z45" s="113">
        <v>213.4</v>
      </c>
      <c r="AD45" s="86">
        <v>57.737000000000002</v>
      </c>
      <c r="AE45" s="86">
        <v>57.737000000000002</v>
      </c>
      <c r="AH45" s="51">
        <v>47.41</v>
      </c>
      <c r="AI45" s="130">
        <f t="shared" si="3"/>
        <v>1825.2849999999999</v>
      </c>
      <c r="AK45" s="80">
        <v>48.812511718750002</v>
      </c>
      <c r="AL45" s="74">
        <v>70</v>
      </c>
      <c r="AM45" s="74">
        <v>70</v>
      </c>
      <c r="AO45" s="108">
        <v>46.432970000000005</v>
      </c>
      <c r="AP45" s="14">
        <v>50.200960000000002</v>
      </c>
      <c r="AQ45" s="14">
        <v>80.709729999999993</v>
      </c>
      <c r="AR45" s="14">
        <v>45.592620000000004</v>
      </c>
      <c r="AS45" s="108">
        <v>20.5</v>
      </c>
      <c r="AT45" s="108">
        <f t="shared" si="4"/>
        <v>146.80234999999999</v>
      </c>
      <c r="AY45" s="62">
        <v>1881</v>
      </c>
    </row>
    <row r="46" spans="1:51" ht="10.15" customHeight="1">
      <c r="A46" s="22">
        <v>41925</v>
      </c>
      <c r="B46" s="50">
        <f t="shared" si="5"/>
        <v>2014</v>
      </c>
      <c r="C46" s="169"/>
      <c r="F46" s="76">
        <v>88.05</v>
      </c>
      <c r="G46" s="30">
        <v>22.83</v>
      </c>
      <c r="H46" s="32">
        <f t="shared" si="1"/>
        <v>4268.88</v>
      </c>
      <c r="I46" s="32"/>
      <c r="K46" s="6">
        <v>129000</v>
      </c>
      <c r="L46" s="6">
        <v>129</v>
      </c>
      <c r="N46" s="51">
        <v>59.36</v>
      </c>
      <c r="O46" s="75">
        <f t="shared" si="2"/>
        <v>2285.36</v>
      </c>
      <c r="P46" s="137"/>
      <c r="U46" s="24">
        <v>67</v>
      </c>
      <c r="Z46" s="113">
        <v>213.4</v>
      </c>
      <c r="AD46" s="86">
        <v>57.737000000000002</v>
      </c>
      <c r="AE46" s="86">
        <v>57.737000000000002</v>
      </c>
      <c r="AH46" s="51">
        <v>47.41</v>
      </c>
      <c r="AI46" s="130">
        <f t="shared" si="3"/>
        <v>1825.2849999999999</v>
      </c>
      <c r="AK46" s="80">
        <v>48.830539062500002</v>
      </c>
      <c r="AL46" s="74">
        <v>70</v>
      </c>
      <c r="AM46" s="74">
        <v>70</v>
      </c>
      <c r="AO46" s="108">
        <v>48.227209999999999</v>
      </c>
      <c r="AP46" s="14">
        <v>50.785760000000003</v>
      </c>
      <c r="AQ46" s="14">
        <v>81.070959999999999</v>
      </c>
      <c r="AR46" s="14">
        <v>44.93806</v>
      </c>
      <c r="AS46" s="108">
        <v>19.100000000000001</v>
      </c>
      <c r="AT46" s="108">
        <f t="shared" si="4"/>
        <v>145.10901999999999</v>
      </c>
      <c r="AY46" s="62">
        <v>1881</v>
      </c>
    </row>
    <row r="47" spans="1:51" ht="10.15" customHeight="1">
      <c r="A47" s="22">
        <v>41926</v>
      </c>
      <c r="B47" s="50">
        <f t="shared" si="5"/>
        <v>2014</v>
      </c>
      <c r="C47" s="169"/>
      <c r="F47" s="76">
        <v>88.05</v>
      </c>
      <c r="G47" s="30">
        <v>22.83</v>
      </c>
      <c r="H47" s="32">
        <f t="shared" si="1"/>
        <v>4268.88</v>
      </c>
      <c r="I47" s="32"/>
      <c r="K47" s="6">
        <v>129000</v>
      </c>
      <c r="L47" s="6">
        <v>129</v>
      </c>
      <c r="N47" s="51">
        <v>59.36</v>
      </c>
      <c r="O47" s="75">
        <f t="shared" si="2"/>
        <v>2285.36</v>
      </c>
      <c r="P47" s="137"/>
      <c r="U47" s="24">
        <v>67</v>
      </c>
      <c r="Z47" s="113">
        <v>213.4</v>
      </c>
      <c r="AD47" s="86">
        <v>57.737000000000002</v>
      </c>
      <c r="AE47" s="86">
        <v>57.737000000000002</v>
      </c>
      <c r="AH47" s="51">
        <v>47.41</v>
      </c>
      <c r="AI47" s="130">
        <f t="shared" si="3"/>
        <v>1825.2849999999999</v>
      </c>
      <c r="AK47" s="80">
        <v>49.310121093749999</v>
      </c>
      <c r="AL47" s="74">
        <v>70</v>
      </c>
      <c r="AM47" s="74">
        <v>70</v>
      </c>
      <c r="AO47" s="108">
        <v>46.311089999999993</v>
      </c>
      <c r="AP47" s="14">
        <v>48.975709999999999</v>
      </c>
      <c r="AQ47" s="14">
        <v>81.015799999999999</v>
      </c>
      <c r="AR47" s="14">
        <v>41.658679999999997</v>
      </c>
      <c r="AS47" s="108">
        <v>19</v>
      </c>
      <c r="AT47" s="108">
        <f t="shared" si="4"/>
        <v>141.67447999999999</v>
      </c>
      <c r="AY47" s="62">
        <v>1881</v>
      </c>
    </row>
    <row r="48" spans="1:51" ht="10.15" customHeight="1">
      <c r="A48" s="22">
        <v>41927</v>
      </c>
      <c r="B48" s="50">
        <f t="shared" si="5"/>
        <v>2014</v>
      </c>
      <c r="C48" s="169"/>
      <c r="F48" s="76">
        <v>88.05</v>
      </c>
      <c r="G48" s="30">
        <v>22.83</v>
      </c>
      <c r="H48" s="32">
        <f t="shared" si="1"/>
        <v>4268.88</v>
      </c>
      <c r="I48" s="32"/>
      <c r="K48" s="6">
        <v>129000</v>
      </c>
      <c r="L48" s="6">
        <v>129</v>
      </c>
      <c r="N48" s="51">
        <v>59.36</v>
      </c>
      <c r="O48" s="75">
        <f t="shared" si="2"/>
        <v>2285.36</v>
      </c>
      <c r="P48" s="137"/>
      <c r="U48" s="24">
        <v>67</v>
      </c>
      <c r="Z48" s="113">
        <v>213.4</v>
      </c>
      <c r="AD48" s="86">
        <v>57.737000000000002</v>
      </c>
      <c r="AE48" s="86">
        <v>57.737000000000002</v>
      </c>
      <c r="AH48" s="51">
        <v>47.41</v>
      </c>
      <c r="AI48" s="130">
        <f t="shared" si="3"/>
        <v>1825.2849999999999</v>
      </c>
      <c r="AK48" s="80">
        <v>49.26782421875</v>
      </c>
      <c r="AL48" s="74">
        <v>70</v>
      </c>
      <c r="AM48" s="74">
        <v>70</v>
      </c>
      <c r="AO48" s="108">
        <v>48.295519999999996</v>
      </c>
      <c r="AP48" s="14">
        <v>50.820569999999996</v>
      </c>
      <c r="AQ48" s="14">
        <v>81.443770000000001</v>
      </c>
      <c r="AR48" s="14">
        <v>40.67277</v>
      </c>
      <c r="AS48" s="108">
        <v>16.8</v>
      </c>
      <c r="AT48" s="108">
        <f t="shared" si="4"/>
        <v>138.91654</v>
      </c>
      <c r="AY48" s="62">
        <v>1881</v>
      </c>
    </row>
    <row r="49" spans="1:51" ht="10.15" customHeight="1">
      <c r="A49" s="22">
        <v>41928</v>
      </c>
      <c r="B49" s="50">
        <f t="shared" si="5"/>
        <v>2014</v>
      </c>
      <c r="C49" s="169"/>
      <c r="F49" s="76">
        <v>88.05</v>
      </c>
      <c r="G49" s="30">
        <v>22.83</v>
      </c>
      <c r="H49" s="32">
        <f t="shared" si="1"/>
        <v>4268.88</v>
      </c>
      <c r="I49" s="32"/>
      <c r="K49" s="6">
        <v>129000</v>
      </c>
      <c r="L49" s="6">
        <v>129</v>
      </c>
      <c r="N49" s="51">
        <v>59.36</v>
      </c>
      <c r="O49" s="75">
        <f t="shared" si="2"/>
        <v>2285.36</v>
      </c>
      <c r="P49" s="137"/>
      <c r="U49" s="24">
        <v>67</v>
      </c>
      <c r="Z49" s="113">
        <v>213.4</v>
      </c>
      <c r="AD49" s="86">
        <v>57.737000000000002</v>
      </c>
      <c r="AE49" s="86">
        <v>57.737000000000002</v>
      </c>
      <c r="AH49" s="51">
        <v>47.41</v>
      </c>
      <c r="AI49" s="130">
        <f t="shared" si="3"/>
        <v>1825.2849999999999</v>
      </c>
      <c r="AK49" s="80">
        <v>49.039394531249997</v>
      </c>
      <c r="AL49" s="74">
        <v>70</v>
      </c>
      <c r="AM49" s="74">
        <v>70</v>
      </c>
      <c r="AO49" s="108">
        <v>47.950569999999999</v>
      </c>
      <c r="AP49" s="14">
        <v>51.018709999999999</v>
      </c>
      <c r="AQ49" s="14">
        <v>84.965779999999995</v>
      </c>
      <c r="AR49" s="14">
        <v>38.976480000000002</v>
      </c>
      <c r="AS49" s="108">
        <v>17.2</v>
      </c>
      <c r="AT49" s="108">
        <f t="shared" si="4"/>
        <v>141.14225999999999</v>
      </c>
      <c r="AY49" s="62">
        <v>1881</v>
      </c>
    </row>
    <row r="50" spans="1:51" ht="10.15" customHeight="1">
      <c r="A50" s="22">
        <v>41929</v>
      </c>
      <c r="B50" s="50">
        <f t="shared" si="5"/>
        <v>2014</v>
      </c>
      <c r="C50" s="169"/>
      <c r="F50" s="76">
        <v>88.05</v>
      </c>
      <c r="G50" s="30">
        <v>22.83</v>
      </c>
      <c r="H50" s="32">
        <f t="shared" si="1"/>
        <v>4268.88</v>
      </c>
      <c r="I50" s="32"/>
      <c r="K50" s="6">
        <v>129000</v>
      </c>
      <c r="L50" s="6">
        <v>129</v>
      </c>
      <c r="N50" s="51">
        <v>59.36</v>
      </c>
      <c r="O50" s="75">
        <f t="shared" si="2"/>
        <v>2285.36</v>
      </c>
      <c r="P50" s="137"/>
      <c r="U50" s="24">
        <v>67</v>
      </c>
      <c r="Z50" s="113">
        <v>213.4</v>
      </c>
      <c r="AD50" s="86">
        <v>57.737000000000002</v>
      </c>
      <c r="AE50" s="86">
        <v>57.737000000000002</v>
      </c>
      <c r="AH50" s="51">
        <v>47.41</v>
      </c>
      <c r="AI50" s="130">
        <f t="shared" si="3"/>
        <v>1825.2849999999999</v>
      </c>
      <c r="AK50" s="80">
        <v>48.016417968749998</v>
      </c>
      <c r="AL50" s="74">
        <v>70</v>
      </c>
      <c r="AM50" s="74">
        <v>70</v>
      </c>
      <c r="AO50" s="108">
        <v>48.411749999999998</v>
      </c>
      <c r="AP50" s="14">
        <v>51.194470000000003</v>
      </c>
      <c r="AQ50" s="14">
        <v>81.898820000000001</v>
      </c>
      <c r="AR50" s="14">
        <v>41.188040000000001</v>
      </c>
      <c r="AS50" s="108">
        <v>16.5</v>
      </c>
      <c r="AT50" s="108">
        <f t="shared" si="4"/>
        <v>139.58686</v>
      </c>
      <c r="AY50" s="62">
        <v>1881</v>
      </c>
    </row>
    <row r="51" spans="1:51" ht="10.15" customHeight="1">
      <c r="A51" s="22">
        <v>41930</v>
      </c>
      <c r="B51" s="50">
        <f t="shared" si="5"/>
        <v>2014</v>
      </c>
      <c r="C51" s="169"/>
      <c r="F51" s="76">
        <v>88.05</v>
      </c>
      <c r="G51" s="30">
        <v>22.83</v>
      </c>
      <c r="H51" s="32">
        <f t="shared" si="1"/>
        <v>4268.88</v>
      </c>
      <c r="I51" s="32"/>
      <c r="K51" s="6">
        <v>129000</v>
      </c>
      <c r="L51" s="6">
        <v>129</v>
      </c>
      <c r="N51" s="51">
        <v>59.36</v>
      </c>
      <c r="O51" s="75">
        <f t="shared" si="2"/>
        <v>2285.36</v>
      </c>
      <c r="P51" s="137"/>
      <c r="U51" s="24">
        <v>67</v>
      </c>
      <c r="Z51" s="113">
        <v>213.4</v>
      </c>
      <c r="AD51" s="86">
        <v>57.737000000000002</v>
      </c>
      <c r="AE51" s="86">
        <v>57.737000000000002</v>
      </c>
      <c r="AH51" s="51">
        <v>47.41</v>
      </c>
      <c r="AI51" s="130">
        <f t="shared" si="3"/>
        <v>1825.2849999999999</v>
      </c>
      <c r="AK51" s="80">
        <v>49.599234375000002</v>
      </c>
      <c r="AL51" s="74">
        <v>70</v>
      </c>
      <c r="AM51" s="74">
        <v>70</v>
      </c>
      <c r="AO51" s="108">
        <v>49.224580000000003</v>
      </c>
      <c r="AP51" s="14">
        <v>51.820860000000003</v>
      </c>
      <c r="AQ51" s="14">
        <v>80.568039999999996</v>
      </c>
      <c r="AR51" s="14">
        <v>43.070250000000001</v>
      </c>
      <c r="AS51" s="108">
        <v>20.5</v>
      </c>
      <c r="AT51" s="108">
        <f t="shared" si="4"/>
        <v>144.13828999999998</v>
      </c>
      <c r="AY51" s="62">
        <v>1881</v>
      </c>
    </row>
    <row r="52" spans="1:51" ht="10.15" customHeight="1">
      <c r="A52" s="22">
        <v>41931</v>
      </c>
      <c r="B52" s="50">
        <f t="shared" si="5"/>
        <v>2014</v>
      </c>
      <c r="C52" s="169"/>
      <c r="F52" s="76">
        <v>88.05</v>
      </c>
      <c r="G52" s="30">
        <v>22.83</v>
      </c>
      <c r="H52" s="32">
        <f t="shared" si="1"/>
        <v>4268.88</v>
      </c>
      <c r="I52" s="32"/>
      <c r="K52" s="6">
        <v>129000</v>
      </c>
      <c r="L52" s="6">
        <v>129</v>
      </c>
      <c r="N52" s="51">
        <v>59.36</v>
      </c>
      <c r="O52" s="75">
        <f t="shared" si="2"/>
        <v>2285.36</v>
      </c>
      <c r="P52" s="137"/>
      <c r="U52" s="24">
        <v>67</v>
      </c>
      <c r="Z52" s="113">
        <v>213.4</v>
      </c>
      <c r="AD52" s="86">
        <v>57.737000000000002</v>
      </c>
      <c r="AE52" s="86">
        <v>57.737000000000002</v>
      </c>
      <c r="AH52" s="51">
        <v>47.41</v>
      </c>
      <c r="AI52" s="130">
        <f t="shared" si="3"/>
        <v>1825.2849999999999</v>
      </c>
      <c r="AK52" s="80">
        <v>48.740136718750001</v>
      </c>
      <c r="AL52" s="74">
        <v>70</v>
      </c>
      <c r="AM52" s="74">
        <v>70</v>
      </c>
      <c r="AO52" s="108">
        <v>48.887239999999998</v>
      </c>
      <c r="AP52" s="14">
        <v>51.718519999999998</v>
      </c>
      <c r="AQ52" s="14">
        <v>80.06841</v>
      </c>
      <c r="AR52" s="14">
        <v>41.994639999999997</v>
      </c>
      <c r="AS52" s="108">
        <v>18.600000000000001</v>
      </c>
      <c r="AT52" s="108">
        <f t="shared" si="4"/>
        <v>140.66305</v>
      </c>
      <c r="AY52" s="62">
        <v>1881</v>
      </c>
    </row>
    <row r="53" spans="1:51" ht="10.15" customHeight="1">
      <c r="A53" s="22">
        <v>41932</v>
      </c>
      <c r="B53" s="50">
        <f t="shared" si="5"/>
        <v>2014</v>
      </c>
      <c r="C53" s="169"/>
      <c r="F53" s="76">
        <v>88.05</v>
      </c>
      <c r="G53" s="30">
        <v>22.83</v>
      </c>
      <c r="H53" s="32">
        <f t="shared" si="1"/>
        <v>4268.88</v>
      </c>
      <c r="I53" s="32"/>
      <c r="K53" s="6">
        <v>129000</v>
      </c>
      <c r="L53" s="6">
        <v>129</v>
      </c>
      <c r="N53" s="51">
        <v>59.36</v>
      </c>
      <c r="O53" s="75">
        <f t="shared" si="2"/>
        <v>2285.36</v>
      </c>
      <c r="P53" s="137"/>
      <c r="U53" s="24">
        <v>67</v>
      </c>
      <c r="Z53" s="113">
        <v>213.4</v>
      </c>
      <c r="AD53" s="86">
        <v>57.737000000000002</v>
      </c>
      <c r="AE53" s="86">
        <v>57.737000000000002</v>
      </c>
      <c r="AH53" s="51">
        <v>47.41</v>
      </c>
      <c r="AI53" s="130">
        <f t="shared" si="3"/>
        <v>1825.2849999999999</v>
      </c>
      <c r="AK53" s="80">
        <v>48.731781249999997</v>
      </c>
      <c r="AL53" s="74">
        <v>70</v>
      </c>
      <c r="AM53" s="74">
        <v>70</v>
      </c>
      <c r="AO53" s="108">
        <v>50.093309999999995</v>
      </c>
      <c r="AP53" s="14">
        <v>53.816499999999998</v>
      </c>
      <c r="AQ53" s="14">
        <v>78.374710000000007</v>
      </c>
      <c r="AR53" s="14">
        <v>41.398209999999999</v>
      </c>
      <c r="AS53" s="108">
        <v>18.7</v>
      </c>
      <c r="AT53" s="108">
        <f t="shared" si="4"/>
        <v>138.47291999999999</v>
      </c>
      <c r="AY53" s="62">
        <v>1881</v>
      </c>
    </row>
    <row r="54" spans="1:51" ht="10.15" customHeight="1">
      <c r="A54" s="22">
        <v>41933</v>
      </c>
      <c r="B54" s="50">
        <f t="shared" si="5"/>
        <v>2014</v>
      </c>
      <c r="C54" s="169"/>
      <c r="F54" s="76">
        <v>88.05</v>
      </c>
      <c r="G54" s="30">
        <v>22.83</v>
      </c>
      <c r="H54" s="32">
        <f t="shared" si="1"/>
        <v>4268.88</v>
      </c>
      <c r="I54" s="32"/>
      <c r="K54" s="6">
        <v>129000</v>
      </c>
      <c r="L54" s="6">
        <v>129</v>
      </c>
      <c r="N54" s="51">
        <v>59.36</v>
      </c>
      <c r="O54" s="75">
        <f t="shared" si="2"/>
        <v>2285.36</v>
      </c>
      <c r="P54" s="137"/>
      <c r="U54" s="24">
        <v>67</v>
      </c>
      <c r="Z54" s="113">
        <v>213.4</v>
      </c>
      <c r="AD54" s="86">
        <v>57.737000000000002</v>
      </c>
      <c r="AE54" s="86">
        <v>57.737000000000002</v>
      </c>
      <c r="AH54" s="51">
        <v>47.41</v>
      </c>
      <c r="AI54" s="130">
        <f t="shared" si="3"/>
        <v>1825.2849999999999</v>
      </c>
      <c r="AK54" s="80">
        <v>48.76670703125</v>
      </c>
      <c r="AL54" s="74">
        <v>70</v>
      </c>
      <c r="AM54" s="74">
        <v>70</v>
      </c>
      <c r="AO54" s="108">
        <v>47.899300000000004</v>
      </c>
      <c r="AP54" s="14">
        <v>50.537550000000003</v>
      </c>
      <c r="AQ54" s="14">
        <v>80.346800000000002</v>
      </c>
      <c r="AR54" s="14">
        <v>43.726309999999998</v>
      </c>
      <c r="AS54" s="108">
        <v>24</v>
      </c>
      <c r="AT54" s="108">
        <f t="shared" si="4"/>
        <v>148.07310999999999</v>
      </c>
      <c r="AY54" s="62">
        <v>1881</v>
      </c>
    </row>
    <row r="55" spans="1:51" ht="10.15" customHeight="1">
      <c r="A55" s="22">
        <v>41934</v>
      </c>
      <c r="B55" s="50">
        <f t="shared" si="5"/>
        <v>2014</v>
      </c>
      <c r="C55" s="169"/>
      <c r="F55" s="76">
        <v>88.05</v>
      </c>
      <c r="G55" s="30">
        <v>22.83</v>
      </c>
      <c r="H55" s="32">
        <f t="shared" si="1"/>
        <v>4268.88</v>
      </c>
      <c r="I55" s="32"/>
      <c r="K55" s="6">
        <v>129000</v>
      </c>
      <c r="L55" s="6">
        <v>129</v>
      </c>
      <c r="N55" s="51">
        <v>59.36</v>
      </c>
      <c r="O55" s="75">
        <f t="shared" si="2"/>
        <v>2285.36</v>
      </c>
      <c r="P55" s="137"/>
      <c r="U55" s="24">
        <v>67</v>
      </c>
      <c r="Z55" s="113">
        <v>213.4</v>
      </c>
      <c r="AD55" s="86">
        <v>57.737000000000002</v>
      </c>
      <c r="AE55" s="86">
        <v>57.737000000000002</v>
      </c>
      <c r="AH55" s="51">
        <v>47.41</v>
      </c>
      <c r="AI55" s="130">
        <f t="shared" si="3"/>
        <v>1825.2849999999999</v>
      </c>
      <c r="AK55" s="80">
        <v>48.823640625000003</v>
      </c>
      <c r="AL55" s="74">
        <v>70</v>
      </c>
      <c r="AM55" s="74">
        <v>70</v>
      </c>
      <c r="AO55" s="108">
        <v>49.385640000000002</v>
      </c>
      <c r="AP55" s="14">
        <v>51.993600000000001</v>
      </c>
      <c r="AQ55" s="14">
        <v>80.712500000000006</v>
      </c>
      <c r="AR55" s="14">
        <v>44.573029999999996</v>
      </c>
      <c r="AS55" s="108">
        <v>18</v>
      </c>
      <c r="AT55" s="108">
        <f t="shared" si="4"/>
        <v>143.28552999999999</v>
      </c>
      <c r="AY55" s="62">
        <v>1881</v>
      </c>
    </row>
    <row r="56" spans="1:51" ht="10.15" customHeight="1">
      <c r="A56" s="22">
        <v>41935</v>
      </c>
      <c r="B56" s="50">
        <f t="shared" si="5"/>
        <v>2014</v>
      </c>
      <c r="C56" s="169"/>
      <c r="F56" s="76">
        <v>88.05</v>
      </c>
      <c r="G56" s="30">
        <v>22.83</v>
      </c>
      <c r="H56" s="32">
        <f t="shared" si="1"/>
        <v>4268.88</v>
      </c>
      <c r="I56" s="32"/>
      <c r="K56" s="6">
        <v>129000</v>
      </c>
      <c r="L56" s="6">
        <v>129</v>
      </c>
      <c r="N56" s="51">
        <v>59.36</v>
      </c>
      <c r="O56" s="75">
        <f t="shared" si="2"/>
        <v>2285.36</v>
      </c>
      <c r="P56" s="137"/>
      <c r="U56" s="24">
        <v>67</v>
      </c>
      <c r="Z56" s="113">
        <v>213.4</v>
      </c>
      <c r="AD56" s="86">
        <v>57.737000000000002</v>
      </c>
      <c r="AE56" s="86">
        <v>57.737000000000002</v>
      </c>
      <c r="AH56" s="51">
        <v>47.41</v>
      </c>
      <c r="AI56" s="130">
        <f t="shared" si="3"/>
        <v>1825.2849999999999</v>
      </c>
      <c r="AK56" s="80">
        <v>49.3462265625</v>
      </c>
      <c r="AL56" s="74">
        <v>70</v>
      </c>
      <c r="AM56" s="74">
        <v>70</v>
      </c>
      <c r="AO56" s="108">
        <v>49.079070000000002</v>
      </c>
      <c r="AP56" s="14">
        <v>52.344749999999998</v>
      </c>
      <c r="AQ56" s="14">
        <v>82.273769999999999</v>
      </c>
      <c r="AR56" s="14">
        <v>42.875790000000002</v>
      </c>
      <c r="AS56" s="108">
        <v>12.6</v>
      </c>
      <c r="AT56" s="108">
        <f t="shared" si="4"/>
        <v>137.74956</v>
      </c>
      <c r="AY56" s="62">
        <v>1881</v>
      </c>
    </row>
    <row r="57" spans="1:51" ht="10.15" customHeight="1">
      <c r="A57" s="22">
        <v>41936</v>
      </c>
      <c r="B57" s="50">
        <f t="shared" si="5"/>
        <v>2014</v>
      </c>
      <c r="C57" s="169"/>
      <c r="F57" s="76">
        <v>88.05</v>
      </c>
      <c r="G57" s="30">
        <v>22.83</v>
      </c>
      <c r="H57" s="32">
        <f t="shared" si="1"/>
        <v>4268.88</v>
      </c>
      <c r="I57" s="32"/>
      <c r="K57" s="6">
        <v>129000</v>
      </c>
      <c r="L57" s="6">
        <v>129</v>
      </c>
      <c r="N57" s="51">
        <v>59.36</v>
      </c>
      <c r="O57" s="75">
        <f t="shared" si="2"/>
        <v>2285.36</v>
      </c>
      <c r="P57" s="137"/>
      <c r="U57" s="24">
        <v>67</v>
      </c>
      <c r="Z57" s="113">
        <v>213.4</v>
      </c>
      <c r="AD57" s="86">
        <v>57.737000000000002</v>
      </c>
      <c r="AE57" s="86">
        <v>57.737000000000002</v>
      </c>
      <c r="AH57" s="51">
        <v>47.41</v>
      </c>
      <c r="AI57" s="130">
        <f t="shared" si="3"/>
        <v>1825.2849999999999</v>
      </c>
      <c r="AK57" s="80">
        <v>48.877992187499999</v>
      </c>
      <c r="AL57" s="74">
        <v>70</v>
      </c>
      <c r="AM57" s="74">
        <v>70</v>
      </c>
      <c r="AO57" s="108">
        <v>52.693550000000002</v>
      </c>
      <c r="AP57" s="14">
        <v>55.645609999999998</v>
      </c>
      <c r="AQ57" s="14">
        <v>80.174720000000008</v>
      </c>
      <c r="AR57" s="14">
        <v>42.030430000000003</v>
      </c>
      <c r="AS57" s="108">
        <v>17.600000000000001</v>
      </c>
      <c r="AT57" s="108">
        <f t="shared" si="4"/>
        <v>139.80515</v>
      </c>
      <c r="AY57" s="62">
        <v>1881</v>
      </c>
    </row>
    <row r="58" spans="1:51" ht="10.15" customHeight="1">
      <c r="A58" s="22">
        <v>41937</v>
      </c>
      <c r="B58" s="50">
        <f t="shared" si="5"/>
        <v>2014</v>
      </c>
      <c r="C58" s="169"/>
      <c r="F58" s="76">
        <v>88.05</v>
      </c>
      <c r="G58" s="30">
        <v>22.83</v>
      </c>
      <c r="H58" s="32">
        <f t="shared" si="1"/>
        <v>4268.88</v>
      </c>
      <c r="I58" s="32"/>
      <c r="K58" s="6">
        <v>129000</v>
      </c>
      <c r="L58" s="6">
        <v>129</v>
      </c>
      <c r="N58" s="51">
        <v>59.36</v>
      </c>
      <c r="O58" s="75">
        <f t="shared" si="2"/>
        <v>2285.36</v>
      </c>
      <c r="P58" s="137"/>
      <c r="U58" s="24">
        <v>67</v>
      </c>
      <c r="Z58" s="113">
        <v>213.4</v>
      </c>
      <c r="AD58" s="86">
        <v>57.737000000000002</v>
      </c>
      <c r="AE58" s="86">
        <v>57.737000000000002</v>
      </c>
      <c r="AH58" s="51">
        <v>47.41</v>
      </c>
      <c r="AI58" s="130">
        <f t="shared" si="3"/>
        <v>1825.2849999999999</v>
      </c>
      <c r="AK58" s="80">
        <v>48.982687499999997</v>
      </c>
      <c r="AL58" s="74">
        <v>70</v>
      </c>
      <c r="AM58" s="74">
        <v>70</v>
      </c>
      <c r="AO58" s="108">
        <v>48.711640000000003</v>
      </c>
      <c r="AP58" s="14">
        <v>51.789499999999997</v>
      </c>
      <c r="AQ58" s="14">
        <v>80.364220000000003</v>
      </c>
      <c r="AR58" s="14">
        <v>40.475970000000004</v>
      </c>
      <c r="AS58" s="108">
        <v>22.6</v>
      </c>
      <c r="AT58" s="108">
        <f t="shared" si="4"/>
        <v>143.44019</v>
      </c>
      <c r="AY58" s="62">
        <v>1881</v>
      </c>
    </row>
    <row r="59" spans="1:51" ht="10.15" customHeight="1">
      <c r="A59" s="22">
        <v>41938</v>
      </c>
      <c r="B59" s="50">
        <f t="shared" si="5"/>
        <v>2014</v>
      </c>
      <c r="C59" s="169"/>
      <c r="F59" s="76">
        <v>88.05</v>
      </c>
      <c r="G59" s="30">
        <v>22.83</v>
      </c>
      <c r="H59" s="32">
        <f t="shared" si="1"/>
        <v>4268.88</v>
      </c>
      <c r="I59" s="32"/>
      <c r="K59" s="6">
        <v>129000</v>
      </c>
      <c r="L59" s="6">
        <v>129</v>
      </c>
      <c r="N59" s="51">
        <v>59.36</v>
      </c>
      <c r="O59" s="75">
        <f t="shared" si="2"/>
        <v>2285.36</v>
      </c>
      <c r="P59" s="137"/>
      <c r="U59" s="24">
        <v>67</v>
      </c>
      <c r="Z59" s="113">
        <v>213.4</v>
      </c>
      <c r="AD59" s="86">
        <v>57.737000000000002</v>
      </c>
      <c r="AE59" s="86">
        <v>57.737000000000002</v>
      </c>
      <c r="AH59" s="51">
        <v>47.41</v>
      </c>
      <c r="AI59" s="130">
        <f t="shared" si="3"/>
        <v>1825.2849999999999</v>
      </c>
      <c r="AK59" s="80">
        <v>49.261933593750001</v>
      </c>
      <c r="AL59" s="74">
        <v>70</v>
      </c>
      <c r="AM59" s="74">
        <v>70</v>
      </c>
      <c r="AO59" s="108">
        <v>48.950050000000005</v>
      </c>
      <c r="AP59" s="14">
        <v>52.086949999999995</v>
      </c>
      <c r="AQ59" s="14">
        <v>79.281019999999998</v>
      </c>
      <c r="AR59" s="14">
        <v>40.434919999999998</v>
      </c>
      <c r="AS59" s="108">
        <v>21.6</v>
      </c>
      <c r="AT59" s="108">
        <f t="shared" si="4"/>
        <v>141.31593999999998</v>
      </c>
      <c r="AY59" s="62">
        <v>1881</v>
      </c>
    </row>
    <row r="60" spans="1:51" ht="10.15" customHeight="1">
      <c r="A60" s="22">
        <v>41939</v>
      </c>
      <c r="B60" s="50">
        <f t="shared" si="5"/>
        <v>2014</v>
      </c>
      <c r="C60" s="169"/>
      <c r="F60" s="76">
        <v>88.05</v>
      </c>
      <c r="G60" s="30">
        <v>22.83</v>
      </c>
      <c r="H60" s="32">
        <f t="shared" si="1"/>
        <v>4268.88</v>
      </c>
      <c r="I60" s="32"/>
      <c r="K60" s="6">
        <v>129000</v>
      </c>
      <c r="L60" s="6">
        <v>129</v>
      </c>
      <c r="N60" s="51">
        <v>59.36</v>
      </c>
      <c r="O60" s="75">
        <f t="shared" si="2"/>
        <v>2285.36</v>
      </c>
      <c r="P60" s="137"/>
      <c r="U60" s="24">
        <v>67</v>
      </c>
      <c r="Z60" s="113">
        <v>213.4</v>
      </c>
      <c r="AD60" s="86">
        <v>57.737000000000002</v>
      </c>
      <c r="AE60" s="86">
        <v>57.737000000000002</v>
      </c>
      <c r="AH60" s="51">
        <v>47.41</v>
      </c>
      <c r="AI60" s="130">
        <f t="shared" si="3"/>
        <v>1825.2849999999999</v>
      </c>
      <c r="AK60" s="80">
        <v>48.751261718750001</v>
      </c>
      <c r="AL60" s="74">
        <v>70</v>
      </c>
      <c r="AM60" s="74">
        <v>70</v>
      </c>
      <c r="AO60" s="108">
        <v>49.132620000000003</v>
      </c>
      <c r="AP60" s="14">
        <v>52.573010000000004</v>
      </c>
      <c r="AQ60" s="14">
        <v>80.482640000000004</v>
      </c>
      <c r="AR60" s="14">
        <v>40.338519999999995</v>
      </c>
      <c r="AS60" s="108">
        <v>18.899999999999999</v>
      </c>
      <c r="AT60" s="108">
        <f t="shared" si="4"/>
        <v>139.72116</v>
      </c>
      <c r="AY60" s="62">
        <v>1881</v>
      </c>
    </row>
    <row r="61" spans="1:51" ht="10.15" customHeight="1">
      <c r="A61" s="22">
        <v>41940</v>
      </c>
      <c r="B61" s="50">
        <f t="shared" si="5"/>
        <v>2014</v>
      </c>
      <c r="C61" s="169"/>
      <c r="F61" s="76">
        <v>88.05</v>
      </c>
      <c r="G61" s="30">
        <v>22.83</v>
      </c>
      <c r="H61" s="32">
        <f t="shared" si="1"/>
        <v>4268.88</v>
      </c>
      <c r="I61" s="32"/>
      <c r="K61" s="6">
        <v>129000</v>
      </c>
      <c r="L61" s="6">
        <v>129</v>
      </c>
      <c r="N61" s="51">
        <v>59.36</v>
      </c>
      <c r="O61" s="75">
        <f t="shared" si="2"/>
        <v>2285.36</v>
      </c>
      <c r="P61" s="137"/>
      <c r="U61" s="24">
        <v>67</v>
      </c>
      <c r="Z61" s="113">
        <v>213.4</v>
      </c>
      <c r="AD61" s="86">
        <v>57.737000000000002</v>
      </c>
      <c r="AE61" s="86">
        <v>57.737000000000002</v>
      </c>
      <c r="AH61" s="51">
        <v>47.41</v>
      </c>
      <c r="AI61" s="130">
        <f t="shared" si="3"/>
        <v>1825.2849999999999</v>
      </c>
      <c r="AK61" s="80">
        <v>47</v>
      </c>
      <c r="AL61" s="74">
        <v>70</v>
      </c>
      <c r="AM61" s="74">
        <v>70</v>
      </c>
      <c r="AO61" s="108">
        <v>50.408259999999999</v>
      </c>
      <c r="AP61" s="14">
        <v>53.168730000000004</v>
      </c>
      <c r="AQ61" s="14">
        <v>79.445139999999995</v>
      </c>
      <c r="AR61" s="14">
        <v>41.486460000000001</v>
      </c>
      <c r="AS61" s="108">
        <v>11.9</v>
      </c>
      <c r="AT61" s="108">
        <f t="shared" si="4"/>
        <v>132.83160000000001</v>
      </c>
      <c r="AY61" s="62">
        <v>1881</v>
      </c>
    </row>
    <row r="62" spans="1:51" ht="10.15" customHeight="1">
      <c r="A62" s="22">
        <v>41941</v>
      </c>
      <c r="B62" s="50">
        <f t="shared" si="5"/>
        <v>2014</v>
      </c>
      <c r="C62" s="169"/>
      <c r="F62" s="76">
        <v>88.05</v>
      </c>
      <c r="G62" s="30">
        <v>22.83</v>
      </c>
      <c r="H62" s="32">
        <f t="shared" si="1"/>
        <v>4268.88</v>
      </c>
      <c r="I62" s="32"/>
      <c r="K62" s="6">
        <v>129000</v>
      </c>
      <c r="L62" s="6">
        <v>129</v>
      </c>
      <c r="N62" s="51">
        <v>59.36</v>
      </c>
      <c r="O62" s="75">
        <f t="shared" si="2"/>
        <v>2285.36</v>
      </c>
      <c r="P62" s="137"/>
      <c r="U62" s="24">
        <v>67</v>
      </c>
      <c r="Z62" s="113">
        <v>213.4</v>
      </c>
      <c r="AD62" s="86">
        <v>57.737000000000002</v>
      </c>
      <c r="AE62" s="86">
        <v>57.737000000000002</v>
      </c>
      <c r="AH62" s="51">
        <v>47.41</v>
      </c>
      <c r="AI62" s="130">
        <f t="shared" si="3"/>
        <v>1825.2849999999999</v>
      </c>
      <c r="AK62" s="80">
        <v>47.6</v>
      </c>
      <c r="AL62" s="74">
        <v>70</v>
      </c>
      <c r="AM62" s="74">
        <v>70</v>
      </c>
      <c r="AO62" s="108">
        <v>47.528190000000002</v>
      </c>
      <c r="AP62" s="14">
        <v>50.946719999999999</v>
      </c>
      <c r="AQ62" s="14">
        <v>81.804130000000001</v>
      </c>
      <c r="AR62" s="14">
        <v>44.948430000000002</v>
      </c>
      <c r="AS62" s="108">
        <v>4.3</v>
      </c>
      <c r="AT62" s="108">
        <f t="shared" si="4"/>
        <v>131.05256</v>
      </c>
      <c r="AY62" s="62">
        <v>1881</v>
      </c>
    </row>
    <row r="63" spans="1:51" ht="10.15" customHeight="1">
      <c r="A63" s="22">
        <v>41942</v>
      </c>
      <c r="B63" s="50">
        <f t="shared" si="5"/>
        <v>2014</v>
      </c>
      <c r="C63" s="169"/>
      <c r="F63" s="76">
        <v>88.05</v>
      </c>
      <c r="G63" s="30">
        <v>22.83</v>
      </c>
      <c r="H63" s="32">
        <f t="shared" si="1"/>
        <v>4268.88</v>
      </c>
      <c r="I63" s="32"/>
      <c r="K63" s="6">
        <v>129000</v>
      </c>
      <c r="L63" s="6">
        <v>129</v>
      </c>
      <c r="N63" s="51">
        <v>59.36</v>
      </c>
      <c r="O63" s="75">
        <f t="shared" si="2"/>
        <v>2285.36</v>
      </c>
      <c r="P63" s="137"/>
      <c r="U63" s="24">
        <v>67</v>
      </c>
      <c r="Z63" s="113">
        <v>213.4</v>
      </c>
      <c r="AD63" s="86">
        <v>57.737000000000002</v>
      </c>
      <c r="AE63" s="86">
        <v>57.737000000000002</v>
      </c>
      <c r="AH63" s="51">
        <v>47.41</v>
      </c>
      <c r="AI63" s="130">
        <f t="shared" si="3"/>
        <v>1825.2849999999999</v>
      </c>
      <c r="AK63" s="80">
        <v>45.2</v>
      </c>
      <c r="AL63" s="74">
        <v>70</v>
      </c>
      <c r="AM63" s="74">
        <v>70</v>
      </c>
      <c r="AO63" s="108">
        <v>48.954050000000002</v>
      </c>
      <c r="AP63" s="14">
        <v>52.029540000000004</v>
      </c>
      <c r="AQ63" s="14">
        <v>80.836460000000002</v>
      </c>
      <c r="AR63" s="14">
        <v>48.028390000000002</v>
      </c>
      <c r="AS63" s="108">
        <v>0</v>
      </c>
      <c r="AT63" s="108">
        <f t="shared" si="4"/>
        <v>128.86484999999999</v>
      </c>
      <c r="AY63" s="62">
        <v>1881</v>
      </c>
    </row>
    <row r="64" spans="1:51" ht="10.15" customHeight="1">
      <c r="A64" s="22">
        <v>41943</v>
      </c>
      <c r="B64" s="50">
        <f t="shared" si="5"/>
        <v>2014</v>
      </c>
      <c r="C64" s="169"/>
      <c r="F64" s="76">
        <v>88.05</v>
      </c>
      <c r="G64" s="30">
        <v>22.83</v>
      </c>
      <c r="H64" s="32">
        <f t="shared" si="1"/>
        <v>4268.88</v>
      </c>
      <c r="I64" s="32"/>
      <c r="K64" s="6">
        <v>129000</v>
      </c>
      <c r="L64" s="6">
        <v>129</v>
      </c>
      <c r="N64" s="51">
        <v>59.36</v>
      </c>
      <c r="O64" s="75">
        <f t="shared" si="2"/>
        <v>2285.36</v>
      </c>
      <c r="P64" s="137"/>
      <c r="U64" s="24">
        <v>67</v>
      </c>
      <c r="Z64" s="113">
        <v>213.4</v>
      </c>
      <c r="AD64" s="86">
        <v>57.737000000000002</v>
      </c>
      <c r="AE64" s="86">
        <v>57.737000000000002</v>
      </c>
      <c r="AH64" s="51">
        <v>47.41</v>
      </c>
      <c r="AI64" s="130">
        <f t="shared" si="3"/>
        <v>1825.2849999999999</v>
      </c>
      <c r="AK64" s="80">
        <v>45.9</v>
      </c>
      <c r="AL64" s="74">
        <v>70</v>
      </c>
      <c r="AM64" s="74">
        <v>70</v>
      </c>
      <c r="AO64" s="108">
        <v>50.653680000000001</v>
      </c>
      <c r="AP64" s="14">
        <v>53.549459999999996</v>
      </c>
      <c r="AQ64" s="14">
        <v>84.259509999999992</v>
      </c>
      <c r="AR64" s="14">
        <v>48.242890000000003</v>
      </c>
      <c r="AS64" s="108">
        <v>0</v>
      </c>
      <c r="AT64" s="108">
        <f t="shared" si="4"/>
        <v>132.50239999999999</v>
      </c>
      <c r="AY64" s="62">
        <v>1881</v>
      </c>
    </row>
    <row r="65" spans="1:51" ht="10.15" customHeight="1">
      <c r="A65" s="22">
        <v>41944</v>
      </c>
      <c r="B65" s="50">
        <f t="shared" si="5"/>
        <v>2014</v>
      </c>
      <c r="C65" s="169">
        <v>41944</v>
      </c>
      <c r="F65" s="76">
        <v>79.3</v>
      </c>
      <c r="G65" s="30">
        <v>34</v>
      </c>
      <c r="H65" s="32">
        <f t="shared" si="1"/>
        <v>4362.05</v>
      </c>
      <c r="I65" s="32"/>
      <c r="J65" s="32">
        <v>123</v>
      </c>
      <c r="K65" s="6">
        <v>139000</v>
      </c>
      <c r="L65" s="6">
        <v>139</v>
      </c>
      <c r="N65" s="51">
        <v>59.36</v>
      </c>
      <c r="O65" s="75">
        <f t="shared" si="2"/>
        <v>2285.36</v>
      </c>
      <c r="P65" s="137"/>
      <c r="Q65" s="3">
        <v>50</v>
      </c>
      <c r="U65" s="24">
        <v>64</v>
      </c>
      <c r="Z65" s="113">
        <v>227</v>
      </c>
      <c r="AD65" s="86">
        <v>64.926000000000002</v>
      </c>
      <c r="AE65" s="86">
        <v>64.926000000000002</v>
      </c>
      <c r="AH65" s="51">
        <v>49.2</v>
      </c>
      <c r="AI65" s="130">
        <f t="shared" si="3"/>
        <v>1894.2</v>
      </c>
      <c r="AJ65" s="73">
        <v>46.8</v>
      </c>
      <c r="AK65" s="80">
        <v>46.8</v>
      </c>
      <c r="AL65" s="74">
        <v>70</v>
      </c>
      <c r="AM65" s="74">
        <v>70</v>
      </c>
      <c r="AO65" s="108">
        <v>46.077750000000002</v>
      </c>
      <c r="AP65" s="14">
        <v>48.484089999999995</v>
      </c>
      <c r="AQ65" s="14">
        <v>83.1374</v>
      </c>
      <c r="AR65" s="14">
        <v>46.242510000000003</v>
      </c>
      <c r="AS65" s="108">
        <v>2.1</v>
      </c>
      <c r="AT65" s="108">
        <f t="shared" si="4"/>
        <v>131.47990999999999</v>
      </c>
      <c r="AY65" s="62">
        <v>1735</v>
      </c>
    </row>
    <row r="66" spans="1:51" ht="10.15" customHeight="1">
      <c r="A66" s="22">
        <v>41945</v>
      </c>
      <c r="B66" s="50">
        <f t="shared" si="5"/>
        <v>2014</v>
      </c>
      <c r="C66" s="169"/>
      <c r="F66" s="76">
        <v>79.3</v>
      </c>
      <c r="G66" s="30">
        <v>34</v>
      </c>
      <c r="H66" s="32">
        <f t="shared" si="1"/>
        <v>4362.05</v>
      </c>
      <c r="I66" s="32"/>
      <c r="J66" s="32">
        <v>123</v>
      </c>
      <c r="K66" s="6">
        <v>139000</v>
      </c>
      <c r="L66" s="6">
        <v>139</v>
      </c>
      <c r="N66" s="51">
        <v>59.36</v>
      </c>
      <c r="O66" s="75">
        <f t="shared" si="2"/>
        <v>2285.36</v>
      </c>
      <c r="P66" s="137"/>
      <c r="Q66" s="3">
        <v>51</v>
      </c>
      <c r="U66" s="24">
        <v>64</v>
      </c>
      <c r="Z66" s="113">
        <v>227</v>
      </c>
      <c r="AD66" s="86">
        <v>64.926000000000002</v>
      </c>
      <c r="AE66" s="86">
        <v>64.926000000000002</v>
      </c>
      <c r="AH66" s="51">
        <v>49.2</v>
      </c>
      <c r="AI66" s="130">
        <f t="shared" si="3"/>
        <v>1894.2</v>
      </c>
      <c r="AJ66" s="73">
        <v>43.8</v>
      </c>
      <c r="AK66" s="80">
        <v>43.8</v>
      </c>
      <c r="AL66" s="74">
        <v>70</v>
      </c>
      <c r="AM66" s="74">
        <v>70</v>
      </c>
      <c r="AO66" s="108">
        <v>44.128900000000002</v>
      </c>
      <c r="AP66" s="14">
        <v>45.033709999999999</v>
      </c>
      <c r="AQ66" s="14">
        <v>82.454530000000005</v>
      </c>
      <c r="AR66" s="14">
        <v>45.663919999999997</v>
      </c>
      <c r="AS66" s="108">
        <v>9.8000000000000007</v>
      </c>
      <c r="AT66" s="108">
        <f t="shared" si="4"/>
        <v>137.91845000000001</v>
      </c>
      <c r="AY66" s="62">
        <v>1735</v>
      </c>
    </row>
    <row r="67" spans="1:51" ht="10.15" customHeight="1">
      <c r="A67" s="22">
        <v>41946</v>
      </c>
      <c r="B67" s="50">
        <f t="shared" si="5"/>
        <v>2014</v>
      </c>
      <c r="C67" s="169"/>
      <c r="F67" s="76">
        <v>79.3</v>
      </c>
      <c r="G67" s="30">
        <v>34</v>
      </c>
      <c r="H67" s="32">
        <f t="shared" si="1"/>
        <v>4362.05</v>
      </c>
      <c r="I67" s="32"/>
      <c r="J67" s="32">
        <v>125</v>
      </c>
      <c r="K67" s="6">
        <v>139000</v>
      </c>
      <c r="L67" s="51">
        <v>122</v>
      </c>
      <c r="M67" s="81" t="s">
        <v>46</v>
      </c>
      <c r="N67" s="51">
        <v>59.36</v>
      </c>
      <c r="O67" s="75">
        <f t="shared" si="2"/>
        <v>2285.36</v>
      </c>
      <c r="P67" s="137"/>
      <c r="Q67" s="3">
        <v>47</v>
      </c>
      <c r="U67" s="75">
        <v>62</v>
      </c>
      <c r="V67" s="78" t="s">
        <v>47</v>
      </c>
      <c r="Z67" s="113">
        <v>227</v>
      </c>
      <c r="AD67" s="86">
        <v>64.926000000000002</v>
      </c>
      <c r="AE67" s="86">
        <v>64.926000000000002</v>
      </c>
      <c r="AH67" s="51">
        <v>49.2</v>
      </c>
      <c r="AI67" s="130">
        <f t="shared" si="3"/>
        <v>1894.2</v>
      </c>
      <c r="AJ67" s="73">
        <v>44.2</v>
      </c>
      <c r="AK67" s="80">
        <v>44.2</v>
      </c>
      <c r="AL67" s="74">
        <v>70</v>
      </c>
      <c r="AM67" s="74">
        <v>70</v>
      </c>
      <c r="AO67" s="108">
        <v>43.97345</v>
      </c>
      <c r="AP67" s="14">
        <v>44.932679999999998</v>
      </c>
      <c r="AQ67" s="14">
        <v>82.539880000000011</v>
      </c>
      <c r="AR67" s="14">
        <v>47.240459999999999</v>
      </c>
      <c r="AS67" s="108">
        <v>11.8</v>
      </c>
      <c r="AT67" s="108">
        <f t="shared" si="4"/>
        <v>141.58034000000004</v>
      </c>
      <c r="AY67" s="62">
        <v>1735</v>
      </c>
    </row>
    <row r="68" spans="1:51" ht="10.15" customHeight="1">
      <c r="A68" s="22">
        <v>41947</v>
      </c>
      <c r="B68" s="50">
        <f t="shared" si="5"/>
        <v>2014</v>
      </c>
      <c r="C68" s="169"/>
      <c r="F68" s="76">
        <v>79.3</v>
      </c>
      <c r="G68" s="30">
        <v>34</v>
      </c>
      <c r="H68" s="32">
        <f t="shared" si="1"/>
        <v>4362.05</v>
      </c>
      <c r="I68" s="32"/>
      <c r="J68" s="32">
        <v>125</v>
      </c>
      <c r="K68" s="6">
        <v>139000</v>
      </c>
      <c r="L68" s="51">
        <v>122</v>
      </c>
      <c r="M68" s="81" t="s">
        <v>46</v>
      </c>
      <c r="N68" s="51">
        <v>59.36</v>
      </c>
      <c r="O68" s="75">
        <f t="shared" si="2"/>
        <v>2285.36</v>
      </c>
      <c r="P68" s="137"/>
      <c r="Q68" s="3">
        <v>49</v>
      </c>
      <c r="U68" s="75">
        <v>62</v>
      </c>
      <c r="V68" s="78" t="s">
        <v>47</v>
      </c>
      <c r="Z68" s="113">
        <v>227</v>
      </c>
      <c r="AD68" s="86">
        <v>64.926000000000002</v>
      </c>
      <c r="AE68" s="86">
        <v>64.926000000000002</v>
      </c>
      <c r="AH68" s="51">
        <v>49.2</v>
      </c>
      <c r="AI68" s="130">
        <f t="shared" si="3"/>
        <v>1894.2</v>
      </c>
      <c r="AJ68" s="73">
        <v>44.5</v>
      </c>
      <c r="AK68" s="80">
        <v>44.5</v>
      </c>
      <c r="AL68" s="74">
        <v>70</v>
      </c>
      <c r="AM68" s="74">
        <v>70</v>
      </c>
      <c r="AO68" s="108">
        <v>48.54271</v>
      </c>
      <c r="AP68" s="14">
        <v>50.56147</v>
      </c>
      <c r="AQ68" s="14">
        <v>83.185450000000003</v>
      </c>
      <c r="AR68" s="14">
        <v>46.399699999999996</v>
      </c>
      <c r="AS68" s="108">
        <v>16.5</v>
      </c>
      <c r="AT68" s="108">
        <f t="shared" si="4"/>
        <v>146.08515</v>
      </c>
      <c r="AY68" s="62">
        <v>1735</v>
      </c>
    </row>
    <row r="69" spans="1:51" ht="10.15" customHeight="1">
      <c r="A69" s="22">
        <v>41948</v>
      </c>
      <c r="B69" s="50">
        <f t="shared" si="5"/>
        <v>2014</v>
      </c>
      <c r="C69" s="169"/>
      <c r="F69" s="76">
        <v>79.3</v>
      </c>
      <c r="G69" s="30">
        <v>34</v>
      </c>
      <c r="H69" s="32">
        <f t="shared" ref="H69:H132" si="7">(F69+G69)*$M$1</f>
        <v>4362.05</v>
      </c>
      <c r="I69" s="32"/>
      <c r="J69" s="32">
        <v>119</v>
      </c>
      <c r="K69" s="6">
        <v>139000</v>
      </c>
      <c r="L69" s="51">
        <v>122</v>
      </c>
      <c r="M69" s="81" t="s">
        <v>46</v>
      </c>
      <c r="N69" s="51">
        <v>59.36</v>
      </c>
      <c r="O69" s="75">
        <f t="shared" ref="O69:O132" si="8">N69*$M$1</f>
        <v>2285.36</v>
      </c>
      <c r="P69" s="137"/>
      <c r="Q69" s="3">
        <v>49</v>
      </c>
      <c r="U69" s="24">
        <v>64</v>
      </c>
      <c r="Z69" s="113">
        <v>227</v>
      </c>
      <c r="AD69" s="86">
        <v>64.926000000000002</v>
      </c>
      <c r="AE69" s="86">
        <v>64.926000000000002</v>
      </c>
      <c r="AH69" s="51">
        <v>49.2</v>
      </c>
      <c r="AI69" s="130">
        <f t="shared" ref="AI69:AI132" si="9">AH69*$M$1</f>
        <v>1894.2</v>
      </c>
      <c r="AJ69" s="73">
        <v>48.8</v>
      </c>
      <c r="AK69" s="80">
        <v>48.8</v>
      </c>
      <c r="AL69" s="74">
        <v>70</v>
      </c>
      <c r="AM69" s="74">
        <v>70</v>
      </c>
      <c r="AO69" s="108">
        <v>47.817209999999996</v>
      </c>
      <c r="AP69" s="14">
        <v>48.927099999999996</v>
      </c>
      <c r="AQ69" s="14">
        <v>83.422749999999994</v>
      </c>
      <c r="AR69" s="14">
        <v>47.991</v>
      </c>
      <c r="AS69" s="108">
        <v>5.9</v>
      </c>
      <c r="AT69" s="108">
        <f t="shared" ref="AT69:AT132" si="10">AQ69+AR69+AS69</f>
        <v>137.31375</v>
      </c>
      <c r="AY69" s="62">
        <v>1735</v>
      </c>
    </row>
    <row r="70" spans="1:51" ht="10.15" customHeight="1">
      <c r="A70" s="22">
        <v>41949</v>
      </c>
      <c r="B70" s="50">
        <f t="shared" ref="B70:B125" si="11">YEAR(A70)</f>
        <v>2014</v>
      </c>
      <c r="C70" s="169"/>
      <c r="F70" s="76">
        <v>79.3</v>
      </c>
      <c r="G70" s="30">
        <v>34</v>
      </c>
      <c r="H70" s="32">
        <f t="shared" si="7"/>
        <v>4362.05</v>
      </c>
      <c r="I70" s="32"/>
      <c r="J70" s="32">
        <v>121</v>
      </c>
      <c r="K70" s="6">
        <v>139000</v>
      </c>
      <c r="L70" s="51">
        <v>122</v>
      </c>
      <c r="M70" s="81" t="s">
        <v>46</v>
      </c>
      <c r="N70" s="51">
        <v>59.36</v>
      </c>
      <c r="O70" s="75">
        <f t="shared" si="8"/>
        <v>2285.36</v>
      </c>
      <c r="P70" s="137"/>
      <c r="Q70" s="3">
        <v>54</v>
      </c>
      <c r="U70" s="24">
        <v>64</v>
      </c>
      <c r="Z70" s="113">
        <v>227</v>
      </c>
      <c r="AD70" s="86">
        <v>64.926000000000002</v>
      </c>
      <c r="AE70" s="86">
        <v>64.926000000000002</v>
      </c>
      <c r="AH70" s="51">
        <v>49.2</v>
      </c>
      <c r="AI70" s="130">
        <f t="shared" si="9"/>
        <v>1894.2</v>
      </c>
      <c r="AJ70" s="73">
        <v>46.5</v>
      </c>
      <c r="AK70" s="80">
        <v>46.5</v>
      </c>
      <c r="AL70" s="74">
        <v>70</v>
      </c>
      <c r="AM70" s="74">
        <v>70</v>
      </c>
      <c r="AO70" s="108">
        <v>50.292089999999995</v>
      </c>
      <c r="AP70" s="14">
        <v>52.681989999999999</v>
      </c>
      <c r="AQ70" s="14">
        <v>83.348300000000009</v>
      </c>
      <c r="AR70" s="14">
        <v>47.630940000000002</v>
      </c>
      <c r="AS70" s="108">
        <v>5.3</v>
      </c>
      <c r="AT70" s="108">
        <f t="shared" si="10"/>
        <v>136.27924000000002</v>
      </c>
      <c r="AY70" s="62">
        <v>1735</v>
      </c>
    </row>
    <row r="71" spans="1:51" ht="10.15" customHeight="1">
      <c r="A71" s="22">
        <v>41950</v>
      </c>
      <c r="B71" s="50">
        <f t="shared" si="11"/>
        <v>2014</v>
      </c>
      <c r="C71" s="169"/>
      <c r="F71" s="76">
        <v>79.3</v>
      </c>
      <c r="G71" s="30">
        <v>34</v>
      </c>
      <c r="H71" s="32">
        <f t="shared" si="7"/>
        <v>4362.05</v>
      </c>
      <c r="I71" s="32"/>
      <c r="J71" s="32">
        <v>126</v>
      </c>
      <c r="K71" s="6">
        <v>139000</v>
      </c>
      <c r="L71" s="6">
        <v>139</v>
      </c>
      <c r="N71" s="51">
        <v>59.36</v>
      </c>
      <c r="O71" s="75">
        <f t="shared" si="8"/>
        <v>2285.36</v>
      </c>
      <c r="P71" s="137"/>
      <c r="Q71" s="3">
        <v>50</v>
      </c>
      <c r="U71" s="24">
        <v>64</v>
      </c>
      <c r="Z71" s="113">
        <v>227</v>
      </c>
      <c r="AD71" s="86">
        <v>64.926000000000002</v>
      </c>
      <c r="AE71" s="86">
        <v>64.926000000000002</v>
      </c>
      <c r="AH71" s="51">
        <v>49.2</v>
      </c>
      <c r="AI71" s="130">
        <f t="shared" si="9"/>
        <v>1894.2</v>
      </c>
      <c r="AJ71" s="73">
        <v>47.8</v>
      </c>
      <c r="AK71" s="80">
        <v>47.8</v>
      </c>
      <c r="AL71" s="74">
        <v>70</v>
      </c>
      <c r="AM71" s="74">
        <v>70</v>
      </c>
      <c r="AO71" s="108">
        <v>55.614510000000003</v>
      </c>
      <c r="AP71" s="14">
        <v>57.45635</v>
      </c>
      <c r="AQ71" s="14">
        <v>84.245699999999999</v>
      </c>
      <c r="AR71" s="14">
        <v>48.609250000000003</v>
      </c>
      <c r="AS71" s="108">
        <v>7.3</v>
      </c>
      <c r="AT71" s="108">
        <f t="shared" si="10"/>
        <v>140.15495000000001</v>
      </c>
      <c r="AY71" s="62">
        <v>1735</v>
      </c>
    </row>
    <row r="72" spans="1:51" ht="10.15" customHeight="1">
      <c r="A72" s="22">
        <v>41951</v>
      </c>
      <c r="B72" s="50">
        <f t="shared" si="11"/>
        <v>2014</v>
      </c>
      <c r="C72" s="169"/>
      <c r="F72" s="76">
        <v>79.3</v>
      </c>
      <c r="G72" s="30">
        <v>34</v>
      </c>
      <c r="H72" s="32">
        <f t="shared" si="7"/>
        <v>4362.05</v>
      </c>
      <c r="I72" s="32"/>
      <c r="J72" s="32">
        <v>127</v>
      </c>
      <c r="K72" s="6">
        <v>139000</v>
      </c>
      <c r="L72" s="6">
        <v>139</v>
      </c>
      <c r="N72" s="51">
        <v>59.36</v>
      </c>
      <c r="O72" s="75">
        <f t="shared" si="8"/>
        <v>2285.36</v>
      </c>
      <c r="P72" s="137"/>
      <c r="Q72" s="3">
        <v>52</v>
      </c>
      <c r="U72" s="24">
        <v>64</v>
      </c>
      <c r="Z72" s="113">
        <v>227</v>
      </c>
      <c r="AD72" s="86">
        <v>64.926000000000002</v>
      </c>
      <c r="AE72" s="86">
        <v>64.926000000000002</v>
      </c>
      <c r="AH72" s="51">
        <v>49.2</v>
      </c>
      <c r="AI72" s="130">
        <f t="shared" si="9"/>
        <v>1894.2</v>
      </c>
      <c r="AJ72" s="73">
        <v>44.5</v>
      </c>
      <c r="AK72" s="80">
        <v>44.5</v>
      </c>
      <c r="AL72" s="74">
        <v>70</v>
      </c>
      <c r="AM72" s="74">
        <v>70</v>
      </c>
      <c r="AO72" s="108">
        <v>52.882220000000004</v>
      </c>
      <c r="AP72" s="14">
        <v>56.273319999999998</v>
      </c>
      <c r="AQ72" s="14">
        <v>85.51982000000001</v>
      </c>
      <c r="AR72" s="14">
        <v>46.994800000000005</v>
      </c>
      <c r="AS72" s="108">
        <v>6.3</v>
      </c>
      <c r="AT72" s="108">
        <f t="shared" si="10"/>
        <v>138.81462000000002</v>
      </c>
      <c r="AY72" s="62">
        <v>1735</v>
      </c>
    </row>
    <row r="73" spans="1:51" ht="10.15" customHeight="1">
      <c r="A73" s="22">
        <v>41952</v>
      </c>
      <c r="B73" s="50">
        <f t="shared" si="11"/>
        <v>2014</v>
      </c>
      <c r="C73" s="169"/>
      <c r="F73" s="76">
        <v>79.3</v>
      </c>
      <c r="G73" s="30">
        <v>34</v>
      </c>
      <c r="H73" s="32">
        <f t="shared" si="7"/>
        <v>4362.05</v>
      </c>
      <c r="I73" s="32"/>
      <c r="J73" s="32">
        <v>126</v>
      </c>
      <c r="K73" s="6">
        <v>139000</v>
      </c>
      <c r="L73" s="6">
        <v>139</v>
      </c>
      <c r="N73" s="51">
        <v>59.36</v>
      </c>
      <c r="O73" s="75">
        <f t="shared" si="8"/>
        <v>2285.36</v>
      </c>
      <c r="P73" s="137"/>
      <c r="Q73" s="3">
        <v>48</v>
      </c>
      <c r="U73" s="24">
        <v>64</v>
      </c>
      <c r="Z73" s="113">
        <v>227</v>
      </c>
      <c r="AD73" s="86">
        <v>64.926000000000002</v>
      </c>
      <c r="AE73" s="86">
        <v>64.926000000000002</v>
      </c>
      <c r="AH73" s="51">
        <v>49.2</v>
      </c>
      <c r="AI73" s="130">
        <f t="shared" si="9"/>
        <v>1894.2</v>
      </c>
      <c r="AJ73" s="73">
        <v>45.9</v>
      </c>
      <c r="AK73" s="80">
        <v>45.9</v>
      </c>
      <c r="AL73" s="74">
        <v>70</v>
      </c>
      <c r="AM73" s="74">
        <v>70</v>
      </c>
      <c r="AO73" s="108">
        <v>51.834919999999997</v>
      </c>
      <c r="AP73" s="14">
        <v>54.39593</v>
      </c>
      <c r="AQ73" s="14">
        <v>85.806920000000005</v>
      </c>
      <c r="AR73" s="14">
        <v>47.994210000000002</v>
      </c>
      <c r="AS73" s="108">
        <v>3.4</v>
      </c>
      <c r="AT73" s="108">
        <f t="shared" si="10"/>
        <v>137.20113000000001</v>
      </c>
      <c r="AY73" s="62">
        <v>1735</v>
      </c>
    </row>
    <row r="74" spans="1:51" ht="10.15" customHeight="1">
      <c r="A74" s="22">
        <v>41953</v>
      </c>
      <c r="B74" s="50">
        <f t="shared" si="11"/>
        <v>2014</v>
      </c>
      <c r="C74" s="169"/>
      <c r="F74" s="76">
        <v>79.3</v>
      </c>
      <c r="G74" s="30">
        <v>34</v>
      </c>
      <c r="H74" s="32">
        <f t="shared" si="7"/>
        <v>4362.05</v>
      </c>
      <c r="I74" s="32"/>
      <c r="J74" s="32">
        <v>128</v>
      </c>
      <c r="K74" s="6">
        <v>139000</v>
      </c>
      <c r="L74" s="6">
        <v>139</v>
      </c>
      <c r="N74" s="51">
        <v>59.36</v>
      </c>
      <c r="O74" s="75">
        <f t="shared" si="8"/>
        <v>2285.36</v>
      </c>
      <c r="P74" s="137"/>
      <c r="Q74" s="3">
        <v>50</v>
      </c>
      <c r="U74" s="24">
        <v>64</v>
      </c>
      <c r="Z74" s="113">
        <v>227</v>
      </c>
      <c r="AD74" s="86">
        <v>64.926000000000002</v>
      </c>
      <c r="AE74" s="86">
        <v>64.926000000000002</v>
      </c>
      <c r="AH74" s="51">
        <v>49.2</v>
      </c>
      <c r="AI74" s="130">
        <f t="shared" si="9"/>
        <v>1894.2</v>
      </c>
      <c r="AJ74" s="73">
        <v>44.7</v>
      </c>
      <c r="AK74" s="80">
        <v>44.7</v>
      </c>
      <c r="AL74" s="74">
        <v>70</v>
      </c>
      <c r="AM74" s="74">
        <v>70</v>
      </c>
      <c r="AO74" s="108">
        <v>52.684820000000002</v>
      </c>
      <c r="AP74" s="14">
        <v>55.797499999999999</v>
      </c>
      <c r="AQ74" s="14">
        <v>86.790660000000003</v>
      </c>
      <c r="AR74" s="14">
        <v>49.715330000000002</v>
      </c>
      <c r="AS74" s="108">
        <v>0.6</v>
      </c>
      <c r="AT74" s="108">
        <f t="shared" si="10"/>
        <v>137.10598999999999</v>
      </c>
      <c r="AY74" s="62">
        <v>1735</v>
      </c>
    </row>
    <row r="75" spans="1:51" ht="10.15" customHeight="1">
      <c r="A75" s="22">
        <v>41954</v>
      </c>
      <c r="B75" s="50">
        <f t="shared" si="11"/>
        <v>2014</v>
      </c>
      <c r="C75" s="169"/>
      <c r="F75" s="76">
        <v>79.3</v>
      </c>
      <c r="G75" s="30">
        <v>34</v>
      </c>
      <c r="H75" s="32">
        <f t="shared" si="7"/>
        <v>4362.05</v>
      </c>
      <c r="I75" s="32"/>
      <c r="J75" s="32">
        <v>129</v>
      </c>
      <c r="K75" s="6">
        <v>139000</v>
      </c>
      <c r="L75" s="6">
        <v>139</v>
      </c>
      <c r="N75" s="51">
        <v>59.36</v>
      </c>
      <c r="O75" s="75">
        <f t="shared" si="8"/>
        <v>2285.36</v>
      </c>
      <c r="P75" s="137"/>
      <c r="Q75" s="3">
        <v>49</v>
      </c>
      <c r="U75" s="24">
        <v>64</v>
      </c>
      <c r="Z75" s="113">
        <v>227</v>
      </c>
      <c r="AD75" s="86">
        <v>64.926000000000002</v>
      </c>
      <c r="AE75" s="86">
        <v>64.926000000000002</v>
      </c>
      <c r="AH75" s="51">
        <v>49.2</v>
      </c>
      <c r="AI75" s="130">
        <f t="shared" si="9"/>
        <v>1894.2</v>
      </c>
      <c r="AJ75" s="73">
        <v>45.6</v>
      </c>
      <c r="AK75" s="80">
        <v>45.6</v>
      </c>
      <c r="AL75" s="74">
        <v>70</v>
      </c>
      <c r="AM75" s="74">
        <v>70</v>
      </c>
      <c r="AO75" s="108">
        <v>49.528320000000001</v>
      </c>
      <c r="AP75" s="14">
        <v>53.98377</v>
      </c>
      <c r="AQ75" s="14">
        <v>85.351839999999996</v>
      </c>
      <c r="AR75" s="14">
        <v>50.270220000000002</v>
      </c>
      <c r="AS75" s="108">
        <v>0</v>
      </c>
      <c r="AT75" s="108">
        <f t="shared" si="10"/>
        <v>135.62206</v>
      </c>
      <c r="AY75" s="62">
        <v>1735</v>
      </c>
    </row>
    <row r="76" spans="1:51" ht="10.15" customHeight="1">
      <c r="A76" s="22">
        <v>41955</v>
      </c>
      <c r="B76" s="50">
        <f t="shared" si="11"/>
        <v>2014</v>
      </c>
      <c r="C76" s="169"/>
      <c r="F76" s="76">
        <v>79.3</v>
      </c>
      <c r="G76" s="30">
        <v>34</v>
      </c>
      <c r="H76" s="32">
        <f t="shared" si="7"/>
        <v>4362.05</v>
      </c>
      <c r="I76" s="32"/>
      <c r="J76" s="32">
        <v>133</v>
      </c>
      <c r="K76" s="6">
        <v>139000</v>
      </c>
      <c r="L76" s="6">
        <v>139</v>
      </c>
      <c r="N76" s="51">
        <v>59.36</v>
      </c>
      <c r="O76" s="75">
        <f t="shared" si="8"/>
        <v>2285.36</v>
      </c>
      <c r="P76" s="137"/>
      <c r="Q76" s="3">
        <v>49</v>
      </c>
      <c r="U76" s="24">
        <v>64</v>
      </c>
      <c r="Z76" s="113">
        <v>227</v>
      </c>
      <c r="AD76" s="86">
        <v>64.926000000000002</v>
      </c>
      <c r="AE76" s="86">
        <v>64.926000000000002</v>
      </c>
      <c r="AH76" s="51">
        <v>49.2</v>
      </c>
      <c r="AI76" s="130">
        <f t="shared" si="9"/>
        <v>1894.2</v>
      </c>
      <c r="AJ76" s="73">
        <v>47</v>
      </c>
      <c r="AK76" s="80">
        <v>47</v>
      </c>
      <c r="AL76" s="74">
        <v>70</v>
      </c>
      <c r="AM76" s="74">
        <v>70</v>
      </c>
      <c r="AO76" s="108">
        <v>53.578319999999998</v>
      </c>
      <c r="AP76" s="14">
        <v>57.569139999999997</v>
      </c>
      <c r="AQ76" s="14">
        <v>85.236240000000009</v>
      </c>
      <c r="AR76" s="14">
        <v>49.209139999999998</v>
      </c>
      <c r="AS76" s="108">
        <v>0</v>
      </c>
      <c r="AT76" s="108">
        <f t="shared" si="10"/>
        <v>134.44538</v>
      </c>
      <c r="AY76" s="62">
        <v>1735</v>
      </c>
    </row>
    <row r="77" spans="1:51" ht="10.15" customHeight="1">
      <c r="A77" s="22">
        <v>41956</v>
      </c>
      <c r="B77" s="50">
        <f t="shared" si="11"/>
        <v>2014</v>
      </c>
      <c r="C77" s="169"/>
      <c r="F77" s="76">
        <v>79.3</v>
      </c>
      <c r="G77" s="30">
        <v>34</v>
      </c>
      <c r="H77" s="32">
        <f t="shared" si="7"/>
        <v>4362.05</v>
      </c>
      <c r="I77" s="32"/>
      <c r="J77" s="32">
        <v>134</v>
      </c>
      <c r="K77" s="6">
        <v>139000</v>
      </c>
      <c r="L77" s="6">
        <v>139</v>
      </c>
      <c r="N77" s="51">
        <v>59.36</v>
      </c>
      <c r="O77" s="75">
        <f t="shared" si="8"/>
        <v>2285.36</v>
      </c>
      <c r="P77" s="137"/>
      <c r="Q77" s="3">
        <v>50</v>
      </c>
      <c r="U77" s="24">
        <v>64</v>
      </c>
      <c r="Z77" s="113">
        <v>227</v>
      </c>
      <c r="AD77" s="86">
        <v>64.926000000000002</v>
      </c>
      <c r="AE77" s="86">
        <v>64.926000000000002</v>
      </c>
      <c r="AH77" s="51">
        <v>49.2</v>
      </c>
      <c r="AI77" s="130">
        <f t="shared" si="9"/>
        <v>1894.2</v>
      </c>
      <c r="AJ77" s="73">
        <v>49.4</v>
      </c>
      <c r="AK77" s="80">
        <v>49.4</v>
      </c>
      <c r="AL77" s="74">
        <v>70</v>
      </c>
      <c r="AM77" s="74">
        <v>70</v>
      </c>
      <c r="AO77" s="108">
        <v>57.402449999999995</v>
      </c>
      <c r="AP77" s="14">
        <v>61.663379999999997</v>
      </c>
      <c r="AQ77" s="14">
        <v>83.632199999999997</v>
      </c>
      <c r="AR77" s="14">
        <v>49.971530000000001</v>
      </c>
      <c r="AS77" s="108">
        <v>0</v>
      </c>
      <c r="AT77" s="108">
        <f t="shared" si="10"/>
        <v>133.60372999999998</v>
      </c>
      <c r="AY77" s="62">
        <v>1735</v>
      </c>
    </row>
    <row r="78" spans="1:51" ht="10.15" customHeight="1">
      <c r="A78" s="22">
        <v>41957</v>
      </c>
      <c r="B78" s="50">
        <f t="shared" si="11"/>
        <v>2014</v>
      </c>
      <c r="C78" s="169"/>
      <c r="F78" s="76">
        <v>79.3</v>
      </c>
      <c r="G78" s="30">
        <v>34</v>
      </c>
      <c r="H78" s="32">
        <f t="shared" si="7"/>
        <v>4362.05</v>
      </c>
      <c r="I78" s="32"/>
      <c r="J78" s="32">
        <v>130</v>
      </c>
      <c r="K78" s="6">
        <v>139000</v>
      </c>
      <c r="L78" s="6">
        <v>139</v>
      </c>
      <c r="N78" s="51">
        <v>59.36</v>
      </c>
      <c r="O78" s="75">
        <f t="shared" si="8"/>
        <v>2285.36</v>
      </c>
      <c r="P78" s="137"/>
      <c r="Q78" s="3">
        <v>53</v>
      </c>
      <c r="U78" s="24">
        <v>64</v>
      </c>
      <c r="Z78" s="113">
        <v>227</v>
      </c>
      <c r="AD78" s="86">
        <v>64.926000000000002</v>
      </c>
      <c r="AE78" s="86">
        <v>64.926000000000002</v>
      </c>
      <c r="AH78" s="51">
        <v>49.2</v>
      </c>
      <c r="AI78" s="130">
        <f t="shared" si="9"/>
        <v>1894.2</v>
      </c>
      <c r="AJ78" s="73">
        <v>51.4</v>
      </c>
      <c r="AK78" s="80">
        <v>51.4</v>
      </c>
      <c r="AL78" s="74">
        <v>70</v>
      </c>
      <c r="AM78" s="74">
        <v>70</v>
      </c>
      <c r="AO78" s="108">
        <v>56.424120000000002</v>
      </c>
      <c r="AP78" s="14">
        <v>62.248470000000005</v>
      </c>
      <c r="AQ78" s="14">
        <v>85.951759999999993</v>
      </c>
      <c r="AR78" s="14">
        <v>51.833419999999997</v>
      </c>
      <c r="AS78" s="108">
        <v>0</v>
      </c>
      <c r="AT78" s="108">
        <f t="shared" si="10"/>
        <v>137.78518</v>
      </c>
      <c r="AY78" s="62">
        <v>1735</v>
      </c>
    </row>
    <row r="79" spans="1:51" ht="10.15" customHeight="1">
      <c r="A79" s="22">
        <v>41958</v>
      </c>
      <c r="B79" s="50">
        <f t="shared" si="11"/>
        <v>2014</v>
      </c>
      <c r="C79" s="169"/>
      <c r="F79" s="76">
        <v>79.3</v>
      </c>
      <c r="G79" s="30">
        <v>34</v>
      </c>
      <c r="H79" s="32">
        <f t="shared" si="7"/>
        <v>4362.05</v>
      </c>
      <c r="I79" s="32"/>
      <c r="J79" s="32">
        <v>130</v>
      </c>
      <c r="K79" s="6">
        <v>139000</v>
      </c>
      <c r="L79" s="6">
        <v>139</v>
      </c>
      <c r="N79" s="51">
        <v>59.36</v>
      </c>
      <c r="O79" s="75">
        <f t="shared" si="8"/>
        <v>2285.36</v>
      </c>
      <c r="P79" s="137"/>
      <c r="Q79" s="3">
        <v>55</v>
      </c>
      <c r="U79" s="24">
        <v>62</v>
      </c>
      <c r="Z79" s="113">
        <v>227</v>
      </c>
      <c r="AD79" s="86">
        <v>64.926000000000002</v>
      </c>
      <c r="AE79" s="86">
        <v>64.926000000000002</v>
      </c>
      <c r="AH79" s="51">
        <v>49.2</v>
      </c>
      <c r="AI79" s="130">
        <f t="shared" si="9"/>
        <v>1894.2</v>
      </c>
      <c r="AJ79" s="73">
        <v>50.5</v>
      </c>
      <c r="AK79" s="80">
        <v>50.5</v>
      </c>
      <c r="AL79" s="74">
        <v>70</v>
      </c>
      <c r="AM79" s="74">
        <v>70</v>
      </c>
      <c r="AO79" s="108">
        <v>54.979790000000001</v>
      </c>
      <c r="AP79" s="14">
        <v>61.119610000000002</v>
      </c>
      <c r="AQ79" s="14">
        <v>85.902839999999998</v>
      </c>
      <c r="AR79" s="14">
        <v>50.836820000000003</v>
      </c>
      <c r="AS79" s="108">
        <v>0</v>
      </c>
      <c r="AT79" s="108">
        <f t="shared" si="10"/>
        <v>136.73966000000001</v>
      </c>
      <c r="AY79" s="62">
        <v>1735</v>
      </c>
    </row>
    <row r="80" spans="1:51" ht="10.15" customHeight="1">
      <c r="A80" s="22">
        <v>41959</v>
      </c>
      <c r="B80" s="50">
        <f t="shared" si="11"/>
        <v>2014</v>
      </c>
      <c r="C80" s="169"/>
      <c r="F80" s="76">
        <v>79.3</v>
      </c>
      <c r="G80" s="30">
        <v>34</v>
      </c>
      <c r="H80" s="32">
        <f t="shared" si="7"/>
        <v>4362.05</v>
      </c>
      <c r="I80" s="32"/>
      <c r="J80" s="32">
        <v>125</v>
      </c>
      <c r="K80" s="6">
        <v>139000</v>
      </c>
      <c r="L80" s="6">
        <v>139</v>
      </c>
      <c r="N80" s="51">
        <v>59.36</v>
      </c>
      <c r="O80" s="75">
        <f t="shared" si="8"/>
        <v>2285.36</v>
      </c>
      <c r="P80" s="137"/>
      <c r="Q80" s="3">
        <v>55</v>
      </c>
      <c r="U80" s="24">
        <v>62</v>
      </c>
      <c r="Z80" s="113">
        <v>227</v>
      </c>
      <c r="AD80" s="86">
        <v>64.926000000000002</v>
      </c>
      <c r="AE80" s="86">
        <v>64.926000000000002</v>
      </c>
      <c r="AH80" s="51">
        <v>49.2</v>
      </c>
      <c r="AI80" s="130">
        <f t="shared" si="9"/>
        <v>1894.2</v>
      </c>
      <c r="AJ80" s="73">
        <v>48</v>
      </c>
      <c r="AK80" s="80">
        <v>48</v>
      </c>
      <c r="AL80" s="74">
        <v>70</v>
      </c>
      <c r="AM80" s="74">
        <v>70</v>
      </c>
      <c r="AO80" s="108">
        <v>55.386199999999995</v>
      </c>
      <c r="AP80" s="14">
        <v>61.370150000000002</v>
      </c>
      <c r="AQ80" s="14">
        <v>84.915480000000002</v>
      </c>
      <c r="AR80" s="14">
        <v>52.1601</v>
      </c>
      <c r="AS80" s="108">
        <v>0</v>
      </c>
      <c r="AT80" s="108">
        <f t="shared" si="10"/>
        <v>137.07558</v>
      </c>
      <c r="AY80" s="62">
        <v>1735</v>
      </c>
    </row>
    <row r="81" spans="1:51" ht="10.15" customHeight="1">
      <c r="A81" s="22">
        <v>41960</v>
      </c>
      <c r="B81" s="50">
        <f t="shared" si="11"/>
        <v>2014</v>
      </c>
      <c r="C81" s="169"/>
      <c r="F81" s="76">
        <v>79.3</v>
      </c>
      <c r="G81" s="30">
        <v>34</v>
      </c>
      <c r="H81" s="32">
        <f t="shared" si="7"/>
        <v>4362.05</v>
      </c>
      <c r="I81" s="32"/>
      <c r="J81" s="32">
        <v>121</v>
      </c>
      <c r="K81" s="6">
        <v>139000</v>
      </c>
      <c r="L81" s="6">
        <v>139</v>
      </c>
      <c r="N81" s="51">
        <v>59.36</v>
      </c>
      <c r="O81" s="75">
        <f t="shared" si="8"/>
        <v>2285.36</v>
      </c>
      <c r="P81" s="137"/>
      <c r="Q81" s="3">
        <v>54</v>
      </c>
      <c r="U81" s="24">
        <v>62</v>
      </c>
      <c r="Z81" s="113">
        <v>227</v>
      </c>
      <c r="AD81" s="86">
        <v>64.926000000000002</v>
      </c>
      <c r="AE81" s="86">
        <v>64.926000000000002</v>
      </c>
      <c r="AH81" s="51">
        <v>49.2</v>
      </c>
      <c r="AI81" s="130">
        <f t="shared" si="9"/>
        <v>1894.2</v>
      </c>
      <c r="AJ81" s="73">
        <v>47.9</v>
      </c>
      <c r="AK81" s="80">
        <v>47.9</v>
      </c>
      <c r="AL81" s="74">
        <v>70</v>
      </c>
      <c r="AM81" s="74">
        <v>70</v>
      </c>
      <c r="AO81" s="108">
        <v>54.469949999999997</v>
      </c>
      <c r="AP81" s="14">
        <v>60.642540000000004</v>
      </c>
      <c r="AQ81" s="14">
        <v>86.07544</v>
      </c>
      <c r="AR81" s="14">
        <v>50.103999999999999</v>
      </c>
      <c r="AS81" s="108">
        <v>0</v>
      </c>
      <c r="AT81" s="108">
        <f t="shared" si="10"/>
        <v>136.17944</v>
      </c>
      <c r="AY81" s="62">
        <v>1735</v>
      </c>
    </row>
    <row r="82" spans="1:51" ht="10.15" customHeight="1">
      <c r="A82" s="22">
        <v>41961</v>
      </c>
      <c r="B82" s="50">
        <f t="shared" si="11"/>
        <v>2014</v>
      </c>
      <c r="C82" s="169"/>
      <c r="F82" s="76">
        <v>79.3</v>
      </c>
      <c r="G82" s="30">
        <v>34</v>
      </c>
      <c r="H82" s="32">
        <f t="shared" si="7"/>
        <v>4362.05</v>
      </c>
      <c r="I82" s="32"/>
      <c r="J82" s="32">
        <v>123</v>
      </c>
      <c r="K82" s="6">
        <v>139000</v>
      </c>
      <c r="L82" s="6">
        <v>139</v>
      </c>
      <c r="N82" s="51">
        <v>59.36</v>
      </c>
      <c r="O82" s="75">
        <f t="shared" si="8"/>
        <v>2285.36</v>
      </c>
      <c r="P82" s="137"/>
      <c r="Q82" s="3">
        <v>53</v>
      </c>
      <c r="U82" s="24">
        <v>62</v>
      </c>
      <c r="Z82" s="113">
        <v>227</v>
      </c>
      <c r="AD82" s="86">
        <v>64.926000000000002</v>
      </c>
      <c r="AE82" s="86">
        <v>64.926000000000002</v>
      </c>
      <c r="AH82" s="51">
        <v>49.2</v>
      </c>
      <c r="AI82" s="130">
        <f t="shared" si="9"/>
        <v>1894.2</v>
      </c>
      <c r="AJ82" s="73">
        <v>48.2</v>
      </c>
      <c r="AK82" s="80">
        <v>48.2</v>
      </c>
      <c r="AL82" s="74">
        <v>70</v>
      </c>
      <c r="AM82" s="74">
        <v>70</v>
      </c>
      <c r="AO82" s="108">
        <v>56.749360000000003</v>
      </c>
      <c r="AP82" s="14">
        <v>63.546730000000004</v>
      </c>
      <c r="AQ82" s="14">
        <v>87.657640000000001</v>
      </c>
      <c r="AR82" s="14">
        <v>53.505279999999999</v>
      </c>
      <c r="AS82" s="108">
        <v>0</v>
      </c>
      <c r="AT82" s="108">
        <f t="shared" si="10"/>
        <v>141.16291999999999</v>
      </c>
      <c r="AY82" s="62">
        <v>1735</v>
      </c>
    </row>
    <row r="83" spans="1:51" ht="10.15" customHeight="1">
      <c r="A83" s="22">
        <v>41962</v>
      </c>
      <c r="B83" s="50">
        <f t="shared" si="11"/>
        <v>2014</v>
      </c>
      <c r="C83" s="169"/>
      <c r="F83" s="76">
        <v>79.3</v>
      </c>
      <c r="G83" s="30">
        <v>34</v>
      </c>
      <c r="H83" s="32">
        <f t="shared" si="7"/>
        <v>4362.05</v>
      </c>
      <c r="I83" s="32"/>
      <c r="J83" s="32">
        <v>123</v>
      </c>
      <c r="K83" s="6">
        <v>139000</v>
      </c>
      <c r="L83" s="6">
        <v>139</v>
      </c>
      <c r="N83" s="51">
        <v>59.36</v>
      </c>
      <c r="O83" s="75">
        <f t="shared" si="8"/>
        <v>2285.36</v>
      </c>
      <c r="P83" s="137"/>
      <c r="Q83" s="3">
        <v>53</v>
      </c>
      <c r="U83" s="24">
        <v>62</v>
      </c>
      <c r="Z83" s="113">
        <v>227</v>
      </c>
      <c r="AD83" s="86">
        <v>64.926000000000002</v>
      </c>
      <c r="AE83" s="86">
        <v>64.926000000000002</v>
      </c>
      <c r="AH83" s="51">
        <v>49.2</v>
      </c>
      <c r="AI83" s="130">
        <f t="shared" si="9"/>
        <v>1894.2</v>
      </c>
      <c r="AJ83" s="73">
        <v>50.7</v>
      </c>
      <c r="AK83" s="80">
        <v>50.7</v>
      </c>
      <c r="AL83" s="74">
        <v>70</v>
      </c>
      <c r="AM83" s="74">
        <v>70</v>
      </c>
      <c r="AO83" s="108">
        <v>54.670449999999995</v>
      </c>
      <c r="AP83" s="14">
        <v>59.77496</v>
      </c>
      <c r="AQ83" s="14">
        <v>81.521479999999997</v>
      </c>
      <c r="AR83" s="14">
        <v>52.717309999999998</v>
      </c>
      <c r="AS83" s="108">
        <v>0</v>
      </c>
      <c r="AT83" s="108">
        <f t="shared" si="10"/>
        <v>134.23878999999999</v>
      </c>
      <c r="AY83" s="62">
        <v>1735</v>
      </c>
    </row>
    <row r="84" spans="1:51" ht="10.15" customHeight="1">
      <c r="A84" s="22">
        <v>41963</v>
      </c>
      <c r="B84" s="50">
        <f t="shared" si="11"/>
        <v>2014</v>
      </c>
      <c r="C84" s="169"/>
      <c r="F84" s="76">
        <v>79.3</v>
      </c>
      <c r="G84" s="30">
        <v>34</v>
      </c>
      <c r="H84" s="32">
        <f t="shared" si="7"/>
        <v>4362.05</v>
      </c>
      <c r="I84" s="32"/>
      <c r="J84" s="32">
        <v>124</v>
      </c>
      <c r="K84" s="6">
        <v>139000</v>
      </c>
      <c r="L84" s="6">
        <v>139</v>
      </c>
      <c r="N84" s="51">
        <v>59.36</v>
      </c>
      <c r="O84" s="75">
        <f t="shared" si="8"/>
        <v>2285.36</v>
      </c>
      <c r="P84" s="137"/>
      <c r="Q84" s="3">
        <v>56</v>
      </c>
      <c r="U84" s="24">
        <v>62</v>
      </c>
      <c r="Z84" s="113">
        <v>227</v>
      </c>
      <c r="AD84" s="86">
        <v>64.926000000000002</v>
      </c>
      <c r="AE84" s="86">
        <v>64.926000000000002</v>
      </c>
      <c r="AH84" s="51">
        <v>49.2</v>
      </c>
      <c r="AI84" s="130">
        <f t="shared" si="9"/>
        <v>1894.2</v>
      </c>
      <c r="AJ84" s="73">
        <v>52.5</v>
      </c>
      <c r="AK84" s="80">
        <v>52.5</v>
      </c>
      <c r="AL84" s="74">
        <v>70</v>
      </c>
      <c r="AM84" s="74">
        <v>70</v>
      </c>
      <c r="AO84" s="108">
        <v>55.739290000000004</v>
      </c>
      <c r="AP84" s="14">
        <v>61.25544</v>
      </c>
      <c r="AQ84" s="14">
        <v>79.747450000000001</v>
      </c>
      <c r="AR84" s="14">
        <v>51.858029999999999</v>
      </c>
      <c r="AS84" s="108">
        <v>0</v>
      </c>
      <c r="AT84" s="108">
        <f t="shared" si="10"/>
        <v>131.60548</v>
      </c>
      <c r="AY84" s="62">
        <v>1735</v>
      </c>
    </row>
    <row r="85" spans="1:51" ht="10.15" customHeight="1">
      <c r="A85" s="22">
        <v>41964</v>
      </c>
      <c r="B85" s="50">
        <f t="shared" si="11"/>
        <v>2014</v>
      </c>
      <c r="C85" s="169"/>
      <c r="F85" s="76">
        <v>79.3</v>
      </c>
      <c r="G85" s="30">
        <v>34</v>
      </c>
      <c r="H85" s="32">
        <f t="shared" si="7"/>
        <v>4362.05</v>
      </c>
      <c r="I85" s="32"/>
      <c r="J85" s="32">
        <v>121</v>
      </c>
      <c r="K85" s="6">
        <v>139000</v>
      </c>
      <c r="L85" s="6">
        <v>139</v>
      </c>
      <c r="N85" s="51">
        <v>59.36</v>
      </c>
      <c r="O85" s="75">
        <f t="shared" si="8"/>
        <v>2285.36</v>
      </c>
      <c r="P85" s="137"/>
      <c r="Q85" s="3">
        <v>57</v>
      </c>
      <c r="U85" s="24">
        <v>62</v>
      </c>
      <c r="Z85" s="113">
        <v>227</v>
      </c>
      <c r="AD85" s="86">
        <v>64.926000000000002</v>
      </c>
      <c r="AE85" s="86">
        <v>64.926000000000002</v>
      </c>
      <c r="AH85" s="51">
        <v>49.2</v>
      </c>
      <c r="AI85" s="130">
        <f t="shared" si="9"/>
        <v>1894.2</v>
      </c>
      <c r="AJ85" s="73">
        <v>53</v>
      </c>
      <c r="AK85" s="80">
        <v>53</v>
      </c>
      <c r="AL85" s="74">
        <v>70</v>
      </c>
      <c r="AM85" s="74">
        <v>70</v>
      </c>
      <c r="AO85" s="108">
        <v>52.444580000000002</v>
      </c>
      <c r="AP85" s="14">
        <v>59.258900000000004</v>
      </c>
      <c r="AQ85" s="14">
        <v>86.24897</v>
      </c>
      <c r="AR85" s="14">
        <v>51.384209999999996</v>
      </c>
      <c r="AS85" s="108">
        <v>0.8</v>
      </c>
      <c r="AT85" s="108">
        <f t="shared" si="10"/>
        <v>138.43317999999999</v>
      </c>
      <c r="AY85" s="62">
        <v>1735</v>
      </c>
    </row>
    <row r="86" spans="1:51" ht="10.15" customHeight="1">
      <c r="A86" s="22">
        <v>41965</v>
      </c>
      <c r="B86" s="50">
        <f t="shared" si="11"/>
        <v>2014</v>
      </c>
      <c r="C86" s="169"/>
      <c r="F86" s="76">
        <v>79.3</v>
      </c>
      <c r="G86" s="30">
        <v>34</v>
      </c>
      <c r="H86" s="32">
        <f t="shared" si="7"/>
        <v>4362.05</v>
      </c>
      <c r="I86" s="32"/>
      <c r="J86" s="32">
        <v>121</v>
      </c>
      <c r="K86" s="6">
        <v>139000</v>
      </c>
      <c r="L86" s="6">
        <v>139</v>
      </c>
      <c r="N86" s="51">
        <v>59.36</v>
      </c>
      <c r="O86" s="75">
        <f t="shared" si="8"/>
        <v>2285.36</v>
      </c>
      <c r="P86" s="137"/>
      <c r="Q86" s="3">
        <v>58</v>
      </c>
      <c r="U86" s="24">
        <v>62</v>
      </c>
      <c r="Z86" s="113">
        <v>227</v>
      </c>
      <c r="AD86" s="86">
        <v>64.926000000000002</v>
      </c>
      <c r="AE86" s="86">
        <v>64.926000000000002</v>
      </c>
      <c r="AH86" s="51">
        <v>49.2</v>
      </c>
      <c r="AI86" s="130">
        <f t="shared" si="9"/>
        <v>1894.2</v>
      </c>
      <c r="AJ86" s="73">
        <v>51.3</v>
      </c>
      <c r="AK86" s="80">
        <v>51.3</v>
      </c>
      <c r="AL86" s="74">
        <v>70</v>
      </c>
      <c r="AM86" s="74">
        <v>70</v>
      </c>
      <c r="AO86" s="108">
        <v>56.246490000000001</v>
      </c>
      <c r="AP86" s="14">
        <v>61.269640000000003</v>
      </c>
      <c r="AQ86" s="14">
        <v>86.030910000000006</v>
      </c>
      <c r="AR86" s="14">
        <v>49.653680000000001</v>
      </c>
      <c r="AS86" s="108">
        <v>5.3</v>
      </c>
      <c r="AT86" s="108">
        <f t="shared" si="10"/>
        <v>140.98459000000003</v>
      </c>
      <c r="AY86" s="62">
        <v>1735</v>
      </c>
    </row>
    <row r="87" spans="1:51" ht="10.15" customHeight="1">
      <c r="A87" s="22">
        <v>41966</v>
      </c>
      <c r="B87" s="50">
        <f t="shared" si="11"/>
        <v>2014</v>
      </c>
      <c r="C87" s="169"/>
      <c r="F87" s="76">
        <v>79.3</v>
      </c>
      <c r="G87" s="30">
        <v>34</v>
      </c>
      <c r="H87" s="32">
        <f t="shared" si="7"/>
        <v>4362.05</v>
      </c>
      <c r="I87" s="32"/>
      <c r="J87" s="32">
        <v>130</v>
      </c>
      <c r="K87" s="6">
        <v>139000</v>
      </c>
      <c r="L87" s="6">
        <v>139</v>
      </c>
      <c r="N87" s="51">
        <v>59.36</v>
      </c>
      <c r="O87" s="75">
        <f t="shared" si="8"/>
        <v>2285.36</v>
      </c>
      <c r="P87" s="137"/>
      <c r="Q87" s="3">
        <v>58</v>
      </c>
      <c r="U87" s="24">
        <v>62</v>
      </c>
      <c r="Z87" s="113">
        <v>227</v>
      </c>
      <c r="AD87" s="86">
        <v>64.926000000000002</v>
      </c>
      <c r="AE87" s="86">
        <v>64.926000000000002</v>
      </c>
      <c r="AH87" s="51">
        <v>49.2</v>
      </c>
      <c r="AI87" s="130">
        <f t="shared" si="9"/>
        <v>1894.2</v>
      </c>
      <c r="AJ87" s="73">
        <v>51.9</v>
      </c>
      <c r="AK87" s="80">
        <v>51.9</v>
      </c>
      <c r="AL87" s="74">
        <v>70</v>
      </c>
      <c r="AM87" s="74">
        <v>70</v>
      </c>
      <c r="AO87" s="108">
        <v>51.515470000000001</v>
      </c>
      <c r="AP87" s="14">
        <v>55.978610000000003</v>
      </c>
      <c r="AQ87" s="14">
        <v>85.065520000000006</v>
      </c>
      <c r="AR87" s="14">
        <v>46.884099999999997</v>
      </c>
      <c r="AS87" s="108">
        <v>9.8000000000000007</v>
      </c>
      <c r="AT87" s="108">
        <f t="shared" si="10"/>
        <v>141.74962000000002</v>
      </c>
      <c r="AY87" s="62">
        <v>1735</v>
      </c>
    </row>
    <row r="88" spans="1:51" ht="10.15" customHeight="1">
      <c r="A88" s="22">
        <v>41967</v>
      </c>
      <c r="B88" s="50">
        <f t="shared" si="11"/>
        <v>2014</v>
      </c>
      <c r="C88" s="169"/>
      <c r="F88" s="76">
        <v>79.3</v>
      </c>
      <c r="G88" s="30">
        <v>34</v>
      </c>
      <c r="H88" s="32">
        <f t="shared" si="7"/>
        <v>4362.05</v>
      </c>
      <c r="I88" s="32"/>
      <c r="J88" s="32">
        <v>128</v>
      </c>
      <c r="K88" s="6">
        <v>139000</v>
      </c>
      <c r="L88" s="6">
        <v>139</v>
      </c>
      <c r="N88" s="51">
        <v>59.36</v>
      </c>
      <c r="O88" s="75">
        <f t="shared" si="8"/>
        <v>2285.36</v>
      </c>
      <c r="P88" s="137"/>
      <c r="Q88" s="3">
        <v>59</v>
      </c>
      <c r="U88" s="24">
        <v>62</v>
      </c>
      <c r="Z88" s="113">
        <v>227</v>
      </c>
      <c r="AD88" s="86">
        <v>64.926000000000002</v>
      </c>
      <c r="AE88" s="86">
        <v>64.926000000000002</v>
      </c>
      <c r="AH88" s="51">
        <v>49.2</v>
      </c>
      <c r="AI88" s="130">
        <f t="shared" si="9"/>
        <v>1894.2</v>
      </c>
      <c r="AJ88" s="73">
        <v>52.8</v>
      </c>
      <c r="AK88" s="80">
        <v>52.8</v>
      </c>
      <c r="AL88" s="74">
        <v>70</v>
      </c>
      <c r="AM88" s="74">
        <v>70</v>
      </c>
      <c r="AO88" s="108">
        <v>54.362790000000004</v>
      </c>
      <c r="AP88" s="14">
        <v>59.305</v>
      </c>
      <c r="AQ88" s="14">
        <v>86.34102</v>
      </c>
      <c r="AR88" s="14">
        <v>48.977179999999997</v>
      </c>
      <c r="AS88" s="108">
        <v>9.5</v>
      </c>
      <c r="AT88" s="108">
        <f t="shared" si="10"/>
        <v>144.81819999999999</v>
      </c>
      <c r="AY88" s="62">
        <v>1735</v>
      </c>
    </row>
    <row r="89" spans="1:51" ht="10.15" customHeight="1">
      <c r="A89" s="22">
        <v>41968</v>
      </c>
      <c r="B89" s="50">
        <f t="shared" si="11"/>
        <v>2014</v>
      </c>
      <c r="C89" s="169"/>
      <c r="F89" s="76">
        <v>79.3</v>
      </c>
      <c r="G89" s="30">
        <v>34</v>
      </c>
      <c r="H89" s="32">
        <f t="shared" si="7"/>
        <v>4362.05</v>
      </c>
      <c r="I89" s="32"/>
      <c r="J89" s="32">
        <v>124</v>
      </c>
      <c r="K89" s="6">
        <v>139000</v>
      </c>
      <c r="L89" s="6">
        <v>139</v>
      </c>
      <c r="N89" s="51">
        <v>59.36</v>
      </c>
      <c r="O89" s="75">
        <f t="shared" si="8"/>
        <v>2285.36</v>
      </c>
      <c r="P89" s="137"/>
      <c r="Q89" s="3">
        <v>60</v>
      </c>
      <c r="U89" s="24">
        <v>62</v>
      </c>
      <c r="Z89" s="113">
        <v>227</v>
      </c>
      <c r="AD89" s="86">
        <v>64.926000000000002</v>
      </c>
      <c r="AE89" s="86">
        <v>64.926000000000002</v>
      </c>
      <c r="AH89" s="51">
        <v>49.2</v>
      </c>
      <c r="AI89" s="130">
        <f t="shared" si="9"/>
        <v>1894.2</v>
      </c>
      <c r="AJ89" s="73">
        <v>52.3</v>
      </c>
      <c r="AK89" s="80">
        <v>52.3</v>
      </c>
      <c r="AL89" s="74">
        <v>70</v>
      </c>
      <c r="AM89" s="74">
        <v>70</v>
      </c>
      <c r="AO89" s="108">
        <v>54.388190000000002</v>
      </c>
      <c r="AP89" s="14">
        <v>57.963099999999997</v>
      </c>
      <c r="AQ89" s="14">
        <v>87.02452000000001</v>
      </c>
      <c r="AR89" s="14">
        <v>52.665379999999999</v>
      </c>
      <c r="AS89" s="108">
        <v>5.5</v>
      </c>
      <c r="AT89" s="108">
        <f t="shared" si="10"/>
        <v>145.18990000000002</v>
      </c>
      <c r="AY89" s="62">
        <v>1735</v>
      </c>
    </row>
    <row r="90" spans="1:51" ht="10.15" customHeight="1">
      <c r="A90" s="22">
        <v>41969</v>
      </c>
      <c r="B90" s="50">
        <f t="shared" si="11"/>
        <v>2014</v>
      </c>
      <c r="C90" s="169"/>
      <c r="F90" s="76">
        <v>79.3</v>
      </c>
      <c r="G90" s="30">
        <v>34</v>
      </c>
      <c r="H90" s="32">
        <f t="shared" si="7"/>
        <v>4362.05</v>
      </c>
      <c r="I90" s="32"/>
      <c r="J90" s="32">
        <v>125</v>
      </c>
      <c r="K90" s="6">
        <v>139000</v>
      </c>
      <c r="L90" s="6">
        <v>139</v>
      </c>
      <c r="N90" s="51">
        <v>59.36</v>
      </c>
      <c r="O90" s="75">
        <f t="shared" si="8"/>
        <v>2285.36</v>
      </c>
      <c r="P90" s="137"/>
      <c r="Q90" s="3">
        <v>55</v>
      </c>
      <c r="U90" s="24">
        <v>62</v>
      </c>
      <c r="Z90" s="113">
        <v>227</v>
      </c>
      <c r="AD90" s="86">
        <v>64.926000000000002</v>
      </c>
      <c r="AE90" s="86">
        <v>64.926000000000002</v>
      </c>
      <c r="AH90" s="51">
        <v>49.2</v>
      </c>
      <c r="AI90" s="130">
        <f t="shared" si="9"/>
        <v>1894.2</v>
      </c>
      <c r="AJ90" s="73">
        <v>52.544796875000003</v>
      </c>
      <c r="AK90" s="80">
        <v>52.544796875000003</v>
      </c>
      <c r="AL90" s="74">
        <v>70</v>
      </c>
      <c r="AM90" s="74">
        <v>70</v>
      </c>
      <c r="AO90" s="108">
        <v>53.611959999999996</v>
      </c>
      <c r="AP90" s="14">
        <v>58.702489999999997</v>
      </c>
      <c r="AQ90" s="14">
        <v>85.723640000000003</v>
      </c>
      <c r="AR90" s="14">
        <v>51.913410000000006</v>
      </c>
      <c r="AS90" s="108">
        <v>0.1</v>
      </c>
      <c r="AT90" s="108">
        <f t="shared" si="10"/>
        <v>137.73705000000001</v>
      </c>
      <c r="AY90" s="62">
        <v>1735</v>
      </c>
    </row>
    <row r="91" spans="1:51" ht="10.15" customHeight="1">
      <c r="A91" s="22">
        <v>41970</v>
      </c>
      <c r="B91" s="50">
        <f t="shared" si="11"/>
        <v>2014</v>
      </c>
      <c r="C91" s="169"/>
      <c r="F91" s="76">
        <v>79.3</v>
      </c>
      <c r="G91" s="30">
        <v>34</v>
      </c>
      <c r="H91" s="32">
        <f t="shared" si="7"/>
        <v>4362.05</v>
      </c>
      <c r="I91" s="32"/>
      <c r="J91" s="32">
        <v>125</v>
      </c>
      <c r="K91" s="6">
        <v>139000</v>
      </c>
      <c r="L91" s="6">
        <v>139</v>
      </c>
      <c r="N91" s="51">
        <v>59.36</v>
      </c>
      <c r="O91" s="75">
        <f t="shared" si="8"/>
        <v>2285.36</v>
      </c>
      <c r="P91" s="137"/>
      <c r="Q91" s="3">
        <v>59</v>
      </c>
      <c r="U91" s="24">
        <v>62</v>
      </c>
      <c r="Z91" s="113">
        <v>227</v>
      </c>
      <c r="AD91" s="86">
        <v>64.926000000000002</v>
      </c>
      <c r="AE91" s="86">
        <v>64.926000000000002</v>
      </c>
      <c r="AH91" s="51">
        <v>49.2</v>
      </c>
      <c r="AI91" s="130">
        <f t="shared" si="9"/>
        <v>1894.2</v>
      </c>
      <c r="AJ91" s="73">
        <v>50.64432421875</v>
      </c>
      <c r="AK91" s="80">
        <v>50.64432421875</v>
      </c>
      <c r="AL91" s="74">
        <v>70</v>
      </c>
      <c r="AM91" s="74">
        <v>70</v>
      </c>
      <c r="AO91" s="108">
        <v>50.688940000000002</v>
      </c>
      <c r="AP91" s="14">
        <v>56.84037</v>
      </c>
      <c r="AQ91" s="14">
        <v>87.571110000000004</v>
      </c>
      <c r="AR91" s="14">
        <v>50.10624</v>
      </c>
      <c r="AS91" s="108">
        <v>0</v>
      </c>
      <c r="AT91" s="108">
        <f t="shared" si="10"/>
        <v>137.67734999999999</v>
      </c>
      <c r="AY91" s="62">
        <v>1735</v>
      </c>
    </row>
    <row r="92" spans="1:51" ht="10.15" customHeight="1">
      <c r="A92" s="22">
        <v>41971</v>
      </c>
      <c r="B92" s="50">
        <f t="shared" si="11"/>
        <v>2014</v>
      </c>
      <c r="C92" s="169"/>
      <c r="F92" s="76">
        <v>79.3</v>
      </c>
      <c r="G92" s="30">
        <v>34</v>
      </c>
      <c r="H92" s="32">
        <f t="shared" si="7"/>
        <v>4362.05</v>
      </c>
      <c r="I92" s="32"/>
      <c r="J92" s="32">
        <v>126</v>
      </c>
      <c r="K92" s="6">
        <v>139000</v>
      </c>
      <c r="L92" s="6">
        <v>139</v>
      </c>
      <c r="N92" s="51">
        <v>59.36</v>
      </c>
      <c r="O92" s="75">
        <f t="shared" si="8"/>
        <v>2285.36</v>
      </c>
      <c r="P92" s="137"/>
      <c r="Q92" s="3">
        <v>55</v>
      </c>
      <c r="U92" s="24">
        <v>62</v>
      </c>
      <c r="Z92" s="113">
        <v>227</v>
      </c>
      <c r="AD92" s="86">
        <v>64.926000000000002</v>
      </c>
      <c r="AE92" s="86">
        <v>64.926000000000002</v>
      </c>
      <c r="AH92" s="51">
        <v>49.2</v>
      </c>
      <c r="AI92" s="130">
        <f t="shared" si="9"/>
        <v>1894.2</v>
      </c>
      <c r="AJ92" s="73">
        <v>50.525867187499998</v>
      </c>
      <c r="AK92" s="80">
        <v>50.525867187499998</v>
      </c>
      <c r="AL92" s="74">
        <v>70</v>
      </c>
      <c r="AM92" s="74">
        <v>70</v>
      </c>
      <c r="AO92" s="108">
        <v>52.432259999999999</v>
      </c>
      <c r="AP92" s="14">
        <v>56.893459999999997</v>
      </c>
      <c r="AQ92" s="14">
        <v>85.991380000000007</v>
      </c>
      <c r="AR92" s="14">
        <v>52.540620000000004</v>
      </c>
      <c r="AS92" s="108">
        <v>0</v>
      </c>
      <c r="AT92" s="108">
        <f t="shared" si="10"/>
        <v>138.53200000000001</v>
      </c>
      <c r="AY92" s="62">
        <v>1735</v>
      </c>
    </row>
    <row r="93" spans="1:51" ht="10.15" customHeight="1">
      <c r="A93" s="22">
        <v>41972</v>
      </c>
      <c r="B93" s="50">
        <f t="shared" si="11"/>
        <v>2014</v>
      </c>
      <c r="C93" s="169"/>
      <c r="F93" s="76">
        <v>79.3</v>
      </c>
      <c r="G93" s="30">
        <v>34</v>
      </c>
      <c r="H93" s="32">
        <f t="shared" si="7"/>
        <v>4362.05</v>
      </c>
      <c r="I93" s="32"/>
      <c r="J93" s="32">
        <v>131</v>
      </c>
      <c r="K93" s="6">
        <v>139000</v>
      </c>
      <c r="L93" s="6">
        <v>139</v>
      </c>
      <c r="N93" s="51">
        <v>59.36</v>
      </c>
      <c r="O93" s="75">
        <f t="shared" si="8"/>
        <v>2285.36</v>
      </c>
      <c r="P93" s="137"/>
      <c r="Q93" s="3">
        <v>57</v>
      </c>
      <c r="U93" s="24">
        <v>62</v>
      </c>
      <c r="Z93" s="113">
        <v>227</v>
      </c>
      <c r="AD93" s="86">
        <v>64.926000000000002</v>
      </c>
      <c r="AE93" s="86">
        <v>64.926000000000002</v>
      </c>
      <c r="AH93" s="51">
        <v>49.2</v>
      </c>
      <c r="AI93" s="130">
        <f t="shared" si="9"/>
        <v>1894.2</v>
      </c>
      <c r="AJ93" s="73">
        <v>51.607472656250003</v>
      </c>
      <c r="AK93" s="80">
        <v>51.607472656250003</v>
      </c>
      <c r="AL93" s="74">
        <v>70</v>
      </c>
      <c r="AM93" s="74">
        <v>70</v>
      </c>
      <c r="AO93" s="108">
        <v>52.545300000000005</v>
      </c>
      <c r="AP93" s="14">
        <v>58.785530000000001</v>
      </c>
      <c r="AQ93" s="14">
        <v>85.193660000000008</v>
      </c>
      <c r="AR93" s="14">
        <v>52.213610000000003</v>
      </c>
      <c r="AS93" s="108">
        <v>0</v>
      </c>
      <c r="AT93" s="108">
        <f t="shared" si="10"/>
        <v>137.40727000000001</v>
      </c>
      <c r="AY93" s="62">
        <v>1735</v>
      </c>
    </row>
    <row r="94" spans="1:51" ht="10.15" customHeight="1">
      <c r="A94" s="22">
        <v>41973</v>
      </c>
      <c r="B94" s="50">
        <f t="shared" si="11"/>
        <v>2014</v>
      </c>
      <c r="C94" s="169"/>
      <c r="F94" s="76">
        <v>79.3</v>
      </c>
      <c r="G94" s="30">
        <v>34</v>
      </c>
      <c r="H94" s="32">
        <f t="shared" si="7"/>
        <v>4362.05</v>
      </c>
      <c r="I94" s="32"/>
      <c r="J94" s="32">
        <v>124</v>
      </c>
      <c r="K94" s="6">
        <v>139000</v>
      </c>
      <c r="L94" s="6">
        <v>139</v>
      </c>
      <c r="N94" s="51">
        <v>59.36</v>
      </c>
      <c r="O94" s="75">
        <f t="shared" si="8"/>
        <v>2285.36</v>
      </c>
      <c r="P94" s="137"/>
      <c r="Q94" s="3">
        <v>57</v>
      </c>
      <c r="U94" s="24">
        <v>62</v>
      </c>
      <c r="Z94" s="113">
        <v>227</v>
      </c>
      <c r="AD94" s="86">
        <v>64.926000000000002</v>
      </c>
      <c r="AE94" s="86">
        <v>64.926000000000002</v>
      </c>
      <c r="AH94" s="51">
        <v>49.2</v>
      </c>
      <c r="AI94" s="130">
        <f t="shared" si="9"/>
        <v>1894.2</v>
      </c>
      <c r="AJ94" s="73">
        <v>52.134476562499998</v>
      </c>
      <c r="AK94" s="80">
        <v>52.134476562499998</v>
      </c>
      <c r="AL94" s="74">
        <v>70</v>
      </c>
      <c r="AM94" s="74">
        <v>70</v>
      </c>
      <c r="AO94" s="108">
        <v>52.69923</v>
      </c>
      <c r="AP94" s="14">
        <v>59.510690000000004</v>
      </c>
      <c r="AQ94" s="14">
        <v>84.405830000000009</v>
      </c>
      <c r="AR94" s="14">
        <v>51.212269999999997</v>
      </c>
      <c r="AS94" s="108">
        <v>0</v>
      </c>
      <c r="AT94" s="108">
        <f t="shared" si="10"/>
        <v>135.6181</v>
      </c>
      <c r="AY94" s="62">
        <v>1735</v>
      </c>
    </row>
    <row r="95" spans="1:51" ht="10.15" customHeight="1">
      <c r="A95" s="22">
        <v>41974</v>
      </c>
      <c r="B95" s="50">
        <f t="shared" si="11"/>
        <v>2014</v>
      </c>
      <c r="C95" s="169">
        <v>41974</v>
      </c>
      <c r="F95" s="76">
        <v>81.680000000000007</v>
      </c>
      <c r="G95" s="30">
        <v>36.520000000000003</v>
      </c>
      <c r="H95" s="32">
        <f t="shared" si="7"/>
        <v>4550.7000000000007</v>
      </c>
      <c r="I95" s="32"/>
      <c r="J95" s="32">
        <v>129</v>
      </c>
      <c r="K95" s="6">
        <v>140000</v>
      </c>
      <c r="L95" s="6">
        <v>140</v>
      </c>
      <c r="N95" s="91">
        <v>59.3</v>
      </c>
      <c r="O95" s="75">
        <f t="shared" si="8"/>
        <v>2283.0499999999997</v>
      </c>
      <c r="P95" s="137"/>
      <c r="Q95" s="3">
        <v>57</v>
      </c>
      <c r="U95" s="24">
        <v>62</v>
      </c>
      <c r="Z95" s="113">
        <v>231</v>
      </c>
      <c r="AD95" s="86">
        <v>65.242000000000004</v>
      </c>
      <c r="AE95" s="86">
        <v>65.242000000000004</v>
      </c>
      <c r="AH95" s="51">
        <v>49.2</v>
      </c>
      <c r="AI95" s="130">
        <f t="shared" si="9"/>
        <v>1894.2</v>
      </c>
      <c r="AJ95" s="73">
        <v>54.49727734375</v>
      </c>
      <c r="AK95" s="80">
        <v>54.49727734375</v>
      </c>
      <c r="AL95" s="74">
        <v>70</v>
      </c>
      <c r="AM95" s="74">
        <v>70</v>
      </c>
      <c r="AO95" s="108">
        <v>53.45476</v>
      </c>
      <c r="AP95" s="14">
        <v>60.804279999999999</v>
      </c>
      <c r="AQ95" s="14">
        <v>86.627200000000002</v>
      </c>
      <c r="AR95" s="14">
        <v>51.814329999999998</v>
      </c>
      <c r="AS95" s="108">
        <v>0</v>
      </c>
      <c r="AT95" s="108">
        <f t="shared" si="10"/>
        <v>138.44153</v>
      </c>
      <c r="AY95" s="62">
        <v>1735</v>
      </c>
    </row>
    <row r="96" spans="1:51" ht="10.15" customHeight="1">
      <c r="A96" s="22">
        <v>41975</v>
      </c>
      <c r="B96" s="50">
        <f t="shared" si="11"/>
        <v>2014</v>
      </c>
      <c r="C96" s="169"/>
      <c r="F96" s="76">
        <v>81.680000000000007</v>
      </c>
      <c r="G96" s="30">
        <v>36.520000000000003</v>
      </c>
      <c r="H96" s="32">
        <f t="shared" si="7"/>
        <v>4550.7000000000007</v>
      </c>
      <c r="I96" s="32"/>
      <c r="J96" s="32">
        <v>127</v>
      </c>
      <c r="K96" s="6">
        <v>140000</v>
      </c>
      <c r="L96" s="6">
        <v>140</v>
      </c>
      <c r="N96" s="91">
        <v>59.3</v>
      </c>
      <c r="O96" s="75">
        <f t="shared" si="8"/>
        <v>2283.0499999999997</v>
      </c>
      <c r="P96" s="137"/>
      <c r="Q96" s="3">
        <v>61</v>
      </c>
      <c r="U96" s="24">
        <v>62</v>
      </c>
      <c r="Z96" s="113">
        <v>231</v>
      </c>
      <c r="AD96" s="86">
        <v>65.242000000000004</v>
      </c>
      <c r="AE96" s="86">
        <v>65.242000000000004</v>
      </c>
      <c r="AH96" s="51">
        <v>49.2</v>
      </c>
      <c r="AI96" s="130">
        <f t="shared" si="9"/>
        <v>1894.2</v>
      </c>
      <c r="AJ96" s="73">
        <v>53.560183593749997</v>
      </c>
      <c r="AK96" s="80">
        <v>53.560183593749997</v>
      </c>
      <c r="AL96" s="74">
        <v>70</v>
      </c>
      <c r="AM96" s="74">
        <v>70</v>
      </c>
      <c r="AO96" s="108">
        <v>51.143010000000004</v>
      </c>
      <c r="AP96" s="14">
        <v>56.876359999999998</v>
      </c>
      <c r="AQ96" s="14">
        <v>88.960270000000008</v>
      </c>
      <c r="AR96" s="14">
        <v>51.361789999999999</v>
      </c>
      <c r="AS96" s="108">
        <v>0</v>
      </c>
      <c r="AT96" s="108">
        <f t="shared" si="10"/>
        <v>140.32206000000002</v>
      </c>
      <c r="AY96" s="62">
        <v>1735</v>
      </c>
    </row>
    <row r="97" spans="1:51" ht="10.15" customHeight="1">
      <c r="A97" s="22">
        <v>41976</v>
      </c>
      <c r="B97" s="50">
        <f t="shared" si="11"/>
        <v>2014</v>
      </c>
      <c r="C97" s="169"/>
      <c r="F97" s="76">
        <v>81.680000000000007</v>
      </c>
      <c r="G97" s="30">
        <v>36.520000000000003</v>
      </c>
      <c r="H97" s="32">
        <f t="shared" si="7"/>
        <v>4550.7000000000007</v>
      </c>
      <c r="I97" s="32"/>
      <c r="J97" s="32">
        <v>127</v>
      </c>
      <c r="K97" s="6">
        <v>140000</v>
      </c>
      <c r="L97" s="6">
        <v>140</v>
      </c>
      <c r="N97" s="91">
        <v>59.3</v>
      </c>
      <c r="O97" s="75">
        <f t="shared" si="8"/>
        <v>2283.0499999999997</v>
      </c>
      <c r="P97" s="137"/>
      <c r="Q97" s="3">
        <v>59</v>
      </c>
      <c r="U97" s="24">
        <v>62</v>
      </c>
      <c r="Z97" s="113">
        <v>231</v>
      </c>
      <c r="AD97" s="86">
        <v>65.242000000000004</v>
      </c>
      <c r="AE97" s="86">
        <v>65.242000000000004</v>
      </c>
      <c r="AH97" s="51">
        <v>49.2</v>
      </c>
      <c r="AI97" s="130">
        <f t="shared" si="9"/>
        <v>1894.2</v>
      </c>
      <c r="AJ97" s="73">
        <v>53.403433593750002</v>
      </c>
      <c r="AK97" s="80">
        <v>53.403433593750002</v>
      </c>
      <c r="AL97" s="74">
        <v>70</v>
      </c>
      <c r="AM97" s="74">
        <v>70</v>
      </c>
      <c r="AO97" s="108">
        <v>55.085320000000003</v>
      </c>
      <c r="AP97" s="14">
        <v>61.369480000000003</v>
      </c>
      <c r="AQ97" s="14">
        <v>91.10369</v>
      </c>
      <c r="AR97" s="14">
        <v>50.272949999999994</v>
      </c>
      <c r="AS97" s="108">
        <v>0</v>
      </c>
      <c r="AT97" s="108">
        <f t="shared" si="10"/>
        <v>141.37664000000001</v>
      </c>
      <c r="AY97" s="62">
        <v>1735</v>
      </c>
    </row>
    <row r="98" spans="1:51" ht="10.15" customHeight="1">
      <c r="A98" s="22">
        <v>41977</v>
      </c>
      <c r="B98" s="50">
        <f t="shared" si="11"/>
        <v>2014</v>
      </c>
      <c r="C98" s="169"/>
      <c r="F98" s="76">
        <v>81.680000000000007</v>
      </c>
      <c r="G98" s="30">
        <v>36.520000000000003</v>
      </c>
      <c r="H98" s="32">
        <f t="shared" si="7"/>
        <v>4550.7000000000007</v>
      </c>
      <c r="I98" s="32"/>
      <c r="J98" s="32">
        <v>124</v>
      </c>
      <c r="K98" s="6">
        <v>140000</v>
      </c>
      <c r="L98" s="6">
        <v>140</v>
      </c>
      <c r="N98" s="91">
        <v>59.3</v>
      </c>
      <c r="O98" s="75">
        <f t="shared" si="8"/>
        <v>2283.0499999999997</v>
      </c>
      <c r="P98" s="137"/>
      <c r="Q98" s="3">
        <v>60</v>
      </c>
      <c r="U98" s="24">
        <v>62</v>
      </c>
      <c r="Z98" s="113">
        <v>231</v>
      </c>
      <c r="AD98" s="86">
        <v>65.242000000000004</v>
      </c>
      <c r="AE98" s="86">
        <v>65.242000000000004</v>
      </c>
      <c r="AH98" s="51">
        <v>49.2</v>
      </c>
      <c r="AI98" s="130">
        <f t="shared" si="9"/>
        <v>1894.2</v>
      </c>
      <c r="AJ98" s="73">
        <v>55.446996093750002</v>
      </c>
      <c r="AK98" s="80">
        <v>55.446996093750002</v>
      </c>
      <c r="AL98" s="74">
        <v>70</v>
      </c>
      <c r="AM98" s="74">
        <v>70</v>
      </c>
      <c r="AO98" s="108">
        <v>54.641080000000002</v>
      </c>
      <c r="AP98" s="14">
        <v>61.126220000000004</v>
      </c>
      <c r="AQ98" s="14">
        <v>90.111919999999998</v>
      </c>
      <c r="AR98" s="14">
        <v>48.22363</v>
      </c>
      <c r="AS98" s="108">
        <v>0</v>
      </c>
      <c r="AT98" s="108">
        <f t="shared" si="10"/>
        <v>138.33555000000001</v>
      </c>
      <c r="AY98" s="62">
        <v>1735</v>
      </c>
    </row>
    <row r="99" spans="1:51" ht="10.15" customHeight="1">
      <c r="A99" s="22">
        <v>41978</v>
      </c>
      <c r="B99" s="50">
        <f t="shared" si="11"/>
        <v>2014</v>
      </c>
      <c r="C99" s="169"/>
      <c r="F99" s="76">
        <v>81.680000000000007</v>
      </c>
      <c r="G99" s="30">
        <v>36.520000000000003</v>
      </c>
      <c r="H99" s="32">
        <f t="shared" si="7"/>
        <v>4550.7000000000007</v>
      </c>
      <c r="I99" s="32"/>
      <c r="J99" s="32">
        <v>131</v>
      </c>
      <c r="K99" s="6">
        <v>140000</v>
      </c>
      <c r="L99" s="6">
        <v>140</v>
      </c>
      <c r="N99" s="91">
        <v>59.3</v>
      </c>
      <c r="O99" s="75">
        <f t="shared" si="8"/>
        <v>2283.0499999999997</v>
      </c>
      <c r="P99" s="137"/>
      <c r="Q99" s="3">
        <v>64</v>
      </c>
      <c r="U99" s="24">
        <v>62</v>
      </c>
      <c r="Z99" s="113">
        <v>231</v>
      </c>
      <c r="AD99" s="86">
        <v>65.242000000000004</v>
      </c>
      <c r="AE99" s="86">
        <v>65.242000000000004</v>
      </c>
      <c r="AH99" s="51">
        <v>49.2</v>
      </c>
      <c r="AI99" s="130">
        <f t="shared" si="9"/>
        <v>1894.2</v>
      </c>
      <c r="AJ99" s="73">
        <v>57.949089843750002</v>
      </c>
      <c r="AK99" s="80">
        <v>57.949089843750002</v>
      </c>
      <c r="AL99" s="74">
        <v>70</v>
      </c>
      <c r="AM99" s="74">
        <v>70</v>
      </c>
      <c r="AO99" s="108">
        <v>52.645960000000002</v>
      </c>
      <c r="AP99" s="14">
        <v>58.404440000000001</v>
      </c>
      <c r="AQ99" s="14">
        <v>84.533419999999992</v>
      </c>
      <c r="AR99" s="14">
        <v>46.760620000000003</v>
      </c>
      <c r="AS99" s="108">
        <v>0</v>
      </c>
      <c r="AT99" s="108">
        <f t="shared" si="10"/>
        <v>131.29404</v>
      </c>
      <c r="AY99" s="62">
        <v>1735</v>
      </c>
    </row>
    <row r="100" spans="1:51" ht="10.15" customHeight="1">
      <c r="A100" s="22">
        <v>41979</v>
      </c>
      <c r="B100" s="50">
        <f t="shared" si="11"/>
        <v>2014</v>
      </c>
      <c r="C100" s="169"/>
      <c r="F100" s="76">
        <v>81.680000000000007</v>
      </c>
      <c r="G100" s="30">
        <v>36.520000000000003</v>
      </c>
      <c r="H100" s="32">
        <f t="shared" si="7"/>
        <v>4550.7000000000007</v>
      </c>
      <c r="I100" s="32"/>
      <c r="J100" s="32">
        <v>135</v>
      </c>
      <c r="K100" s="6">
        <v>140000</v>
      </c>
      <c r="L100" s="6">
        <v>140</v>
      </c>
      <c r="N100" s="91">
        <v>59.3</v>
      </c>
      <c r="O100" s="75">
        <f t="shared" si="8"/>
        <v>2283.0499999999997</v>
      </c>
      <c r="P100" s="137"/>
      <c r="Q100" s="3">
        <v>66</v>
      </c>
      <c r="U100" s="24">
        <v>62</v>
      </c>
      <c r="Z100" s="113">
        <v>231</v>
      </c>
      <c r="AD100" s="86">
        <v>65.242000000000004</v>
      </c>
      <c r="AE100" s="86">
        <v>65.242000000000004</v>
      </c>
      <c r="AH100" s="51">
        <v>49.2</v>
      </c>
      <c r="AI100" s="130">
        <f t="shared" si="9"/>
        <v>1894.2</v>
      </c>
      <c r="AJ100" s="73">
        <v>57.656023437499996</v>
      </c>
      <c r="AK100" s="80">
        <v>57.656023437499996</v>
      </c>
      <c r="AL100" s="74">
        <v>70</v>
      </c>
      <c r="AM100" s="74">
        <v>70</v>
      </c>
      <c r="AO100" s="108">
        <v>52.523309999999995</v>
      </c>
      <c r="AP100" s="14">
        <v>59.367800000000003</v>
      </c>
      <c r="AQ100" s="14">
        <v>86.169200000000004</v>
      </c>
      <c r="AR100" s="14">
        <v>47.72992</v>
      </c>
      <c r="AS100" s="108">
        <v>0</v>
      </c>
      <c r="AT100" s="108">
        <f t="shared" si="10"/>
        <v>133.89912000000001</v>
      </c>
      <c r="AY100" s="62">
        <v>1735</v>
      </c>
    </row>
    <row r="101" spans="1:51" ht="10.15" customHeight="1">
      <c r="A101" s="22">
        <v>41980</v>
      </c>
      <c r="B101" s="50">
        <f t="shared" si="11"/>
        <v>2014</v>
      </c>
      <c r="C101" s="169"/>
      <c r="F101" s="76">
        <v>81.680000000000007</v>
      </c>
      <c r="G101" s="30">
        <v>36.520000000000003</v>
      </c>
      <c r="H101" s="32">
        <f t="shared" si="7"/>
        <v>4550.7000000000007</v>
      </c>
      <c r="I101" s="32"/>
      <c r="J101" s="32">
        <v>140</v>
      </c>
      <c r="K101" s="6">
        <v>140000</v>
      </c>
      <c r="L101" s="6">
        <v>140</v>
      </c>
      <c r="N101" s="91">
        <v>59.3</v>
      </c>
      <c r="O101" s="75">
        <f t="shared" si="8"/>
        <v>2283.0499999999997</v>
      </c>
      <c r="P101" s="137"/>
      <c r="Q101" s="3">
        <v>65</v>
      </c>
      <c r="U101" s="24">
        <v>62</v>
      </c>
      <c r="Z101" s="113">
        <v>231</v>
      </c>
      <c r="AD101" s="86">
        <v>65.242000000000004</v>
      </c>
      <c r="AE101" s="86">
        <v>65.242000000000004</v>
      </c>
      <c r="AH101" s="51">
        <v>49.2</v>
      </c>
      <c r="AI101" s="130">
        <f t="shared" si="9"/>
        <v>1894.2</v>
      </c>
      <c r="AJ101" s="73">
        <v>58.196714843750001</v>
      </c>
      <c r="AK101" s="80">
        <v>58.196714843750001</v>
      </c>
      <c r="AL101" s="74">
        <v>70</v>
      </c>
      <c r="AM101" s="74">
        <v>70</v>
      </c>
      <c r="AO101" s="108">
        <v>51.74785</v>
      </c>
      <c r="AP101" s="14">
        <v>57.128430000000002</v>
      </c>
      <c r="AQ101" s="14">
        <v>86.231940000000009</v>
      </c>
      <c r="AR101" s="14">
        <v>49.957589999999996</v>
      </c>
      <c r="AS101" s="108">
        <v>0</v>
      </c>
      <c r="AT101" s="108">
        <f t="shared" si="10"/>
        <v>136.18952999999999</v>
      </c>
      <c r="AY101" s="62">
        <v>1735</v>
      </c>
    </row>
    <row r="102" spans="1:51" ht="10.15" customHeight="1">
      <c r="A102" s="22">
        <v>41981</v>
      </c>
      <c r="B102" s="50">
        <f t="shared" si="11"/>
        <v>2014</v>
      </c>
      <c r="C102" s="169"/>
      <c r="F102" s="76">
        <v>81.680000000000007</v>
      </c>
      <c r="G102" s="30">
        <v>36.520000000000003</v>
      </c>
      <c r="H102" s="32">
        <f t="shared" si="7"/>
        <v>4550.7000000000007</v>
      </c>
      <c r="I102" s="32"/>
      <c r="J102" s="32">
        <v>136</v>
      </c>
      <c r="K102" s="6">
        <v>140000</v>
      </c>
      <c r="L102" s="6">
        <v>140</v>
      </c>
      <c r="N102" s="91">
        <v>59.3</v>
      </c>
      <c r="O102" s="75">
        <f t="shared" si="8"/>
        <v>2283.0499999999997</v>
      </c>
      <c r="P102" s="137"/>
      <c r="Q102" s="3">
        <v>68</v>
      </c>
      <c r="U102" s="24">
        <v>62</v>
      </c>
      <c r="Z102" s="113">
        <v>231</v>
      </c>
      <c r="AD102" s="86">
        <v>65.242000000000004</v>
      </c>
      <c r="AE102" s="86">
        <v>65.242000000000004</v>
      </c>
      <c r="AH102" s="51">
        <v>49.2</v>
      </c>
      <c r="AI102" s="130">
        <f t="shared" si="9"/>
        <v>1894.2</v>
      </c>
      <c r="AJ102" s="73">
        <v>58.778554687499998</v>
      </c>
      <c r="AK102" s="80">
        <v>58.778554687499998</v>
      </c>
      <c r="AL102" s="74">
        <v>70</v>
      </c>
      <c r="AM102" s="74">
        <v>70</v>
      </c>
      <c r="AO102" s="108">
        <v>52.91178</v>
      </c>
      <c r="AP102" s="14">
        <v>58.063459999999999</v>
      </c>
      <c r="AQ102" s="14">
        <v>87.224000000000004</v>
      </c>
      <c r="AR102" s="14">
        <v>47.07206</v>
      </c>
      <c r="AS102" s="108">
        <v>0</v>
      </c>
      <c r="AT102" s="108">
        <f t="shared" si="10"/>
        <v>134.29606000000001</v>
      </c>
      <c r="AY102" s="62">
        <v>1735</v>
      </c>
    </row>
    <row r="103" spans="1:51" ht="10.15" customHeight="1">
      <c r="A103" s="22">
        <v>41982</v>
      </c>
      <c r="B103" s="50">
        <f t="shared" si="11"/>
        <v>2014</v>
      </c>
      <c r="C103" s="169"/>
      <c r="F103" s="76">
        <v>81.680000000000007</v>
      </c>
      <c r="G103" s="30">
        <v>36.520000000000003</v>
      </c>
      <c r="H103" s="32">
        <f t="shared" si="7"/>
        <v>4550.7000000000007</v>
      </c>
      <c r="I103" s="32"/>
      <c r="J103" s="32">
        <v>136</v>
      </c>
      <c r="K103" s="6">
        <v>140000</v>
      </c>
      <c r="L103" s="6">
        <v>140</v>
      </c>
      <c r="N103" s="91">
        <v>59.3</v>
      </c>
      <c r="O103" s="75">
        <f t="shared" si="8"/>
        <v>2283.0499999999997</v>
      </c>
      <c r="P103" s="137"/>
      <c r="Q103" s="3">
        <v>67</v>
      </c>
      <c r="U103" s="24">
        <v>62</v>
      </c>
      <c r="Z103" s="113">
        <v>231</v>
      </c>
      <c r="AD103" s="86">
        <v>65.242000000000004</v>
      </c>
      <c r="AE103" s="86">
        <v>65.242000000000004</v>
      </c>
      <c r="AH103" s="51">
        <v>49.2</v>
      </c>
      <c r="AI103" s="130">
        <f t="shared" si="9"/>
        <v>1894.2</v>
      </c>
      <c r="AJ103" s="73">
        <v>59.546609375000003</v>
      </c>
      <c r="AK103" s="80">
        <v>59.546609375000003</v>
      </c>
      <c r="AL103" s="74">
        <v>70</v>
      </c>
      <c r="AM103" s="74">
        <v>70</v>
      </c>
      <c r="AO103" s="108">
        <v>54.504849999999998</v>
      </c>
      <c r="AP103" s="14">
        <v>57.947929999999999</v>
      </c>
      <c r="AQ103" s="14">
        <v>87.944929999999999</v>
      </c>
      <c r="AR103" s="14">
        <v>48.005319999999998</v>
      </c>
      <c r="AS103" s="108">
        <v>0</v>
      </c>
      <c r="AT103" s="108">
        <f t="shared" si="10"/>
        <v>135.95024999999998</v>
      </c>
      <c r="AY103" s="62">
        <v>1735</v>
      </c>
    </row>
    <row r="104" spans="1:51" ht="10.15" customHeight="1">
      <c r="A104" s="22">
        <v>41983</v>
      </c>
      <c r="B104" s="50">
        <f t="shared" si="11"/>
        <v>2014</v>
      </c>
      <c r="C104" s="169"/>
      <c r="F104" s="76">
        <v>81.680000000000007</v>
      </c>
      <c r="G104" s="30">
        <v>36.520000000000003</v>
      </c>
      <c r="H104" s="32">
        <f t="shared" si="7"/>
        <v>4550.7000000000007</v>
      </c>
      <c r="I104" s="32"/>
      <c r="J104" s="32">
        <v>136</v>
      </c>
      <c r="K104" s="6">
        <v>140000</v>
      </c>
      <c r="L104" s="6">
        <v>140</v>
      </c>
      <c r="N104" s="91">
        <v>59.3</v>
      </c>
      <c r="O104" s="75">
        <f t="shared" si="8"/>
        <v>2283.0499999999997</v>
      </c>
      <c r="P104" s="137"/>
      <c r="Q104" s="3">
        <v>67</v>
      </c>
      <c r="U104" s="24">
        <v>62</v>
      </c>
      <c r="Z104" s="113">
        <v>231</v>
      </c>
      <c r="AD104" s="86">
        <v>65.242000000000004</v>
      </c>
      <c r="AE104" s="86">
        <v>65.242000000000004</v>
      </c>
      <c r="AH104" s="51">
        <v>49.2</v>
      </c>
      <c r="AI104" s="130">
        <f t="shared" si="9"/>
        <v>1894.2</v>
      </c>
      <c r="AJ104" s="73">
        <v>59.602089843750001</v>
      </c>
      <c r="AK104" s="80">
        <v>59.602089843750001</v>
      </c>
      <c r="AL104" s="74">
        <v>70</v>
      </c>
      <c r="AM104" s="74">
        <v>70</v>
      </c>
      <c r="AO104" s="108">
        <v>55.272349999999996</v>
      </c>
      <c r="AP104" s="14">
        <v>60.180769999999995</v>
      </c>
      <c r="AQ104" s="14">
        <v>85.121470000000002</v>
      </c>
      <c r="AR104" s="14">
        <v>50.87688</v>
      </c>
      <c r="AS104" s="108">
        <v>0</v>
      </c>
      <c r="AT104" s="108">
        <f t="shared" si="10"/>
        <v>135.99835000000002</v>
      </c>
      <c r="AY104" s="62">
        <v>1735</v>
      </c>
    </row>
    <row r="105" spans="1:51" ht="10.15" customHeight="1">
      <c r="A105" s="22">
        <v>41984</v>
      </c>
      <c r="B105" s="50">
        <f t="shared" si="11"/>
        <v>2014</v>
      </c>
      <c r="C105" s="169"/>
      <c r="F105" s="76">
        <v>81.680000000000007</v>
      </c>
      <c r="G105" s="30">
        <v>36.520000000000003</v>
      </c>
      <c r="H105" s="32">
        <f t="shared" si="7"/>
        <v>4550.7000000000007</v>
      </c>
      <c r="I105" s="32"/>
      <c r="J105" s="32">
        <v>142</v>
      </c>
      <c r="K105" s="6">
        <v>140000</v>
      </c>
      <c r="L105" s="6">
        <v>140</v>
      </c>
      <c r="N105" s="91">
        <v>59.3</v>
      </c>
      <c r="O105" s="75">
        <f t="shared" si="8"/>
        <v>2283.0499999999997</v>
      </c>
      <c r="P105" s="137"/>
      <c r="Q105" s="3">
        <v>65</v>
      </c>
      <c r="U105" s="24">
        <v>62</v>
      </c>
      <c r="Z105" s="113">
        <v>231</v>
      </c>
      <c r="AD105" s="86">
        <v>65.242000000000004</v>
      </c>
      <c r="AE105" s="86">
        <v>65.242000000000004</v>
      </c>
      <c r="AH105" s="51">
        <v>49.2</v>
      </c>
      <c r="AI105" s="130">
        <f t="shared" si="9"/>
        <v>1894.2</v>
      </c>
      <c r="AJ105" s="73">
        <v>58.050164062500002</v>
      </c>
      <c r="AK105" s="80">
        <v>58.050164062500002</v>
      </c>
      <c r="AL105" s="74">
        <v>70</v>
      </c>
      <c r="AM105" s="74">
        <v>70</v>
      </c>
      <c r="AO105" s="108">
        <v>55.809820000000002</v>
      </c>
      <c r="AP105" s="14">
        <v>59.673410000000004</v>
      </c>
      <c r="AQ105" s="14">
        <v>87.485009999999988</v>
      </c>
      <c r="AR105" s="14">
        <v>50.143300000000004</v>
      </c>
      <c r="AS105" s="108">
        <v>0</v>
      </c>
      <c r="AT105" s="108">
        <f t="shared" si="10"/>
        <v>137.62831</v>
      </c>
      <c r="AY105" s="62">
        <v>1735</v>
      </c>
    </row>
    <row r="106" spans="1:51" ht="10.15" customHeight="1">
      <c r="A106" s="22">
        <v>41985</v>
      </c>
      <c r="B106" s="50">
        <f t="shared" si="11"/>
        <v>2014</v>
      </c>
      <c r="C106" s="169"/>
      <c r="F106" s="76">
        <v>81.680000000000007</v>
      </c>
      <c r="G106" s="30">
        <v>36.520000000000003</v>
      </c>
      <c r="H106" s="32">
        <f t="shared" si="7"/>
        <v>4550.7000000000007</v>
      </c>
      <c r="I106" s="32"/>
      <c r="J106" s="32">
        <v>147</v>
      </c>
      <c r="K106" s="6">
        <v>140000</v>
      </c>
      <c r="L106" s="6">
        <v>140</v>
      </c>
      <c r="N106" s="91">
        <v>59.3</v>
      </c>
      <c r="O106" s="75">
        <f t="shared" si="8"/>
        <v>2283.0499999999997</v>
      </c>
      <c r="P106" s="137"/>
      <c r="Q106" s="3">
        <v>66</v>
      </c>
      <c r="U106" s="24">
        <v>62</v>
      </c>
      <c r="Z106" s="113">
        <v>231</v>
      </c>
      <c r="AD106" s="86">
        <v>65.242000000000004</v>
      </c>
      <c r="AE106" s="86">
        <v>65.242000000000004</v>
      </c>
      <c r="AH106" s="51">
        <v>49.2</v>
      </c>
      <c r="AI106" s="130">
        <f t="shared" si="9"/>
        <v>1894.2</v>
      </c>
      <c r="AJ106" s="73">
        <v>58.931539062500001</v>
      </c>
      <c r="AK106" s="80">
        <v>58.931539062500001</v>
      </c>
      <c r="AL106" s="74">
        <v>70</v>
      </c>
      <c r="AM106" s="74">
        <v>70</v>
      </c>
      <c r="AO106" s="108">
        <v>55.41</v>
      </c>
      <c r="AP106" s="14">
        <v>60.354410000000001</v>
      </c>
      <c r="AQ106" s="14">
        <v>86.559839999999994</v>
      </c>
      <c r="AR106" s="14">
        <v>49.330210000000001</v>
      </c>
      <c r="AS106" s="108">
        <v>0</v>
      </c>
      <c r="AT106" s="108">
        <f t="shared" si="10"/>
        <v>135.89005</v>
      </c>
      <c r="AY106" s="62">
        <v>1735</v>
      </c>
    </row>
    <row r="107" spans="1:51" ht="10.15" customHeight="1">
      <c r="A107" s="22">
        <v>41986</v>
      </c>
      <c r="B107" s="50">
        <f t="shared" si="11"/>
        <v>2014</v>
      </c>
      <c r="C107" s="169"/>
      <c r="F107" s="76">
        <v>81.680000000000007</v>
      </c>
      <c r="G107" s="30">
        <v>36.520000000000003</v>
      </c>
      <c r="H107" s="32">
        <f t="shared" si="7"/>
        <v>4550.7000000000007</v>
      </c>
      <c r="I107" s="32"/>
      <c r="J107" s="32">
        <v>137</v>
      </c>
      <c r="K107" s="6">
        <v>140000</v>
      </c>
      <c r="L107" s="6">
        <v>140</v>
      </c>
      <c r="N107" s="91">
        <v>59.3</v>
      </c>
      <c r="O107" s="75">
        <f t="shared" si="8"/>
        <v>2283.0499999999997</v>
      </c>
      <c r="P107" s="137"/>
      <c r="Q107" s="3">
        <v>66</v>
      </c>
      <c r="U107" s="24">
        <v>62</v>
      </c>
      <c r="Z107" s="113">
        <v>231</v>
      </c>
      <c r="AD107" s="86">
        <v>65.242000000000004</v>
      </c>
      <c r="AE107" s="86">
        <v>65.242000000000004</v>
      </c>
      <c r="AH107" s="51">
        <v>49.2</v>
      </c>
      <c r="AI107" s="130">
        <f t="shared" si="9"/>
        <v>1894.2</v>
      </c>
      <c r="AJ107" s="73">
        <v>59.931984374999999</v>
      </c>
      <c r="AK107" s="80">
        <v>59.931984374999999</v>
      </c>
      <c r="AL107" s="74">
        <v>70</v>
      </c>
      <c r="AM107" s="74">
        <v>70</v>
      </c>
      <c r="AO107" s="108">
        <v>55.33267</v>
      </c>
      <c r="AP107" s="14">
        <v>59.525069999999999</v>
      </c>
      <c r="AQ107" s="14">
        <v>85.850769999999997</v>
      </c>
      <c r="AR107" s="14">
        <v>50.616230000000002</v>
      </c>
      <c r="AS107" s="108">
        <v>0</v>
      </c>
      <c r="AT107" s="108">
        <f t="shared" si="10"/>
        <v>136.46699999999998</v>
      </c>
      <c r="AY107" s="62">
        <v>1735</v>
      </c>
    </row>
    <row r="108" spans="1:51" ht="10.15" customHeight="1">
      <c r="A108" s="22">
        <v>41987</v>
      </c>
      <c r="B108" s="50">
        <f t="shared" si="11"/>
        <v>2014</v>
      </c>
      <c r="C108" s="169"/>
      <c r="F108" s="76">
        <v>81.680000000000007</v>
      </c>
      <c r="G108" s="30">
        <v>36.520000000000003</v>
      </c>
      <c r="H108" s="32">
        <f t="shared" si="7"/>
        <v>4550.7000000000007</v>
      </c>
      <c r="I108" s="32"/>
      <c r="J108" s="32">
        <v>146</v>
      </c>
      <c r="K108" s="6">
        <v>140000</v>
      </c>
      <c r="L108" s="6">
        <v>140</v>
      </c>
      <c r="N108" s="91">
        <v>59.3</v>
      </c>
      <c r="O108" s="75">
        <f t="shared" si="8"/>
        <v>2283.0499999999997</v>
      </c>
      <c r="P108" s="137"/>
      <c r="Q108" s="3">
        <v>67</v>
      </c>
      <c r="U108" s="24">
        <v>62</v>
      </c>
      <c r="Z108" s="113">
        <v>231</v>
      </c>
      <c r="AD108" s="86">
        <v>65.242000000000004</v>
      </c>
      <c r="AE108" s="86">
        <v>65.242000000000004</v>
      </c>
      <c r="AH108" s="51">
        <v>49.2</v>
      </c>
      <c r="AI108" s="130">
        <f t="shared" si="9"/>
        <v>1894.2</v>
      </c>
      <c r="AJ108" s="73">
        <v>60.694156249999999</v>
      </c>
      <c r="AK108" s="80">
        <v>60.694156249999999</v>
      </c>
      <c r="AL108" s="74">
        <v>70</v>
      </c>
      <c r="AM108" s="74">
        <v>70</v>
      </c>
      <c r="AO108" s="108">
        <v>55.46105</v>
      </c>
      <c r="AP108" s="14">
        <v>60.794750000000001</v>
      </c>
      <c r="AQ108" s="14">
        <v>81.48566000000001</v>
      </c>
      <c r="AR108" s="14">
        <v>48.244459999999997</v>
      </c>
      <c r="AS108" s="108">
        <v>0</v>
      </c>
      <c r="AT108" s="108">
        <f t="shared" si="10"/>
        <v>129.73012</v>
      </c>
      <c r="AY108" s="62">
        <v>1735</v>
      </c>
    </row>
    <row r="109" spans="1:51" ht="10.15" customHeight="1">
      <c r="A109" s="22">
        <v>41988</v>
      </c>
      <c r="B109" s="50">
        <f t="shared" si="11"/>
        <v>2014</v>
      </c>
      <c r="C109" s="169"/>
      <c r="F109" s="76">
        <v>81.680000000000007</v>
      </c>
      <c r="G109" s="30">
        <v>36.520000000000003</v>
      </c>
      <c r="H109" s="32">
        <f t="shared" si="7"/>
        <v>4550.7000000000007</v>
      </c>
      <c r="I109" s="32"/>
      <c r="J109" s="32">
        <v>140</v>
      </c>
      <c r="K109" s="6">
        <v>140000</v>
      </c>
      <c r="L109" s="6">
        <v>140</v>
      </c>
      <c r="N109" s="91">
        <v>59.3</v>
      </c>
      <c r="O109" s="75">
        <f t="shared" si="8"/>
        <v>2283.0499999999997</v>
      </c>
      <c r="P109" s="137"/>
      <c r="Q109" s="3">
        <v>68</v>
      </c>
      <c r="U109" s="24">
        <v>62</v>
      </c>
      <c r="Z109" s="113">
        <v>231</v>
      </c>
      <c r="AD109" s="86">
        <v>65.242000000000004</v>
      </c>
      <c r="AE109" s="86">
        <v>65.242000000000004</v>
      </c>
      <c r="AH109" s="51">
        <v>49.2</v>
      </c>
      <c r="AI109" s="130">
        <f t="shared" si="9"/>
        <v>1894.2</v>
      </c>
      <c r="AJ109" s="73">
        <v>60.367242187499997</v>
      </c>
      <c r="AK109" s="80">
        <v>60.367242187499997</v>
      </c>
      <c r="AL109" s="74">
        <v>70</v>
      </c>
      <c r="AM109" s="74">
        <v>70</v>
      </c>
      <c r="AO109" s="108">
        <v>55.514269999999996</v>
      </c>
      <c r="AP109" s="14">
        <v>61.435929999999999</v>
      </c>
      <c r="AQ109" s="14">
        <v>85.611229999999992</v>
      </c>
      <c r="AR109" s="14">
        <v>47.583449999999999</v>
      </c>
      <c r="AS109" s="108">
        <v>0</v>
      </c>
      <c r="AT109" s="108">
        <f t="shared" si="10"/>
        <v>133.19468000000001</v>
      </c>
      <c r="AY109" s="62">
        <v>1735</v>
      </c>
    </row>
    <row r="110" spans="1:51" ht="10.15" customHeight="1">
      <c r="A110" s="22">
        <v>41989</v>
      </c>
      <c r="B110" s="50">
        <f t="shared" si="11"/>
        <v>2014</v>
      </c>
      <c r="C110" s="169"/>
      <c r="F110" s="76">
        <v>81.680000000000007</v>
      </c>
      <c r="G110" s="30">
        <v>36.520000000000003</v>
      </c>
      <c r="H110" s="32">
        <f t="shared" si="7"/>
        <v>4550.7000000000007</v>
      </c>
      <c r="I110" s="32"/>
      <c r="J110" s="32">
        <v>146</v>
      </c>
      <c r="K110" s="6">
        <v>140000</v>
      </c>
      <c r="L110" s="6">
        <v>140</v>
      </c>
      <c r="N110" s="91">
        <v>59.3</v>
      </c>
      <c r="O110" s="75">
        <f t="shared" si="8"/>
        <v>2283.0499999999997</v>
      </c>
      <c r="P110" s="137"/>
      <c r="Q110" s="3">
        <v>67</v>
      </c>
      <c r="U110" s="24">
        <v>62</v>
      </c>
      <c r="Z110" s="113">
        <v>231</v>
      </c>
      <c r="AD110" s="86">
        <v>65.242000000000004</v>
      </c>
      <c r="AE110" s="86">
        <v>65.242000000000004</v>
      </c>
      <c r="AH110" s="51">
        <v>49.2</v>
      </c>
      <c r="AI110" s="130">
        <f t="shared" si="9"/>
        <v>1894.2</v>
      </c>
      <c r="AJ110" s="73">
        <v>59.343914062499998</v>
      </c>
      <c r="AK110" s="80">
        <v>59.343914062499998</v>
      </c>
      <c r="AL110" s="74">
        <v>70</v>
      </c>
      <c r="AM110" s="74">
        <v>70</v>
      </c>
      <c r="AO110" s="108">
        <v>55.52861</v>
      </c>
      <c r="AP110" s="14">
        <v>60.84881</v>
      </c>
      <c r="AQ110" s="14">
        <v>86.040520000000001</v>
      </c>
      <c r="AR110" s="14">
        <v>50.98359</v>
      </c>
      <c r="AS110" s="108">
        <v>0</v>
      </c>
      <c r="AT110" s="108">
        <f t="shared" si="10"/>
        <v>137.02411000000001</v>
      </c>
      <c r="AY110" s="62">
        <v>1735</v>
      </c>
    </row>
    <row r="111" spans="1:51" ht="10.15" customHeight="1">
      <c r="A111" s="22">
        <v>41990</v>
      </c>
      <c r="B111" s="50">
        <f t="shared" si="11"/>
        <v>2014</v>
      </c>
      <c r="C111" s="169"/>
      <c r="F111" s="76">
        <v>81.680000000000007</v>
      </c>
      <c r="G111" s="30">
        <v>36.520000000000003</v>
      </c>
      <c r="H111" s="32">
        <f t="shared" si="7"/>
        <v>4550.7000000000007</v>
      </c>
      <c r="I111" s="32"/>
      <c r="J111" s="32">
        <v>146</v>
      </c>
      <c r="K111" s="6">
        <v>140000</v>
      </c>
      <c r="L111" s="6">
        <v>140</v>
      </c>
      <c r="N111" s="91">
        <v>59.3</v>
      </c>
      <c r="O111" s="75">
        <f t="shared" si="8"/>
        <v>2283.0499999999997</v>
      </c>
      <c r="P111" s="137"/>
      <c r="Q111" s="3">
        <v>65</v>
      </c>
      <c r="U111" s="24">
        <v>62</v>
      </c>
      <c r="Z111" s="113">
        <v>231</v>
      </c>
      <c r="AD111" s="86">
        <v>65.242000000000004</v>
      </c>
      <c r="AE111" s="86">
        <v>65.242000000000004</v>
      </c>
      <c r="AH111" s="51">
        <v>49.2</v>
      </c>
      <c r="AI111" s="130">
        <f t="shared" si="9"/>
        <v>1894.2</v>
      </c>
      <c r="AJ111" s="73">
        <v>62.808750000000003</v>
      </c>
      <c r="AK111" s="80">
        <v>62.808750000000003</v>
      </c>
      <c r="AL111" s="74">
        <v>70</v>
      </c>
      <c r="AM111" s="74">
        <v>70</v>
      </c>
      <c r="AO111" s="108">
        <v>54.484910000000006</v>
      </c>
      <c r="AP111" s="14">
        <v>60.435110000000002</v>
      </c>
      <c r="AQ111" s="14">
        <v>85.892380000000003</v>
      </c>
      <c r="AR111" s="14">
        <v>49.42803</v>
      </c>
      <c r="AS111" s="108">
        <v>0</v>
      </c>
      <c r="AT111" s="108">
        <f t="shared" si="10"/>
        <v>135.32041000000001</v>
      </c>
      <c r="AY111" s="62">
        <v>1735</v>
      </c>
    </row>
    <row r="112" spans="1:51" ht="10.15" customHeight="1">
      <c r="A112" s="22">
        <v>41991</v>
      </c>
      <c r="B112" s="50">
        <f t="shared" si="11"/>
        <v>2014</v>
      </c>
      <c r="C112" s="169"/>
      <c r="F112" s="76">
        <v>81.680000000000007</v>
      </c>
      <c r="G112" s="30">
        <v>36.520000000000003</v>
      </c>
      <c r="H112" s="32">
        <f t="shared" si="7"/>
        <v>4550.7000000000007</v>
      </c>
      <c r="I112" s="32"/>
      <c r="J112" s="32">
        <v>139</v>
      </c>
      <c r="K112" s="6">
        <v>140000</v>
      </c>
      <c r="L112" s="6">
        <v>140</v>
      </c>
      <c r="N112" s="91">
        <v>59.3</v>
      </c>
      <c r="O112" s="75">
        <f t="shared" si="8"/>
        <v>2283.0499999999997</v>
      </c>
      <c r="P112" s="137"/>
      <c r="Q112" s="3">
        <v>68</v>
      </c>
      <c r="U112" s="24">
        <v>62</v>
      </c>
      <c r="Z112" s="113">
        <v>231</v>
      </c>
      <c r="AD112" s="86">
        <v>65.242000000000004</v>
      </c>
      <c r="AE112" s="86">
        <v>65.242000000000004</v>
      </c>
      <c r="AH112" s="51">
        <v>49.2</v>
      </c>
      <c r="AI112" s="130">
        <f t="shared" si="9"/>
        <v>1894.2</v>
      </c>
      <c r="AJ112" s="73">
        <v>61.123753906250002</v>
      </c>
      <c r="AK112" s="80">
        <v>61.123753906250002</v>
      </c>
      <c r="AL112" s="74">
        <v>70</v>
      </c>
      <c r="AM112" s="74">
        <v>70</v>
      </c>
      <c r="AO112" s="108">
        <v>54.578139999999998</v>
      </c>
      <c r="AP112" s="14">
        <v>61.510849999999998</v>
      </c>
      <c r="AQ112" s="14">
        <v>86.096270000000004</v>
      </c>
      <c r="AR112" s="14">
        <v>50.49033</v>
      </c>
      <c r="AS112" s="108">
        <v>0</v>
      </c>
      <c r="AT112" s="108">
        <f t="shared" si="10"/>
        <v>136.5866</v>
      </c>
      <c r="AY112" s="62">
        <v>1735</v>
      </c>
    </row>
    <row r="113" spans="1:51" ht="10.15" customHeight="1">
      <c r="A113" s="22">
        <v>41992</v>
      </c>
      <c r="B113" s="50">
        <f t="shared" si="11"/>
        <v>2014</v>
      </c>
      <c r="C113" s="169"/>
      <c r="F113" s="76">
        <v>81.680000000000007</v>
      </c>
      <c r="G113" s="30">
        <v>36.520000000000003</v>
      </c>
      <c r="H113" s="32">
        <f t="shared" si="7"/>
        <v>4550.7000000000007</v>
      </c>
      <c r="I113" s="32"/>
      <c r="J113" s="32">
        <v>145</v>
      </c>
      <c r="K113" s="6">
        <v>140000</v>
      </c>
      <c r="L113" s="6">
        <v>140</v>
      </c>
      <c r="N113" s="91">
        <v>59.3</v>
      </c>
      <c r="O113" s="75">
        <f t="shared" si="8"/>
        <v>2283.0499999999997</v>
      </c>
      <c r="P113" s="137"/>
      <c r="Q113" s="3">
        <v>67</v>
      </c>
      <c r="U113" s="24">
        <v>62</v>
      </c>
      <c r="Z113" s="113">
        <v>231</v>
      </c>
      <c r="AD113" s="86">
        <v>65.242000000000004</v>
      </c>
      <c r="AE113" s="86">
        <v>65.242000000000004</v>
      </c>
      <c r="AH113" s="51">
        <v>49.2</v>
      </c>
      <c r="AI113" s="130">
        <f t="shared" si="9"/>
        <v>1894.2</v>
      </c>
      <c r="AJ113" s="73">
        <v>61.576164062499998</v>
      </c>
      <c r="AK113" s="80">
        <v>61.576164062499998</v>
      </c>
      <c r="AL113" s="74">
        <v>70</v>
      </c>
      <c r="AM113" s="74">
        <v>70</v>
      </c>
      <c r="AO113" s="108">
        <v>54.004480000000001</v>
      </c>
      <c r="AP113" s="14">
        <v>59.475949999999997</v>
      </c>
      <c r="AQ113" s="14">
        <v>84.86957000000001</v>
      </c>
      <c r="AR113" s="14">
        <v>50.774260000000005</v>
      </c>
      <c r="AS113" s="108">
        <v>0</v>
      </c>
      <c r="AT113" s="108">
        <f t="shared" si="10"/>
        <v>135.64383000000001</v>
      </c>
      <c r="AY113" s="62">
        <v>1735</v>
      </c>
    </row>
    <row r="114" spans="1:51" ht="10.15" customHeight="1">
      <c r="A114" s="22">
        <v>41993</v>
      </c>
      <c r="B114" s="50">
        <f t="shared" si="11"/>
        <v>2014</v>
      </c>
      <c r="C114" s="169"/>
      <c r="F114" s="76">
        <v>81.680000000000007</v>
      </c>
      <c r="G114" s="30">
        <v>36.520000000000003</v>
      </c>
      <c r="H114" s="32">
        <f t="shared" si="7"/>
        <v>4550.7000000000007</v>
      </c>
      <c r="I114" s="32"/>
      <c r="J114" s="32">
        <v>138</v>
      </c>
      <c r="K114" s="6">
        <v>140000</v>
      </c>
      <c r="L114" s="6">
        <v>140</v>
      </c>
      <c r="N114" s="91">
        <v>59.3</v>
      </c>
      <c r="O114" s="75">
        <f t="shared" si="8"/>
        <v>2283.0499999999997</v>
      </c>
      <c r="P114" s="137"/>
      <c r="Q114" s="3">
        <v>68</v>
      </c>
      <c r="U114" s="24">
        <v>62</v>
      </c>
      <c r="Z114" s="113">
        <v>231</v>
      </c>
      <c r="AD114" s="86">
        <v>65.242000000000004</v>
      </c>
      <c r="AE114" s="86">
        <v>65.242000000000004</v>
      </c>
      <c r="AH114" s="51">
        <v>49.2</v>
      </c>
      <c r="AI114" s="130">
        <f t="shared" si="9"/>
        <v>1894.2</v>
      </c>
      <c r="AJ114" s="73">
        <v>63.615335937499999</v>
      </c>
      <c r="AK114" s="80">
        <v>63.615335937499999</v>
      </c>
      <c r="AL114" s="74">
        <v>70</v>
      </c>
      <c r="AM114" s="74">
        <v>70</v>
      </c>
      <c r="AO114" s="108">
        <v>53.90643</v>
      </c>
      <c r="AP114" s="14">
        <v>59.45579</v>
      </c>
      <c r="AQ114" s="14">
        <v>84.645910000000001</v>
      </c>
      <c r="AR114" s="14">
        <v>47.908730000000006</v>
      </c>
      <c r="AS114" s="108">
        <v>1</v>
      </c>
      <c r="AT114" s="108">
        <f t="shared" si="10"/>
        <v>133.55464000000001</v>
      </c>
      <c r="AY114" s="62">
        <v>1735</v>
      </c>
    </row>
    <row r="115" spans="1:51" ht="10.15" customHeight="1">
      <c r="A115" s="22">
        <v>41994</v>
      </c>
      <c r="B115" s="50">
        <f t="shared" si="11"/>
        <v>2014</v>
      </c>
      <c r="C115" s="169"/>
      <c r="F115" s="76">
        <v>81.680000000000007</v>
      </c>
      <c r="G115" s="30">
        <v>36.520000000000003</v>
      </c>
      <c r="H115" s="32">
        <f t="shared" si="7"/>
        <v>4550.7000000000007</v>
      </c>
      <c r="I115" s="32"/>
      <c r="J115" s="32">
        <v>143</v>
      </c>
      <c r="K115" s="6">
        <v>140000</v>
      </c>
      <c r="L115" s="6">
        <v>140</v>
      </c>
      <c r="N115" s="91">
        <v>59.3</v>
      </c>
      <c r="O115" s="75">
        <f t="shared" si="8"/>
        <v>2283.0499999999997</v>
      </c>
      <c r="P115" s="137"/>
      <c r="Q115" s="3">
        <v>71</v>
      </c>
      <c r="U115" s="24">
        <v>62</v>
      </c>
      <c r="Z115" s="113">
        <v>231</v>
      </c>
      <c r="AD115" s="86">
        <v>65.242000000000004</v>
      </c>
      <c r="AE115" s="86">
        <v>65.242000000000004</v>
      </c>
      <c r="AH115" s="51">
        <v>49.2</v>
      </c>
      <c r="AI115" s="130">
        <f t="shared" si="9"/>
        <v>1894.2</v>
      </c>
      <c r="AJ115" s="73">
        <v>63.3</v>
      </c>
      <c r="AK115" s="80">
        <v>63.3</v>
      </c>
      <c r="AL115" s="74">
        <v>70</v>
      </c>
      <c r="AM115" s="74">
        <v>70</v>
      </c>
      <c r="AO115" s="108">
        <v>54.141589999999994</v>
      </c>
      <c r="AP115" s="14">
        <v>59.632539999999999</v>
      </c>
      <c r="AQ115" s="14">
        <v>85.04119</v>
      </c>
      <c r="AR115" s="14">
        <v>48.303820000000002</v>
      </c>
      <c r="AS115" s="108">
        <v>10</v>
      </c>
      <c r="AT115" s="108">
        <f t="shared" si="10"/>
        <v>143.34501</v>
      </c>
      <c r="AY115" s="62">
        <v>1735</v>
      </c>
    </row>
    <row r="116" spans="1:51" ht="10.15" customHeight="1">
      <c r="A116" s="22">
        <v>41995</v>
      </c>
      <c r="B116" s="50">
        <f t="shared" si="11"/>
        <v>2014</v>
      </c>
      <c r="C116" s="169"/>
      <c r="F116" s="76">
        <v>81.680000000000007</v>
      </c>
      <c r="G116" s="30">
        <v>36.520000000000003</v>
      </c>
      <c r="H116" s="32">
        <f t="shared" si="7"/>
        <v>4550.7000000000007</v>
      </c>
      <c r="I116" s="32"/>
      <c r="J116" s="32">
        <v>151</v>
      </c>
      <c r="K116" s="6">
        <v>140000</v>
      </c>
      <c r="L116" s="6">
        <v>140</v>
      </c>
      <c r="N116" s="91">
        <v>59.3</v>
      </c>
      <c r="O116" s="75">
        <f t="shared" si="8"/>
        <v>2283.0499999999997</v>
      </c>
      <c r="P116" s="137"/>
      <c r="Q116" s="3">
        <v>71</v>
      </c>
      <c r="U116" s="24">
        <v>62</v>
      </c>
      <c r="Z116" s="113">
        <v>231</v>
      </c>
      <c r="AD116" s="86">
        <v>65.242000000000004</v>
      </c>
      <c r="AE116" s="86">
        <v>65.242000000000004</v>
      </c>
      <c r="AH116" s="51">
        <v>49.2</v>
      </c>
      <c r="AI116" s="130">
        <f t="shared" si="9"/>
        <v>1894.2</v>
      </c>
      <c r="AJ116" s="73">
        <v>63.4</v>
      </c>
      <c r="AK116" s="80">
        <v>63.4</v>
      </c>
      <c r="AL116" s="74">
        <v>70</v>
      </c>
      <c r="AM116" s="74">
        <v>70</v>
      </c>
      <c r="AO116" s="108">
        <v>54.133089999999996</v>
      </c>
      <c r="AP116" s="14">
        <v>59.411050000000003</v>
      </c>
      <c r="AQ116" s="14">
        <v>82.747199999999992</v>
      </c>
      <c r="AR116" s="14">
        <v>49.550519999999999</v>
      </c>
      <c r="AS116" s="108">
        <v>4.0999999999999996</v>
      </c>
      <c r="AT116" s="108">
        <f t="shared" si="10"/>
        <v>136.39771999999999</v>
      </c>
      <c r="AY116" s="62">
        <v>1735</v>
      </c>
    </row>
    <row r="117" spans="1:51" ht="10.15" customHeight="1">
      <c r="A117" s="22">
        <v>41996</v>
      </c>
      <c r="B117" s="50">
        <f t="shared" si="11"/>
        <v>2014</v>
      </c>
      <c r="C117" s="169"/>
      <c r="F117" s="76">
        <v>81.680000000000007</v>
      </c>
      <c r="G117" s="30">
        <v>36.520000000000003</v>
      </c>
      <c r="H117" s="32">
        <f t="shared" si="7"/>
        <v>4550.7000000000007</v>
      </c>
      <c r="I117" s="32"/>
      <c r="J117" s="32">
        <v>150</v>
      </c>
      <c r="K117" s="6">
        <v>140000</v>
      </c>
      <c r="L117" s="6">
        <v>140</v>
      </c>
      <c r="N117" s="91">
        <v>59.3</v>
      </c>
      <c r="O117" s="75">
        <f t="shared" si="8"/>
        <v>2283.0499999999997</v>
      </c>
      <c r="P117" s="137"/>
      <c r="Q117" s="3">
        <v>70</v>
      </c>
      <c r="U117" s="24">
        <v>62</v>
      </c>
      <c r="Z117" s="113">
        <v>231</v>
      </c>
      <c r="AD117" s="86">
        <v>65.242000000000004</v>
      </c>
      <c r="AE117" s="86">
        <v>65.242000000000004</v>
      </c>
      <c r="AH117" s="51">
        <v>49.2</v>
      </c>
      <c r="AI117" s="130">
        <f t="shared" si="9"/>
        <v>1894.2</v>
      </c>
      <c r="AJ117" s="73">
        <v>62.6</v>
      </c>
      <c r="AK117" s="80">
        <v>62.6</v>
      </c>
      <c r="AL117" s="74">
        <v>70</v>
      </c>
      <c r="AM117" s="74">
        <v>70</v>
      </c>
      <c r="AO117" s="108">
        <v>52.904730000000001</v>
      </c>
      <c r="AP117" s="14">
        <v>57.423699999999997</v>
      </c>
      <c r="AQ117" s="14">
        <v>84.39988000000001</v>
      </c>
      <c r="AR117" s="14">
        <v>46.186680000000003</v>
      </c>
      <c r="AS117" s="108">
        <v>0.3</v>
      </c>
      <c r="AT117" s="108">
        <f t="shared" si="10"/>
        <v>130.88656000000003</v>
      </c>
      <c r="AY117" s="62">
        <v>1735</v>
      </c>
    </row>
    <row r="118" spans="1:51" ht="10.15" customHeight="1">
      <c r="A118" s="22">
        <v>41997</v>
      </c>
      <c r="B118" s="50">
        <f t="shared" si="11"/>
        <v>2014</v>
      </c>
      <c r="C118" s="169"/>
      <c r="F118" s="76">
        <v>81.680000000000007</v>
      </c>
      <c r="G118" s="30">
        <v>36.520000000000003</v>
      </c>
      <c r="H118" s="32">
        <f t="shared" si="7"/>
        <v>4550.7000000000007</v>
      </c>
      <c r="I118" s="32"/>
      <c r="J118" s="32">
        <v>153</v>
      </c>
      <c r="K118" s="6">
        <v>140000</v>
      </c>
      <c r="L118" s="6">
        <v>140</v>
      </c>
      <c r="N118" s="91">
        <v>59.3</v>
      </c>
      <c r="O118" s="75">
        <f t="shared" si="8"/>
        <v>2283.0499999999997</v>
      </c>
      <c r="P118" s="137"/>
      <c r="Q118" s="3">
        <v>69</v>
      </c>
      <c r="U118" s="24">
        <v>62</v>
      </c>
      <c r="Z118" s="113">
        <v>231</v>
      </c>
      <c r="AD118" s="86">
        <v>65.242000000000004</v>
      </c>
      <c r="AE118" s="86">
        <v>65.242000000000004</v>
      </c>
      <c r="AH118" s="51">
        <v>49.2</v>
      </c>
      <c r="AI118" s="130">
        <f t="shared" si="9"/>
        <v>1894.2</v>
      </c>
      <c r="AJ118" s="73">
        <v>61.6</v>
      </c>
      <c r="AK118" s="80">
        <v>61.6</v>
      </c>
      <c r="AL118" s="74">
        <v>70</v>
      </c>
      <c r="AM118" s="74">
        <v>70</v>
      </c>
      <c r="AO118" s="108">
        <v>53.906289999999998</v>
      </c>
      <c r="AP118" s="14">
        <v>58.47954</v>
      </c>
      <c r="AQ118" s="14">
        <v>82.163579999999996</v>
      </c>
      <c r="AR118" s="14">
        <v>46.710879999999996</v>
      </c>
      <c r="AS118" s="108">
        <v>0</v>
      </c>
      <c r="AT118" s="108">
        <f t="shared" si="10"/>
        <v>128.87446</v>
      </c>
      <c r="AY118" s="62">
        <v>1735</v>
      </c>
    </row>
    <row r="119" spans="1:51" ht="10.15" customHeight="1">
      <c r="A119" s="22">
        <v>41998</v>
      </c>
      <c r="B119" s="50">
        <f t="shared" si="11"/>
        <v>2014</v>
      </c>
      <c r="C119" s="169"/>
      <c r="F119" s="76">
        <v>81.680000000000007</v>
      </c>
      <c r="G119" s="30">
        <v>36.520000000000003</v>
      </c>
      <c r="H119" s="32">
        <f t="shared" si="7"/>
        <v>4550.7000000000007</v>
      </c>
      <c r="I119" s="32"/>
      <c r="J119" s="32">
        <v>148</v>
      </c>
      <c r="K119" s="6">
        <v>140000</v>
      </c>
      <c r="L119" s="6">
        <v>140</v>
      </c>
      <c r="N119" s="91">
        <v>59.3</v>
      </c>
      <c r="O119" s="75">
        <f t="shared" si="8"/>
        <v>2283.0499999999997</v>
      </c>
      <c r="P119" s="137"/>
      <c r="Q119" s="3">
        <v>67</v>
      </c>
      <c r="U119" s="24">
        <v>62</v>
      </c>
      <c r="Z119" s="113">
        <v>231</v>
      </c>
      <c r="AD119" s="86">
        <v>65.242000000000004</v>
      </c>
      <c r="AE119" s="86">
        <v>65.242000000000004</v>
      </c>
      <c r="AH119" s="51">
        <v>49.2</v>
      </c>
      <c r="AI119" s="130">
        <f t="shared" si="9"/>
        <v>1894.2</v>
      </c>
      <c r="AJ119" s="73">
        <v>62.4</v>
      </c>
      <c r="AK119" s="80">
        <v>62.4</v>
      </c>
      <c r="AL119" s="74">
        <v>70</v>
      </c>
      <c r="AM119" s="74">
        <v>70</v>
      </c>
      <c r="AO119" s="108">
        <v>52.751899999999999</v>
      </c>
      <c r="AP119" s="14">
        <v>57.431550000000001</v>
      </c>
      <c r="AQ119" s="14">
        <v>84.36336</v>
      </c>
      <c r="AR119" s="14">
        <v>44.5852</v>
      </c>
      <c r="AS119" s="108">
        <v>0</v>
      </c>
      <c r="AT119" s="108">
        <f t="shared" si="10"/>
        <v>128.94855999999999</v>
      </c>
      <c r="AY119" s="62">
        <v>1735</v>
      </c>
    </row>
    <row r="120" spans="1:51" ht="10.15" customHeight="1">
      <c r="A120" s="22">
        <v>41999</v>
      </c>
      <c r="B120" s="50">
        <f t="shared" si="11"/>
        <v>2014</v>
      </c>
      <c r="C120" s="169"/>
      <c r="F120" s="76">
        <v>81.680000000000007</v>
      </c>
      <c r="G120" s="30">
        <v>36.520000000000003</v>
      </c>
      <c r="H120" s="32">
        <f t="shared" si="7"/>
        <v>4550.7000000000007</v>
      </c>
      <c r="I120" s="32"/>
      <c r="J120" s="32">
        <v>148</v>
      </c>
      <c r="K120" s="6">
        <v>140000</v>
      </c>
      <c r="L120" s="6">
        <v>140</v>
      </c>
      <c r="N120" s="91">
        <v>59.3</v>
      </c>
      <c r="O120" s="75">
        <f t="shared" si="8"/>
        <v>2283.0499999999997</v>
      </c>
      <c r="P120" s="137"/>
      <c r="Q120" s="3">
        <v>68</v>
      </c>
      <c r="U120" s="24">
        <v>62</v>
      </c>
      <c r="Z120" s="113">
        <v>231</v>
      </c>
      <c r="AD120" s="86">
        <v>65.242000000000004</v>
      </c>
      <c r="AE120" s="86">
        <v>65.242000000000004</v>
      </c>
      <c r="AH120" s="51">
        <v>49.2</v>
      </c>
      <c r="AI120" s="130">
        <f t="shared" si="9"/>
        <v>1894.2</v>
      </c>
      <c r="AJ120" s="73">
        <v>64.599999999999994</v>
      </c>
      <c r="AK120" s="80">
        <v>64.599999999999994</v>
      </c>
      <c r="AL120" s="74">
        <v>70</v>
      </c>
      <c r="AM120" s="74">
        <v>70</v>
      </c>
      <c r="AO120" s="108">
        <v>52.64508</v>
      </c>
      <c r="AP120" s="14">
        <v>57.197949999999999</v>
      </c>
      <c r="AQ120" s="14">
        <v>85.490809999999996</v>
      </c>
      <c r="AR120" s="14">
        <v>44.429160000000003</v>
      </c>
      <c r="AS120" s="108">
        <v>0</v>
      </c>
      <c r="AT120" s="108">
        <f t="shared" si="10"/>
        <v>129.91997000000001</v>
      </c>
      <c r="AY120" s="62">
        <v>1735</v>
      </c>
    </row>
    <row r="121" spans="1:51" ht="10.15" customHeight="1">
      <c r="A121" s="22">
        <v>42000</v>
      </c>
      <c r="B121" s="50">
        <f t="shared" si="11"/>
        <v>2014</v>
      </c>
      <c r="C121" s="169"/>
      <c r="F121" s="76">
        <v>81.680000000000007</v>
      </c>
      <c r="G121" s="30">
        <v>36.520000000000003</v>
      </c>
      <c r="H121" s="32">
        <f t="shared" si="7"/>
        <v>4550.7000000000007</v>
      </c>
      <c r="I121" s="32"/>
      <c r="J121" s="32">
        <v>144</v>
      </c>
      <c r="K121" s="6">
        <v>140000</v>
      </c>
      <c r="L121" s="6">
        <v>140</v>
      </c>
      <c r="N121" s="91">
        <v>59.3</v>
      </c>
      <c r="O121" s="75">
        <f t="shared" si="8"/>
        <v>2283.0499999999997</v>
      </c>
      <c r="P121" s="137"/>
      <c r="Q121" s="3">
        <v>70</v>
      </c>
      <c r="U121" s="24">
        <v>62</v>
      </c>
      <c r="Z121" s="113">
        <v>231</v>
      </c>
      <c r="AD121" s="86">
        <v>65.242000000000004</v>
      </c>
      <c r="AE121" s="86">
        <v>65.242000000000004</v>
      </c>
      <c r="AH121" s="51">
        <v>49.2</v>
      </c>
      <c r="AI121" s="130">
        <f t="shared" si="9"/>
        <v>1894.2</v>
      </c>
      <c r="AJ121" s="73">
        <v>64.099999999999994</v>
      </c>
      <c r="AK121" s="80">
        <v>64.099999999999994</v>
      </c>
      <c r="AL121" s="74">
        <v>70</v>
      </c>
      <c r="AM121" s="74">
        <v>70</v>
      </c>
      <c r="AO121" s="108">
        <v>52.033679999999997</v>
      </c>
      <c r="AP121" s="14">
        <v>57.391089999999998</v>
      </c>
      <c r="AQ121" s="14">
        <v>85.749460000000013</v>
      </c>
      <c r="AR121" s="14">
        <v>44.678620000000002</v>
      </c>
      <c r="AS121" s="108">
        <v>0</v>
      </c>
      <c r="AT121" s="108">
        <f t="shared" si="10"/>
        <v>130.42808000000002</v>
      </c>
      <c r="AY121" s="62">
        <v>1735</v>
      </c>
    </row>
    <row r="122" spans="1:51" ht="10.15" customHeight="1">
      <c r="A122" s="22">
        <v>42001</v>
      </c>
      <c r="B122" s="50">
        <f t="shared" si="11"/>
        <v>2014</v>
      </c>
      <c r="C122" s="169"/>
      <c r="F122" s="76">
        <v>81.680000000000007</v>
      </c>
      <c r="G122" s="30">
        <v>36.520000000000003</v>
      </c>
      <c r="H122" s="32">
        <f t="shared" si="7"/>
        <v>4550.7000000000007</v>
      </c>
      <c r="I122" s="32"/>
      <c r="J122" s="32">
        <v>138</v>
      </c>
      <c r="K122" s="6">
        <v>140000</v>
      </c>
      <c r="L122" s="6">
        <v>140</v>
      </c>
      <c r="N122" s="91">
        <v>59.3</v>
      </c>
      <c r="O122" s="75">
        <f t="shared" si="8"/>
        <v>2283.0499999999997</v>
      </c>
      <c r="P122" s="137"/>
      <c r="Q122" s="3">
        <v>70</v>
      </c>
      <c r="U122" s="24">
        <v>62</v>
      </c>
      <c r="Z122" s="113">
        <v>231</v>
      </c>
      <c r="AD122" s="86">
        <v>65.242000000000004</v>
      </c>
      <c r="AE122" s="86">
        <v>65.242000000000004</v>
      </c>
      <c r="AH122" s="51">
        <v>49.2</v>
      </c>
      <c r="AI122" s="130">
        <f t="shared" si="9"/>
        <v>1894.2</v>
      </c>
      <c r="AJ122" s="73">
        <v>65.8</v>
      </c>
      <c r="AK122" s="80">
        <v>65.8</v>
      </c>
      <c r="AL122" s="74">
        <v>70</v>
      </c>
      <c r="AM122" s="74">
        <v>70</v>
      </c>
      <c r="AO122" s="108">
        <v>52.425539999999998</v>
      </c>
      <c r="AP122" s="14">
        <v>57.884169999999997</v>
      </c>
      <c r="AQ122" s="14">
        <v>85.535409999999999</v>
      </c>
      <c r="AR122" s="14">
        <v>44.904420000000002</v>
      </c>
      <c r="AS122" s="108">
        <v>0</v>
      </c>
      <c r="AT122" s="108">
        <f t="shared" si="10"/>
        <v>130.43983</v>
      </c>
      <c r="AY122" s="62">
        <v>1735</v>
      </c>
    </row>
    <row r="123" spans="1:51" ht="10.15" customHeight="1">
      <c r="A123" s="22">
        <v>42002</v>
      </c>
      <c r="B123" s="50">
        <f t="shared" si="11"/>
        <v>2014</v>
      </c>
      <c r="C123" s="169"/>
      <c r="F123" s="76">
        <v>81.680000000000007</v>
      </c>
      <c r="G123" s="30">
        <v>36.520000000000003</v>
      </c>
      <c r="H123" s="32">
        <f t="shared" si="7"/>
        <v>4550.7000000000007</v>
      </c>
      <c r="I123" s="32"/>
      <c r="J123" s="32">
        <v>144</v>
      </c>
      <c r="K123" s="6">
        <v>140000</v>
      </c>
      <c r="L123" s="6">
        <v>140</v>
      </c>
      <c r="N123" s="91">
        <v>59.3</v>
      </c>
      <c r="O123" s="75">
        <f t="shared" si="8"/>
        <v>2283.0499999999997</v>
      </c>
      <c r="P123" s="137"/>
      <c r="Q123" s="3">
        <v>72</v>
      </c>
      <c r="U123" s="24">
        <v>62</v>
      </c>
      <c r="Z123" s="113">
        <v>231</v>
      </c>
      <c r="AD123" s="86">
        <v>65.242000000000004</v>
      </c>
      <c r="AE123" s="86">
        <v>65.242000000000004</v>
      </c>
      <c r="AH123" s="51">
        <v>49.2</v>
      </c>
      <c r="AI123" s="130">
        <f t="shared" si="9"/>
        <v>1894.2</v>
      </c>
      <c r="AJ123" s="73">
        <v>64.900000000000006</v>
      </c>
      <c r="AK123" s="80">
        <v>64.900000000000006</v>
      </c>
      <c r="AL123" s="74">
        <v>70</v>
      </c>
      <c r="AM123" s="74">
        <v>70</v>
      </c>
      <c r="AO123" s="108">
        <v>52.573910000000005</v>
      </c>
      <c r="AP123" s="14">
        <v>57.783589999999997</v>
      </c>
      <c r="AQ123" s="14">
        <v>83.624759999999995</v>
      </c>
      <c r="AR123" s="14">
        <v>51.281690000000005</v>
      </c>
      <c r="AS123" s="108">
        <v>0</v>
      </c>
      <c r="AT123" s="108">
        <f t="shared" si="10"/>
        <v>134.90645000000001</v>
      </c>
      <c r="AY123" s="62">
        <v>1735</v>
      </c>
    </row>
    <row r="124" spans="1:51" ht="10.15" customHeight="1">
      <c r="A124" s="22">
        <v>42003</v>
      </c>
      <c r="B124" s="50">
        <f t="shared" si="11"/>
        <v>2014</v>
      </c>
      <c r="C124" s="169"/>
      <c r="F124" s="76">
        <v>81.680000000000007</v>
      </c>
      <c r="G124" s="30">
        <v>36.520000000000003</v>
      </c>
      <c r="H124" s="32">
        <f t="shared" si="7"/>
        <v>4550.7000000000007</v>
      </c>
      <c r="I124" s="32"/>
      <c r="J124" s="32">
        <v>146</v>
      </c>
      <c r="K124" s="6">
        <v>140000</v>
      </c>
      <c r="L124" s="6">
        <v>140</v>
      </c>
      <c r="N124" s="91">
        <v>59.3</v>
      </c>
      <c r="O124" s="75">
        <f t="shared" si="8"/>
        <v>2283.0499999999997</v>
      </c>
      <c r="P124" s="137"/>
      <c r="Q124" s="3">
        <v>71</v>
      </c>
      <c r="U124" s="24">
        <v>62</v>
      </c>
      <c r="Z124" s="113">
        <v>231</v>
      </c>
      <c r="AD124" s="86">
        <v>65.242000000000004</v>
      </c>
      <c r="AE124" s="86">
        <v>65.242000000000004</v>
      </c>
      <c r="AH124" s="51">
        <v>49.2</v>
      </c>
      <c r="AI124" s="130">
        <f t="shared" si="9"/>
        <v>1894.2</v>
      </c>
      <c r="AJ124" s="73">
        <v>65</v>
      </c>
      <c r="AK124" s="80">
        <v>65</v>
      </c>
      <c r="AL124" s="74">
        <v>70</v>
      </c>
      <c r="AM124" s="74">
        <v>70</v>
      </c>
      <c r="AO124" s="108">
        <v>54.546010000000003</v>
      </c>
      <c r="AP124" s="14">
        <v>60.57479</v>
      </c>
      <c r="AQ124" s="14">
        <v>84.367949999999993</v>
      </c>
      <c r="AR124" s="14">
        <v>55.595160000000007</v>
      </c>
      <c r="AS124" s="108">
        <v>0</v>
      </c>
      <c r="AT124" s="108">
        <f t="shared" si="10"/>
        <v>139.96311</v>
      </c>
      <c r="AY124" s="62">
        <v>1735</v>
      </c>
    </row>
    <row r="125" spans="1:51" ht="10.15" customHeight="1">
      <c r="A125" s="22">
        <v>42004</v>
      </c>
      <c r="B125" s="50">
        <f t="shared" si="11"/>
        <v>2014</v>
      </c>
      <c r="C125" s="169"/>
      <c r="F125" s="76">
        <v>81.680000000000007</v>
      </c>
      <c r="G125" s="30">
        <v>36.520000000000003</v>
      </c>
      <c r="H125" s="32">
        <f t="shared" si="7"/>
        <v>4550.7000000000007</v>
      </c>
      <c r="I125" s="32"/>
      <c r="J125" s="32">
        <v>155</v>
      </c>
      <c r="K125" s="6">
        <v>140000</v>
      </c>
      <c r="L125" s="6">
        <v>140</v>
      </c>
      <c r="N125" s="91">
        <v>59.3</v>
      </c>
      <c r="O125" s="75">
        <f t="shared" si="8"/>
        <v>2283.0499999999997</v>
      </c>
      <c r="P125" s="137"/>
      <c r="Q125" s="3">
        <v>70</v>
      </c>
      <c r="U125" s="24">
        <v>62</v>
      </c>
      <c r="Z125" s="113">
        <v>231</v>
      </c>
      <c r="AD125" s="86">
        <v>65.242000000000004</v>
      </c>
      <c r="AE125" s="86">
        <v>65.242000000000004</v>
      </c>
      <c r="AH125" s="51">
        <v>49.2</v>
      </c>
      <c r="AI125" s="130">
        <f t="shared" si="9"/>
        <v>1894.2</v>
      </c>
      <c r="AJ125" s="73">
        <v>62.5</v>
      </c>
      <c r="AK125" s="80">
        <v>62.5</v>
      </c>
      <c r="AL125" s="74">
        <v>70</v>
      </c>
      <c r="AM125" s="74">
        <v>70</v>
      </c>
      <c r="AO125" s="108">
        <v>56.061510000000006</v>
      </c>
      <c r="AP125" s="14">
        <v>61.338639999999998</v>
      </c>
      <c r="AQ125" s="14">
        <v>85.845759999999999</v>
      </c>
      <c r="AR125" s="14">
        <v>52.332769999999996</v>
      </c>
      <c r="AS125" s="108">
        <v>0</v>
      </c>
      <c r="AT125" s="108">
        <f t="shared" si="10"/>
        <v>138.17852999999999</v>
      </c>
      <c r="AY125" s="62">
        <v>1735</v>
      </c>
    </row>
    <row r="126" spans="1:51" ht="10.15" customHeight="1">
      <c r="A126" s="22">
        <v>42005</v>
      </c>
      <c r="B126" s="50">
        <f t="shared" ref="B126:B189" si="12">YEAR(A126)</f>
        <v>2015</v>
      </c>
      <c r="C126" s="169">
        <v>42005</v>
      </c>
      <c r="F126" s="76">
        <v>86.37</v>
      </c>
      <c r="G126" s="30">
        <v>41.96</v>
      </c>
      <c r="H126" s="32">
        <f t="shared" si="7"/>
        <v>4940.7050000000008</v>
      </c>
      <c r="I126" s="32"/>
      <c r="J126" s="32">
        <v>148</v>
      </c>
      <c r="K126" s="6">
        <v>140000</v>
      </c>
      <c r="L126" s="6">
        <v>132</v>
      </c>
      <c r="N126" s="91">
        <v>57.95</v>
      </c>
      <c r="O126" s="75">
        <f t="shared" si="8"/>
        <v>2231.0750000000003</v>
      </c>
      <c r="P126" s="137"/>
      <c r="Q126" s="3">
        <v>69</v>
      </c>
      <c r="U126" s="24">
        <v>62</v>
      </c>
      <c r="W126" s="113">
        <v>237.15289778470003</v>
      </c>
      <c r="X126" s="113">
        <f>W126*$X$1/1000</f>
        <v>8.371497291799912</v>
      </c>
      <c r="Y126" s="113">
        <v>223.5</v>
      </c>
      <c r="Z126" s="113">
        <v>231</v>
      </c>
      <c r="AB126" s="86">
        <v>59.489579999999997</v>
      </c>
      <c r="AC126" s="86">
        <v>55.7</v>
      </c>
      <c r="AD126" s="86">
        <v>65.37</v>
      </c>
      <c r="AE126" s="86">
        <v>65.37</v>
      </c>
      <c r="AH126" s="51">
        <v>55.41</v>
      </c>
      <c r="AI126" s="130">
        <f t="shared" si="9"/>
        <v>2133.2849999999999</v>
      </c>
      <c r="AJ126" s="73">
        <v>62</v>
      </c>
      <c r="AK126" s="79">
        <v>62</v>
      </c>
      <c r="AL126" s="74">
        <v>70</v>
      </c>
      <c r="AM126" s="74">
        <v>70</v>
      </c>
      <c r="AO126" s="108">
        <v>54.778640000000003</v>
      </c>
      <c r="AP126" s="14">
        <v>59.569269999999996</v>
      </c>
      <c r="AQ126" s="14">
        <v>87.792079999999999</v>
      </c>
      <c r="AR126" s="14">
        <v>48.455730000000003</v>
      </c>
      <c r="AS126" s="108">
        <v>0</v>
      </c>
      <c r="AT126" s="108">
        <f t="shared" si="10"/>
        <v>136.24781000000002</v>
      </c>
      <c r="AY126" s="62">
        <v>1735</v>
      </c>
    </row>
    <row r="127" spans="1:51" ht="10.15" customHeight="1">
      <c r="A127" s="22">
        <v>42006</v>
      </c>
      <c r="B127" s="50">
        <f t="shared" si="12"/>
        <v>2015</v>
      </c>
      <c r="C127" s="169"/>
      <c r="F127" s="76">
        <v>86.37</v>
      </c>
      <c r="G127" s="30">
        <v>41.96</v>
      </c>
      <c r="H127" s="32">
        <f t="shared" si="7"/>
        <v>4940.7050000000008</v>
      </c>
      <c r="I127" s="32"/>
      <c r="J127" s="32">
        <v>149</v>
      </c>
      <c r="K127" s="6">
        <v>140000</v>
      </c>
      <c r="L127" s="6">
        <v>132</v>
      </c>
      <c r="N127" s="91">
        <v>57.95</v>
      </c>
      <c r="O127" s="75">
        <f t="shared" si="8"/>
        <v>2231.0750000000003</v>
      </c>
      <c r="P127" s="137"/>
      <c r="Q127" s="3">
        <v>69</v>
      </c>
      <c r="U127" s="24">
        <v>62</v>
      </c>
      <c r="W127" s="113">
        <v>236.41362639330004</v>
      </c>
      <c r="X127" s="113">
        <f t="shared" ref="X127:X190" si="13">W127*$X$1/1000</f>
        <v>8.3454010116834905</v>
      </c>
      <c r="Y127" s="113">
        <v>222.4</v>
      </c>
      <c r="Z127" s="113">
        <v>231</v>
      </c>
      <c r="AB127" s="86">
        <v>59.498350000000002</v>
      </c>
      <c r="AC127" s="86">
        <v>55.2</v>
      </c>
      <c r="AD127" s="86">
        <v>65.37</v>
      </c>
      <c r="AE127" s="86">
        <v>65.37</v>
      </c>
      <c r="AH127" s="51">
        <v>55.41</v>
      </c>
      <c r="AI127" s="130">
        <f t="shared" si="9"/>
        <v>2133.2849999999999</v>
      </c>
      <c r="AJ127" s="73">
        <v>61.6</v>
      </c>
      <c r="AK127" s="79">
        <v>61.6</v>
      </c>
      <c r="AL127" s="74">
        <v>70</v>
      </c>
      <c r="AM127" s="74">
        <v>70</v>
      </c>
      <c r="AO127" s="108">
        <v>56.127940000000002</v>
      </c>
      <c r="AP127" s="14">
        <v>61.125819999999997</v>
      </c>
      <c r="AQ127" s="14">
        <v>87.751859999999994</v>
      </c>
      <c r="AR127" s="14">
        <v>50.468789999999998</v>
      </c>
      <c r="AS127" s="108">
        <v>0</v>
      </c>
      <c r="AT127" s="108">
        <f t="shared" si="10"/>
        <v>138.22064999999998</v>
      </c>
      <c r="AY127" s="62">
        <v>1735</v>
      </c>
    </row>
    <row r="128" spans="1:51" ht="10.15" customHeight="1">
      <c r="A128" s="22">
        <v>42007</v>
      </c>
      <c r="B128" s="50">
        <f t="shared" si="12"/>
        <v>2015</v>
      </c>
      <c r="C128" s="169"/>
      <c r="F128" s="76">
        <v>86.37</v>
      </c>
      <c r="G128" s="30">
        <v>41.96</v>
      </c>
      <c r="H128" s="32">
        <f t="shared" si="7"/>
        <v>4940.7050000000008</v>
      </c>
      <c r="I128" s="32"/>
      <c r="J128" s="32">
        <v>154</v>
      </c>
      <c r="K128" s="6">
        <v>140000</v>
      </c>
      <c r="L128" s="6">
        <v>132</v>
      </c>
      <c r="N128" s="91">
        <v>57.95</v>
      </c>
      <c r="O128" s="75">
        <f t="shared" si="8"/>
        <v>2231.0750000000003</v>
      </c>
      <c r="P128" s="137"/>
      <c r="Q128" s="3">
        <v>68</v>
      </c>
      <c r="U128" s="24">
        <v>62</v>
      </c>
      <c r="W128" s="113">
        <v>229.21516702529996</v>
      </c>
      <c r="X128" s="113">
        <f>W128*$X$1/1000</f>
        <v>8.0912953959930878</v>
      </c>
      <c r="Y128" s="113">
        <v>224.8</v>
      </c>
      <c r="Z128" s="113">
        <v>231</v>
      </c>
      <c r="AB128" s="86">
        <v>61.287140000000001</v>
      </c>
      <c r="AC128" s="86">
        <v>56.7</v>
      </c>
      <c r="AD128" s="86">
        <v>65.37</v>
      </c>
      <c r="AE128" s="86">
        <v>65.37</v>
      </c>
      <c r="AH128" s="51">
        <v>55.41</v>
      </c>
      <c r="AI128" s="130">
        <f t="shared" si="9"/>
        <v>2133.2849999999999</v>
      </c>
      <c r="AJ128" s="73">
        <v>63.2</v>
      </c>
      <c r="AK128" s="79">
        <v>63.2</v>
      </c>
      <c r="AL128" s="74">
        <v>70</v>
      </c>
      <c r="AM128" s="74">
        <v>70</v>
      </c>
      <c r="AO128" s="108">
        <v>54.790990000000001</v>
      </c>
      <c r="AP128" s="14">
        <v>59.80462</v>
      </c>
      <c r="AQ128" s="14">
        <v>87.541460000000001</v>
      </c>
      <c r="AR128" s="14">
        <v>50.361779999999996</v>
      </c>
      <c r="AS128" s="108">
        <v>0</v>
      </c>
      <c r="AT128" s="108">
        <f t="shared" si="10"/>
        <v>137.90323999999998</v>
      </c>
      <c r="AY128" s="62">
        <v>1735</v>
      </c>
    </row>
    <row r="129" spans="1:51" ht="10.15" customHeight="1">
      <c r="A129" s="22">
        <v>42008</v>
      </c>
      <c r="B129" s="50">
        <f t="shared" si="12"/>
        <v>2015</v>
      </c>
      <c r="C129" s="169"/>
      <c r="F129" s="76">
        <v>86.37</v>
      </c>
      <c r="G129" s="30">
        <v>41.96</v>
      </c>
      <c r="H129" s="32">
        <f t="shared" si="7"/>
        <v>4940.7050000000008</v>
      </c>
      <c r="I129" s="32"/>
      <c r="J129" s="32">
        <v>152</v>
      </c>
      <c r="K129" s="6">
        <v>140000</v>
      </c>
      <c r="L129" s="6">
        <v>132</v>
      </c>
      <c r="N129" s="91">
        <v>57.95</v>
      </c>
      <c r="O129" s="75">
        <f t="shared" si="8"/>
        <v>2231.0750000000003</v>
      </c>
      <c r="P129" s="137"/>
      <c r="Q129" s="3">
        <v>70</v>
      </c>
      <c r="U129" s="24">
        <v>62</v>
      </c>
      <c r="W129" s="113">
        <v>228.39464015499999</v>
      </c>
      <c r="X129" s="113">
        <f t="shared" si="13"/>
        <v>8.0623307974714997</v>
      </c>
      <c r="Y129" s="113">
        <v>220.7</v>
      </c>
      <c r="Z129" s="113">
        <v>231</v>
      </c>
      <c r="AB129" s="86">
        <v>60.019570000000002</v>
      </c>
      <c r="AC129" s="86">
        <v>56.4</v>
      </c>
      <c r="AD129" s="86">
        <v>65.37</v>
      </c>
      <c r="AE129" s="86">
        <v>65.37</v>
      </c>
      <c r="AH129" s="51">
        <v>55.41</v>
      </c>
      <c r="AI129" s="130">
        <f t="shared" si="9"/>
        <v>2133.2849999999999</v>
      </c>
      <c r="AJ129" s="73">
        <v>63.2</v>
      </c>
      <c r="AK129" s="79">
        <v>63.2</v>
      </c>
      <c r="AL129" s="74">
        <v>70</v>
      </c>
      <c r="AM129" s="74">
        <v>70</v>
      </c>
      <c r="AO129" s="108">
        <v>54.520519999999998</v>
      </c>
      <c r="AP129" s="14">
        <v>59.627220000000001</v>
      </c>
      <c r="AQ129" s="14">
        <v>89.661090000000002</v>
      </c>
      <c r="AR129" s="14">
        <v>49.015419999999999</v>
      </c>
      <c r="AS129" s="108">
        <v>0</v>
      </c>
      <c r="AT129" s="108">
        <f t="shared" si="10"/>
        <v>138.67651000000001</v>
      </c>
      <c r="AY129" s="62">
        <v>1735</v>
      </c>
    </row>
    <row r="130" spans="1:51" ht="10.15" customHeight="1">
      <c r="A130" s="22">
        <v>42009</v>
      </c>
      <c r="B130" s="50">
        <f t="shared" si="12"/>
        <v>2015</v>
      </c>
      <c r="C130" s="169"/>
      <c r="F130" s="76">
        <v>86.37</v>
      </c>
      <c r="G130" s="30">
        <v>41.96</v>
      </c>
      <c r="H130" s="32">
        <f t="shared" si="7"/>
        <v>4940.7050000000008</v>
      </c>
      <c r="I130" s="32"/>
      <c r="J130" s="32">
        <v>156</v>
      </c>
      <c r="K130" s="6">
        <v>140000</v>
      </c>
      <c r="L130" s="6">
        <v>132</v>
      </c>
      <c r="N130" s="91">
        <v>57.95</v>
      </c>
      <c r="O130" s="75">
        <f t="shared" si="8"/>
        <v>2231.0750000000003</v>
      </c>
      <c r="P130" s="137"/>
      <c r="Q130" s="3">
        <v>70</v>
      </c>
      <c r="U130" s="24">
        <v>62</v>
      </c>
      <c r="W130" s="113">
        <v>233.77817320619999</v>
      </c>
      <c r="X130" s="113">
        <f t="shared" si="13"/>
        <v>8.2523695141788593</v>
      </c>
      <c r="Y130" s="113">
        <v>219.3</v>
      </c>
      <c r="Z130" s="113">
        <v>231</v>
      </c>
      <c r="AB130" s="86">
        <v>60.328710000000001</v>
      </c>
      <c r="AC130" s="86">
        <v>53.1</v>
      </c>
      <c r="AD130" s="86">
        <v>65.37</v>
      </c>
      <c r="AE130" s="86">
        <v>65.37</v>
      </c>
      <c r="AH130" s="51">
        <v>55.41</v>
      </c>
      <c r="AI130" s="130">
        <f t="shared" si="9"/>
        <v>2133.2849999999999</v>
      </c>
      <c r="AJ130" s="73">
        <v>59.4</v>
      </c>
      <c r="AK130" s="79">
        <v>59.4</v>
      </c>
      <c r="AL130" s="74">
        <v>70</v>
      </c>
      <c r="AM130" s="74">
        <v>70</v>
      </c>
      <c r="AO130" s="108">
        <v>54.905080000000005</v>
      </c>
      <c r="AP130" s="14">
        <v>60.285319999999999</v>
      </c>
      <c r="AQ130" s="14">
        <v>91.55877000000001</v>
      </c>
      <c r="AR130" s="14">
        <v>54.012560000000001</v>
      </c>
      <c r="AS130" s="108">
        <v>0</v>
      </c>
      <c r="AT130" s="108">
        <f t="shared" si="10"/>
        <v>145.57133000000002</v>
      </c>
      <c r="AY130" s="62">
        <v>1735</v>
      </c>
    </row>
    <row r="131" spans="1:51" ht="10.15" customHeight="1">
      <c r="A131" s="22">
        <v>42010</v>
      </c>
      <c r="B131" s="50">
        <f t="shared" si="12"/>
        <v>2015</v>
      </c>
      <c r="C131" s="169"/>
      <c r="F131" s="76">
        <v>86.37</v>
      </c>
      <c r="G131" s="30">
        <v>41.96</v>
      </c>
      <c r="H131" s="32">
        <f t="shared" si="7"/>
        <v>4940.7050000000008</v>
      </c>
      <c r="I131" s="32"/>
      <c r="J131" s="32">
        <v>161</v>
      </c>
      <c r="K131" s="6">
        <v>140000</v>
      </c>
      <c r="L131" s="6">
        <v>132</v>
      </c>
      <c r="N131" s="91">
        <v>57.95</v>
      </c>
      <c r="O131" s="75">
        <f t="shared" si="8"/>
        <v>2231.0750000000003</v>
      </c>
      <c r="P131" s="137"/>
      <c r="Q131" s="3">
        <v>66</v>
      </c>
      <c r="U131" s="24">
        <v>62</v>
      </c>
      <c r="W131" s="113">
        <v>233.10730685090002</v>
      </c>
      <c r="X131" s="113">
        <f t="shared" si="13"/>
        <v>8.2286879318367703</v>
      </c>
      <c r="Y131" s="113">
        <v>220.4</v>
      </c>
      <c r="Z131" s="113">
        <v>231</v>
      </c>
      <c r="AB131" s="86">
        <v>62.898490000000002</v>
      </c>
      <c r="AC131" s="86">
        <v>53.1</v>
      </c>
      <c r="AD131" s="86">
        <v>65.37</v>
      </c>
      <c r="AE131" s="86">
        <v>65.37</v>
      </c>
      <c r="AH131" s="51">
        <v>55.41</v>
      </c>
      <c r="AI131" s="130">
        <f t="shared" si="9"/>
        <v>2133.2849999999999</v>
      </c>
      <c r="AJ131" s="73">
        <v>60.8</v>
      </c>
      <c r="AK131" s="79">
        <v>60.8</v>
      </c>
      <c r="AL131" s="74">
        <v>70</v>
      </c>
      <c r="AM131" s="74">
        <v>70</v>
      </c>
      <c r="AO131" s="108">
        <v>55.265349999999998</v>
      </c>
      <c r="AP131" s="14">
        <v>59.729230000000001</v>
      </c>
      <c r="AQ131" s="14">
        <v>88.671240000000012</v>
      </c>
      <c r="AR131" s="14">
        <v>53.801360000000003</v>
      </c>
      <c r="AS131" s="108">
        <v>0</v>
      </c>
      <c r="AT131" s="108">
        <f t="shared" si="10"/>
        <v>142.4726</v>
      </c>
      <c r="AY131" s="62">
        <v>1735</v>
      </c>
    </row>
    <row r="132" spans="1:51" ht="10.15" customHeight="1">
      <c r="A132" s="22">
        <v>42011</v>
      </c>
      <c r="B132" s="50">
        <f t="shared" si="12"/>
        <v>2015</v>
      </c>
      <c r="C132" s="169"/>
      <c r="F132" s="76">
        <v>86.37</v>
      </c>
      <c r="G132" s="30">
        <v>41.96</v>
      </c>
      <c r="H132" s="32">
        <f t="shared" si="7"/>
        <v>4940.7050000000008</v>
      </c>
      <c r="I132" s="32"/>
      <c r="J132" s="32">
        <v>180</v>
      </c>
      <c r="K132" s="6">
        <v>140000</v>
      </c>
      <c r="L132" s="6">
        <v>132</v>
      </c>
      <c r="N132" s="91">
        <v>57.95</v>
      </c>
      <c r="O132" s="75">
        <f t="shared" si="8"/>
        <v>2231.0750000000003</v>
      </c>
      <c r="P132" s="137"/>
      <c r="Q132" s="3">
        <v>67</v>
      </c>
      <c r="U132" s="24">
        <v>62</v>
      </c>
      <c r="W132" s="113">
        <v>231.2617111468</v>
      </c>
      <c r="X132" s="113">
        <f t="shared" si="13"/>
        <v>8.1635384034820397</v>
      </c>
      <c r="Y132" s="113">
        <v>217.6</v>
      </c>
      <c r="Z132" s="113">
        <v>231</v>
      </c>
      <c r="AB132" s="86">
        <v>61.846220000000002</v>
      </c>
      <c r="AC132" s="86">
        <v>54.5</v>
      </c>
      <c r="AD132" s="86">
        <v>65.37</v>
      </c>
      <c r="AE132" s="86">
        <v>65.37</v>
      </c>
      <c r="AH132" s="51">
        <v>55.41</v>
      </c>
      <c r="AI132" s="130">
        <f t="shared" si="9"/>
        <v>2133.2849999999999</v>
      </c>
      <c r="AJ132" s="73">
        <v>59.3</v>
      </c>
      <c r="AK132" s="79">
        <v>59.3</v>
      </c>
      <c r="AL132" s="74">
        <v>70</v>
      </c>
      <c r="AM132" s="74">
        <v>70</v>
      </c>
      <c r="AO132" s="108">
        <v>58.259389999999996</v>
      </c>
      <c r="AP132" s="14">
        <v>62.533709999999999</v>
      </c>
      <c r="AQ132" s="14">
        <v>88.37473</v>
      </c>
      <c r="AR132" s="14">
        <v>54.351620000000004</v>
      </c>
      <c r="AS132" s="108">
        <v>0</v>
      </c>
      <c r="AT132" s="108">
        <f t="shared" si="10"/>
        <v>142.72635</v>
      </c>
      <c r="AY132" s="62">
        <v>1735</v>
      </c>
    </row>
    <row r="133" spans="1:51" ht="10.15" customHeight="1">
      <c r="A133" s="22">
        <v>42012</v>
      </c>
      <c r="B133" s="50">
        <f t="shared" si="12"/>
        <v>2015</v>
      </c>
      <c r="C133" s="169"/>
      <c r="F133" s="76">
        <v>86.37</v>
      </c>
      <c r="G133" s="30">
        <v>41.96</v>
      </c>
      <c r="H133" s="32">
        <f t="shared" ref="H133:H196" si="14">(F133+G133)*$M$1</f>
        <v>4940.7050000000008</v>
      </c>
      <c r="I133" s="32"/>
      <c r="J133" s="32">
        <v>169</v>
      </c>
      <c r="K133" s="6">
        <v>140000</v>
      </c>
      <c r="L133" s="6">
        <v>132</v>
      </c>
      <c r="N133" s="91">
        <v>57.95</v>
      </c>
      <c r="O133" s="75">
        <f t="shared" ref="O133:O196" si="15">N133*$M$1</f>
        <v>2231.0750000000003</v>
      </c>
      <c r="P133" s="137"/>
      <c r="Q133" s="3">
        <v>68</v>
      </c>
      <c r="U133" s="24">
        <v>62</v>
      </c>
      <c r="W133" s="113">
        <v>234.4655302667</v>
      </c>
      <c r="X133" s="113">
        <f t="shared" si="13"/>
        <v>8.2766332184145082</v>
      </c>
      <c r="Y133" s="113">
        <v>220.4</v>
      </c>
      <c r="Z133" s="113">
        <v>231</v>
      </c>
      <c r="AB133" s="86">
        <v>61.580379999999998</v>
      </c>
      <c r="AC133" s="86">
        <v>51.6</v>
      </c>
      <c r="AD133" s="86">
        <v>65.37</v>
      </c>
      <c r="AE133" s="86">
        <v>65.37</v>
      </c>
      <c r="AH133" s="51">
        <v>55.41</v>
      </c>
      <c r="AI133" s="130">
        <f t="shared" ref="AI133:AI196" si="16">AH133*$M$1</f>
        <v>2133.2849999999999</v>
      </c>
      <c r="AJ133" s="73">
        <v>62.5</v>
      </c>
      <c r="AK133" s="79">
        <v>62.5</v>
      </c>
      <c r="AL133" s="74">
        <v>70</v>
      </c>
      <c r="AM133" s="74">
        <v>70</v>
      </c>
      <c r="AO133" s="108">
        <v>56.688269999999996</v>
      </c>
      <c r="AP133" s="14">
        <v>61.968269999999997</v>
      </c>
      <c r="AQ133" s="14">
        <v>90.603259999999992</v>
      </c>
      <c r="AR133" s="14">
        <v>52.11504</v>
      </c>
      <c r="AS133" s="108">
        <v>0</v>
      </c>
      <c r="AT133" s="108">
        <f t="shared" ref="AT133:AT196" si="17">AQ133+AR133+AS133</f>
        <v>142.7183</v>
      </c>
      <c r="AY133" s="62">
        <v>1735</v>
      </c>
    </row>
    <row r="134" spans="1:51" ht="10.15" customHeight="1">
      <c r="A134" s="22">
        <v>42013</v>
      </c>
      <c r="B134" s="50">
        <f t="shared" si="12"/>
        <v>2015</v>
      </c>
      <c r="C134" s="169"/>
      <c r="F134" s="76">
        <v>86.37</v>
      </c>
      <c r="G134" s="30">
        <v>41.96</v>
      </c>
      <c r="H134" s="32">
        <f t="shared" si="14"/>
        <v>4940.7050000000008</v>
      </c>
      <c r="I134" s="32"/>
      <c r="J134" s="32">
        <v>166</v>
      </c>
      <c r="K134" s="6">
        <v>140000</v>
      </c>
      <c r="L134" s="6">
        <v>132</v>
      </c>
      <c r="N134" s="91">
        <v>57.95</v>
      </c>
      <c r="O134" s="75">
        <f t="shared" si="15"/>
        <v>2231.0750000000003</v>
      </c>
      <c r="P134" s="137"/>
      <c r="Q134" s="3">
        <v>69</v>
      </c>
      <c r="U134" s="24">
        <v>62</v>
      </c>
      <c r="W134" s="113">
        <v>236.51177138399996</v>
      </c>
      <c r="X134" s="113">
        <f t="shared" si="13"/>
        <v>8.3488655298551979</v>
      </c>
      <c r="Y134" s="113">
        <v>221.9</v>
      </c>
      <c r="Z134" s="113">
        <v>231</v>
      </c>
      <c r="AB134" s="86">
        <v>59.833120000000001</v>
      </c>
      <c r="AC134" s="86">
        <v>53.5</v>
      </c>
      <c r="AD134" s="86">
        <v>65.37</v>
      </c>
      <c r="AE134" s="86">
        <v>65.37</v>
      </c>
      <c r="AH134" s="51">
        <v>55.41</v>
      </c>
      <c r="AI134" s="130">
        <f t="shared" si="16"/>
        <v>2133.2849999999999</v>
      </c>
      <c r="AJ134" s="73">
        <v>61.8</v>
      </c>
      <c r="AK134" s="79">
        <v>61.8</v>
      </c>
      <c r="AL134" s="74">
        <v>70</v>
      </c>
      <c r="AM134" s="74">
        <v>70</v>
      </c>
      <c r="AO134" s="108">
        <v>54.778550000000003</v>
      </c>
      <c r="AP134" s="14">
        <v>60.181870000000004</v>
      </c>
      <c r="AQ134" s="14">
        <v>89.909189999999995</v>
      </c>
      <c r="AR134" s="14">
        <v>51.440599999999996</v>
      </c>
      <c r="AS134" s="108">
        <v>0</v>
      </c>
      <c r="AT134" s="108">
        <f t="shared" si="17"/>
        <v>141.34978999999998</v>
      </c>
      <c r="AY134" s="62">
        <v>1735</v>
      </c>
    </row>
    <row r="135" spans="1:51" ht="10.15" customHeight="1">
      <c r="A135" s="22">
        <v>42014</v>
      </c>
      <c r="B135" s="50">
        <f t="shared" si="12"/>
        <v>2015</v>
      </c>
      <c r="C135" s="169"/>
      <c r="F135" s="76">
        <v>86.37</v>
      </c>
      <c r="G135" s="30">
        <v>41.96</v>
      </c>
      <c r="H135" s="32">
        <f t="shared" si="14"/>
        <v>4940.7050000000008</v>
      </c>
      <c r="I135" s="32"/>
      <c r="J135" s="32">
        <v>152</v>
      </c>
      <c r="K135" s="6">
        <v>140000</v>
      </c>
      <c r="L135" s="6">
        <v>132</v>
      </c>
      <c r="N135" s="91">
        <v>57.95</v>
      </c>
      <c r="O135" s="75">
        <f t="shared" si="15"/>
        <v>2231.0750000000003</v>
      </c>
      <c r="P135" s="137"/>
      <c r="Q135" s="3">
        <v>68</v>
      </c>
      <c r="U135" s="24">
        <v>62</v>
      </c>
      <c r="W135" s="113">
        <v>235.92309589759998</v>
      </c>
      <c r="X135" s="113">
        <f t="shared" si="13"/>
        <v>8.3280852851852778</v>
      </c>
      <c r="Y135" s="113">
        <v>218.3</v>
      </c>
      <c r="Z135" s="113">
        <v>231</v>
      </c>
      <c r="AB135" s="86">
        <v>59.364570000000001</v>
      </c>
      <c r="AC135" s="86">
        <v>53</v>
      </c>
      <c r="AD135" s="86">
        <v>65.37</v>
      </c>
      <c r="AE135" s="86">
        <v>65.37</v>
      </c>
      <c r="AH135" s="51">
        <v>55.41</v>
      </c>
      <c r="AI135" s="130">
        <f t="shared" si="16"/>
        <v>2133.2849999999999</v>
      </c>
      <c r="AJ135" s="73">
        <v>61.7</v>
      </c>
      <c r="AK135" s="79">
        <v>61.7</v>
      </c>
      <c r="AL135" s="74">
        <v>70</v>
      </c>
      <c r="AM135" s="74">
        <v>70</v>
      </c>
      <c r="AO135" s="108">
        <v>54.857190000000003</v>
      </c>
      <c r="AP135" s="14">
        <v>59.815739999999998</v>
      </c>
      <c r="AQ135" s="14">
        <v>90.634029999999996</v>
      </c>
      <c r="AR135" s="14">
        <v>53.4452</v>
      </c>
      <c r="AS135" s="108">
        <v>0</v>
      </c>
      <c r="AT135" s="108">
        <f t="shared" si="17"/>
        <v>144.07923</v>
      </c>
      <c r="AY135" s="62">
        <v>1735</v>
      </c>
    </row>
    <row r="136" spans="1:51" ht="10.15" customHeight="1">
      <c r="A136" s="22">
        <v>42015</v>
      </c>
      <c r="B136" s="50">
        <f t="shared" si="12"/>
        <v>2015</v>
      </c>
      <c r="C136" s="169"/>
      <c r="F136" s="76">
        <v>86.37</v>
      </c>
      <c r="G136" s="30">
        <v>41.96</v>
      </c>
      <c r="H136" s="32">
        <f t="shared" si="14"/>
        <v>4940.7050000000008</v>
      </c>
      <c r="I136" s="32"/>
      <c r="J136" s="32">
        <v>144</v>
      </c>
      <c r="K136" s="6">
        <v>140000</v>
      </c>
      <c r="L136" s="6">
        <v>132</v>
      </c>
      <c r="N136" s="91">
        <v>57.95</v>
      </c>
      <c r="O136" s="75">
        <f t="shared" si="15"/>
        <v>2231.0750000000003</v>
      </c>
      <c r="P136" s="137"/>
      <c r="Q136" s="3">
        <v>68</v>
      </c>
      <c r="U136" s="24">
        <v>62</v>
      </c>
      <c r="W136" s="113">
        <v>234.89479068189999</v>
      </c>
      <c r="X136" s="113">
        <f t="shared" si="13"/>
        <v>8.2917861110710689</v>
      </c>
      <c r="Y136" s="113">
        <v>213.4</v>
      </c>
      <c r="Z136" s="113">
        <v>231</v>
      </c>
      <c r="AB136" s="86">
        <v>59.228110000000001</v>
      </c>
      <c r="AC136" s="86">
        <v>51.9</v>
      </c>
      <c r="AD136" s="86">
        <v>65.37</v>
      </c>
      <c r="AE136" s="86">
        <v>65.37</v>
      </c>
      <c r="AH136" s="51">
        <v>55.41</v>
      </c>
      <c r="AI136" s="130">
        <f t="shared" si="16"/>
        <v>2133.2849999999999</v>
      </c>
      <c r="AJ136" s="73">
        <v>60.6</v>
      </c>
      <c r="AK136" s="79">
        <v>60.6</v>
      </c>
      <c r="AL136" s="74">
        <v>70</v>
      </c>
      <c r="AM136" s="74">
        <v>70</v>
      </c>
      <c r="AO136" s="108">
        <v>55.307410000000004</v>
      </c>
      <c r="AP136" s="14">
        <v>60.265639999999998</v>
      </c>
      <c r="AQ136" s="14">
        <v>89.418600000000012</v>
      </c>
      <c r="AR136" s="14">
        <v>52.507529999999996</v>
      </c>
      <c r="AS136" s="108">
        <v>0</v>
      </c>
      <c r="AT136" s="108">
        <f t="shared" si="17"/>
        <v>141.92613</v>
      </c>
      <c r="AY136" s="62">
        <v>1735</v>
      </c>
    </row>
    <row r="137" spans="1:51" ht="10.15" customHeight="1">
      <c r="A137" s="22">
        <v>42016</v>
      </c>
      <c r="B137" s="50">
        <f t="shared" si="12"/>
        <v>2015</v>
      </c>
      <c r="C137" s="169"/>
      <c r="F137" s="76">
        <v>86.37</v>
      </c>
      <c r="G137" s="30">
        <v>41.96</v>
      </c>
      <c r="H137" s="32">
        <f t="shared" si="14"/>
        <v>4940.7050000000008</v>
      </c>
      <c r="I137" s="32"/>
      <c r="J137" s="32">
        <v>145</v>
      </c>
      <c r="K137" s="6">
        <v>140000</v>
      </c>
      <c r="L137" s="6">
        <v>132</v>
      </c>
      <c r="N137" s="91">
        <v>57.95</v>
      </c>
      <c r="O137" s="75">
        <f t="shared" si="15"/>
        <v>2231.0750000000003</v>
      </c>
      <c r="P137" s="137"/>
      <c r="Q137" s="3">
        <v>66</v>
      </c>
      <c r="U137" s="94">
        <v>59</v>
      </c>
      <c r="V137" s="4" t="s">
        <v>61</v>
      </c>
      <c r="W137" s="113">
        <v>232.61551835280002</v>
      </c>
      <c r="X137" s="113">
        <f t="shared" si="13"/>
        <v>8.2113277978538406</v>
      </c>
      <c r="Y137" s="113">
        <v>212.9</v>
      </c>
      <c r="Z137" s="113">
        <v>231</v>
      </c>
      <c r="AB137" s="86">
        <v>57.662889999999997</v>
      </c>
      <c r="AC137" s="86">
        <v>52.1</v>
      </c>
      <c r="AD137" s="86">
        <v>65.37</v>
      </c>
      <c r="AE137" s="86">
        <v>65.37</v>
      </c>
      <c r="AH137" s="51">
        <v>55.41</v>
      </c>
      <c r="AI137" s="130">
        <f t="shared" si="16"/>
        <v>2133.2849999999999</v>
      </c>
      <c r="AJ137" s="73">
        <v>60.8</v>
      </c>
      <c r="AK137" s="79">
        <v>60.8</v>
      </c>
      <c r="AL137" s="74">
        <v>70</v>
      </c>
      <c r="AM137" s="74">
        <v>70</v>
      </c>
      <c r="AO137" s="108">
        <v>53.876109999999997</v>
      </c>
      <c r="AP137" s="14">
        <v>58.405050000000003</v>
      </c>
      <c r="AQ137" s="14">
        <v>89.105940000000004</v>
      </c>
      <c r="AR137" s="14">
        <v>50.627559999999995</v>
      </c>
      <c r="AS137" s="108">
        <v>0</v>
      </c>
      <c r="AT137" s="108">
        <f t="shared" si="17"/>
        <v>139.73349999999999</v>
      </c>
      <c r="AY137" s="62">
        <v>1735</v>
      </c>
    </row>
    <row r="138" spans="1:51" ht="10.15" customHeight="1">
      <c r="A138" s="22">
        <v>42017</v>
      </c>
      <c r="B138" s="50">
        <f t="shared" si="12"/>
        <v>2015</v>
      </c>
      <c r="C138" s="169"/>
      <c r="F138" s="76">
        <v>86.37</v>
      </c>
      <c r="G138" s="30">
        <v>41.96</v>
      </c>
      <c r="H138" s="32">
        <f t="shared" si="14"/>
        <v>4940.7050000000008</v>
      </c>
      <c r="I138" s="32"/>
      <c r="J138" s="32">
        <v>138</v>
      </c>
      <c r="K138" s="6">
        <v>140000</v>
      </c>
      <c r="L138" s="6">
        <v>132</v>
      </c>
      <c r="N138" s="91">
        <v>57.95</v>
      </c>
      <c r="O138" s="75">
        <f t="shared" si="15"/>
        <v>2231.0750000000003</v>
      </c>
      <c r="P138" s="137"/>
      <c r="Q138" s="3">
        <v>67</v>
      </c>
      <c r="U138" s="94">
        <v>59</v>
      </c>
      <c r="V138" s="4" t="s">
        <v>61</v>
      </c>
      <c r="W138" s="113">
        <v>224.13287265560001</v>
      </c>
      <c r="X138" s="113">
        <f t="shared" si="13"/>
        <v>7.9118904047426799</v>
      </c>
      <c r="Y138" s="113">
        <v>213.4</v>
      </c>
      <c r="Z138" s="113">
        <v>231</v>
      </c>
      <c r="AB138" s="86">
        <v>56.688499999999998</v>
      </c>
      <c r="AC138" s="86">
        <v>50.8</v>
      </c>
      <c r="AD138" s="86">
        <v>65.37</v>
      </c>
      <c r="AE138" s="86">
        <v>65.37</v>
      </c>
      <c r="AH138" s="51">
        <v>55.41</v>
      </c>
      <c r="AI138" s="130">
        <f t="shared" si="16"/>
        <v>2133.2849999999999</v>
      </c>
      <c r="AJ138" s="73">
        <v>62.2</v>
      </c>
      <c r="AK138" s="79">
        <v>62.2</v>
      </c>
      <c r="AL138" s="74">
        <v>70</v>
      </c>
      <c r="AM138" s="74">
        <v>70</v>
      </c>
      <c r="AO138" s="108">
        <v>54.907419999999995</v>
      </c>
      <c r="AP138" s="14">
        <v>59.287349999999996</v>
      </c>
      <c r="AQ138" s="14">
        <v>88.514030000000005</v>
      </c>
      <c r="AR138" s="14">
        <v>52.979370000000003</v>
      </c>
      <c r="AS138" s="108">
        <v>0.5</v>
      </c>
      <c r="AT138" s="108">
        <f t="shared" si="17"/>
        <v>141.99340000000001</v>
      </c>
      <c r="AY138" s="62">
        <v>1735</v>
      </c>
    </row>
    <row r="139" spans="1:51" ht="10.15" customHeight="1">
      <c r="A139" s="22">
        <v>42018</v>
      </c>
      <c r="B139" s="50">
        <f t="shared" si="12"/>
        <v>2015</v>
      </c>
      <c r="C139" s="169"/>
      <c r="F139" s="76">
        <v>86.37</v>
      </c>
      <c r="G139" s="30">
        <v>41.96</v>
      </c>
      <c r="H139" s="32">
        <f t="shared" si="14"/>
        <v>4940.7050000000008</v>
      </c>
      <c r="I139" s="32"/>
      <c r="J139" s="32">
        <v>138</v>
      </c>
      <c r="K139" s="6">
        <v>140000</v>
      </c>
      <c r="L139" s="6">
        <v>132</v>
      </c>
      <c r="N139" s="91">
        <v>57.95</v>
      </c>
      <c r="O139" s="75">
        <f t="shared" si="15"/>
        <v>2231.0750000000003</v>
      </c>
      <c r="P139" s="137"/>
      <c r="Q139" s="3">
        <v>69</v>
      </c>
      <c r="U139" s="94">
        <v>59</v>
      </c>
      <c r="V139" s="4" t="s">
        <v>61</v>
      </c>
      <c r="W139" s="113">
        <v>234.67363344499998</v>
      </c>
      <c r="X139" s="113">
        <f t="shared" si="13"/>
        <v>8.2839792606084988</v>
      </c>
      <c r="Y139" s="113">
        <v>195.7</v>
      </c>
      <c r="Z139" s="113">
        <v>231</v>
      </c>
      <c r="AB139" s="86">
        <v>56.901940000000003</v>
      </c>
      <c r="AC139" s="86">
        <v>53.3</v>
      </c>
      <c r="AD139" s="86">
        <v>65.37</v>
      </c>
      <c r="AE139" s="86">
        <v>65.37</v>
      </c>
      <c r="AH139" s="51">
        <v>55.41</v>
      </c>
      <c r="AI139" s="130">
        <f t="shared" si="16"/>
        <v>2133.2849999999999</v>
      </c>
      <c r="AJ139" s="73">
        <v>62.9</v>
      </c>
      <c r="AK139" s="79">
        <v>62.9</v>
      </c>
      <c r="AL139" s="74">
        <v>70</v>
      </c>
      <c r="AM139" s="74">
        <v>70</v>
      </c>
      <c r="AO139" s="108">
        <v>55.501910000000002</v>
      </c>
      <c r="AP139" s="14">
        <v>60.115580000000001</v>
      </c>
      <c r="AQ139" s="14">
        <v>89.38736999999999</v>
      </c>
      <c r="AR139" s="14">
        <v>52.201689999999999</v>
      </c>
      <c r="AS139" s="108">
        <v>2.7</v>
      </c>
      <c r="AT139" s="108">
        <f t="shared" si="17"/>
        <v>144.28905999999998</v>
      </c>
      <c r="AY139" s="62">
        <v>1735</v>
      </c>
    </row>
    <row r="140" spans="1:51" ht="10.15" customHeight="1">
      <c r="A140" s="22">
        <v>42019</v>
      </c>
      <c r="B140" s="50">
        <f t="shared" si="12"/>
        <v>2015</v>
      </c>
      <c r="C140" s="169"/>
      <c r="F140" s="76">
        <v>86.37</v>
      </c>
      <c r="G140" s="30">
        <v>41.96</v>
      </c>
      <c r="H140" s="32">
        <f t="shared" si="14"/>
        <v>4940.7050000000008</v>
      </c>
      <c r="I140" s="32"/>
      <c r="J140" s="32">
        <v>141</v>
      </c>
      <c r="K140" s="6">
        <v>140000</v>
      </c>
      <c r="L140" s="6">
        <v>132</v>
      </c>
      <c r="N140" s="91">
        <v>57.95</v>
      </c>
      <c r="O140" s="75">
        <f t="shared" si="15"/>
        <v>2231.0750000000003</v>
      </c>
      <c r="P140" s="137"/>
      <c r="Q140" s="3">
        <v>69</v>
      </c>
      <c r="U140" s="24">
        <v>62</v>
      </c>
      <c r="W140" s="113">
        <v>237.30003010410007</v>
      </c>
      <c r="X140" s="113">
        <f t="shared" si="13"/>
        <v>8.3766910626747322</v>
      </c>
      <c r="Y140" s="113">
        <v>178.2</v>
      </c>
      <c r="Z140" s="113">
        <v>231</v>
      </c>
      <c r="AB140" s="86">
        <v>56.270130000000002</v>
      </c>
      <c r="AC140" s="86">
        <v>48.1</v>
      </c>
      <c r="AD140" s="86">
        <v>65.37</v>
      </c>
      <c r="AE140" s="86">
        <v>65.37</v>
      </c>
      <c r="AH140" s="51">
        <v>55.41</v>
      </c>
      <c r="AI140" s="130">
        <f t="shared" si="16"/>
        <v>2133.2849999999999</v>
      </c>
      <c r="AJ140" s="73">
        <v>61.4</v>
      </c>
      <c r="AK140" s="79">
        <v>61.4</v>
      </c>
      <c r="AL140" s="74">
        <v>70</v>
      </c>
      <c r="AM140" s="74">
        <v>70</v>
      </c>
      <c r="AO140" s="108">
        <v>54.349580000000003</v>
      </c>
      <c r="AP140" s="14">
        <v>59.932679999999998</v>
      </c>
      <c r="AQ140" s="14">
        <v>87.484999999999999</v>
      </c>
      <c r="AR140" s="14">
        <v>50.644860000000001</v>
      </c>
      <c r="AS140" s="108">
        <v>1.9</v>
      </c>
      <c r="AT140" s="108">
        <f t="shared" si="17"/>
        <v>140.02986000000001</v>
      </c>
      <c r="AY140" s="62">
        <v>1735</v>
      </c>
    </row>
    <row r="141" spans="1:51" ht="10.15" customHeight="1">
      <c r="A141" s="22">
        <v>42020</v>
      </c>
      <c r="B141" s="50">
        <f t="shared" si="12"/>
        <v>2015</v>
      </c>
      <c r="C141" s="169"/>
      <c r="F141" s="76">
        <v>86.37</v>
      </c>
      <c r="G141" s="30">
        <v>41.96</v>
      </c>
      <c r="H141" s="32">
        <f t="shared" si="14"/>
        <v>4940.7050000000008</v>
      </c>
      <c r="I141" s="32"/>
      <c r="J141" s="32">
        <v>142</v>
      </c>
      <c r="K141" s="6">
        <v>140000</v>
      </c>
      <c r="L141" s="6">
        <v>132</v>
      </c>
      <c r="N141" s="91">
        <v>57.95</v>
      </c>
      <c r="O141" s="75">
        <f t="shared" si="15"/>
        <v>2231.0750000000003</v>
      </c>
      <c r="P141" s="137"/>
      <c r="Q141" s="3">
        <v>68</v>
      </c>
      <c r="U141" s="24">
        <v>62</v>
      </c>
      <c r="W141" s="113">
        <v>235.01576760330002</v>
      </c>
      <c r="X141" s="113">
        <f t="shared" si="13"/>
        <v>8.2960565963964914</v>
      </c>
      <c r="Y141" s="113">
        <v>205</v>
      </c>
      <c r="Z141" s="113">
        <v>231</v>
      </c>
      <c r="AB141" s="86">
        <v>54.94312</v>
      </c>
      <c r="AC141" s="86">
        <v>50.6</v>
      </c>
      <c r="AD141" s="86">
        <v>65.37</v>
      </c>
      <c r="AE141" s="86">
        <v>65.37</v>
      </c>
      <c r="AH141" s="51">
        <v>55.41</v>
      </c>
      <c r="AI141" s="130">
        <f t="shared" si="16"/>
        <v>2133.2849999999999</v>
      </c>
      <c r="AJ141" s="73">
        <v>64.2</v>
      </c>
      <c r="AK141" s="79">
        <v>64.2</v>
      </c>
      <c r="AL141" s="74">
        <v>70</v>
      </c>
      <c r="AM141" s="74">
        <v>70</v>
      </c>
      <c r="AO141" s="108">
        <v>54.631230000000002</v>
      </c>
      <c r="AP141" s="14">
        <v>60.51502</v>
      </c>
      <c r="AQ141" s="14">
        <v>90.282579999999996</v>
      </c>
      <c r="AR141" s="14">
        <v>49.028660000000002</v>
      </c>
      <c r="AS141" s="108">
        <v>0</v>
      </c>
      <c r="AT141" s="108">
        <f t="shared" si="17"/>
        <v>139.31124</v>
      </c>
      <c r="AY141" s="62">
        <v>1735</v>
      </c>
    </row>
    <row r="142" spans="1:51" ht="10.15" customHeight="1">
      <c r="A142" s="22">
        <v>42021</v>
      </c>
      <c r="B142" s="50">
        <f t="shared" si="12"/>
        <v>2015</v>
      </c>
      <c r="C142" s="169"/>
      <c r="F142" s="76">
        <v>86.37</v>
      </c>
      <c r="G142" s="30">
        <v>41.96</v>
      </c>
      <c r="H142" s="32">
        <f t="shared" si="14"/>
        <v>4940.7050000000008</v>
      </c>
      <c r="I142" s="32"/>
      <c r="J142" s="32">
        <v>146</v>
      </c>
      <c r="K142" s="6">
        <v>140000</v>
      </c>
      <c r="L142" s="6">
        <v>132</v>
      </c>
      <c r="N142" s="91">
        <v>57.95</v>
      </c>
      <c r="O142" s="75">
        <f t="shared" si="15"/>
        <v>2231.0750000000003</v>
      </c>
      <c r="P142" s="137"/>
      <c r="Q142" s="3">
        <v>72</v>
      </c>
      <c r="U142" s="24">
        <v>62</v>
      </c>
      <c r="W142" s="113">
        <v>235.69965762220005</v>
      </c>
      <c r="X142" s="113">
        <f t="shared" si="13"/>
        <v>8.3201979140636606</v>
      </c>
      <c r="Y142" s="113">
        <v>208.6</v>
      </c>
      <c r="Z142" s="113">
        <v>231</v>
      </c>
      <c r="AB142" s="86">
        <v>55.94482</v>
      </c>
      <c r="AC142" s="86">
        <v>51.5</v>
      </c>
      <c r="AD142" s="86">
        <v>65.37</v>
      </c>
      <c r="AE142" s="86">
        <v>65.37</v>
      </c>
      <c r="AH142" s="51">
        <v>55.41</v>
      </c>
      <c r="AI142" s="130">
        <f t="shared" si="16"/>
        <v>2133.2849999999999</v>
      </c>
      <c r="AJ142" s="73">
        <v>64.7</v>
      </c>
      <c r="AK142" s="79">
        <v>64.7</v>
      </c>
      <c r="AL142" s="74">
        <v>70</v>
      </c>
      <c r="AM142" s="74">
        <v>70</v>
      </c>
      <c r="AO142" s="108">
        <v>55.013870000000004</v>
      </c>
      <c r="AP142" s="14">
        <v>60.293120000000002</v>
      </c>
      <c r="AQ142" s="14">
        <v>91.102249999999998</v>
      </c>
      <c r="AR142" s="14">
        <v>49.563029999999998</v>
      </c>
      <c r="AS142" s="108">
        <v>0</v>
      </c>
      <c r="AT142" s="108">
        <f t="shared" si="17"/>
        <v>140.66528</v>
      </c>
      <c r="AY142" s="62">
        <v>1735</v>
      </c>
    </row>
    <row r="143" spans="1:51" ht="10.15" customHeight="1">
      <c r="A143" s="22">
        <v>42022</v>
      </c>
      <c r="B143" s="50">
        <f t="shared" si="12"/>
        <v>2015</v>
      </c>
      <c r="C143" s="169"/>
      <c r="F143" s="76">
        <v>86.37</v>
      </c>
      <c r="G143" s="30">
        <v>41.96</v>
      </c>
      <c r="H143" s="32">
        <f t="shared" si="14"/>
        <v>4940.7050000000008</v>
      </c>
      <c r="I143" s="32"/>
      <c r="J143" s="32">
        <v>144</v>
      </c>
      <c r="K143" s="6">
        <v>140000</v>
      </c>
      <c r="L143" s="6">
        <v>132</v>
      </c>
      <c r="N143" s="91">
        <v>57.95</v>
      </c>
      <c r="O143" s="75">
        <f t="shared" si="15"/>
        <v>2231.0750000000003</v>
      </c>
      <c r="P143" s="137"/>
      <c r="Q143" s="3">
        <v>72</v>
      </c>
      <c r="U143" s="24">
        <v>62</v>
      </c>
      <c r="W143" s="113">
        <v>230.35894707340006</v>
      </c>
      <c r="X143" s="113">
        <f t="shared" si="13"/>
        <v>8.1316708316910216</v>
      </c>
      <c r="Y143" s="113">
        <v>224</v>
      </c>
      <c r="Z143" s="113">
        <v>231</v>
      </c>
      <c r="AB143" s="86">
        <v>55.972760000000001</v>
      </c>
      <c r="AC143" s="86">
        <v>51.9</v>
      </c>
      <c r="AD143" s="86">
        <v>65.37</v>
      </c>
      <c r="AE143" s="86">
        <v>65.37</v>
      </c>
      <c r="AH143" s="51">
        <v>55.41</v>
      </c>
      <c r="AI143" s="130">
        <f t="shared" si="16"/>
        <v>2133.2849999999999</v>
      </c>
      <c r="AJ143" s="73">
        <v>64.400000000000006</v>
      </c>
      <c r="AK143" s="79">
        <v>64.400000000000006</v>
      </c>
      <c r="AL143" s="74">
        <v>70</v>
      </c>
      <c r="AM143" s="74">
        <v>70</v>
      </c>
      <c r="AO143" s="108">
        <v>55.146699999999996</v>
      </c>
      <c r="AP143" s="14">
        <v>60.476500000000001</v>
      </c>
      <c r="AQ143" s="14">
        <v>90.363640000000004</v>
      </c>
      <c r="AR143" s="14">
        <v>49.650379999999998</v>
      </c>
      <c r="AS143" s="108">
        <v>0</v>
      </c>
      <c r="AT143" s="108">
        <f t="shared" si="17"/>
        <v>140.01402000000002</v>
      </c>
      <c r="AY143" s="62">
        <v>1735</v>
      </c>
    </row>
    <row r="144" spans="1:51" ht="10.15" customHeight="1">
      <c r="A144" s="22">
        <v>42023</v>
      </c>
      <c r="B144" s="50">
        <f t="shared" si="12"/>
        <v>2015</v>
      </c>
      <c r="C144" s="169"/>
      <c r="F144" s="76">
        <v>86.37</v>
      </c>
      <c r="G144" s="30">
        <v>41.96</v>
      </c>
      <c r="H144" s="32">
        <f t="shared" si="14"/>
        <v>4940.7050000000008</v>
      </c>
      <c r="I144" s="32"/>
      <c r="J144" s="32">
        <v>144</v>
      </c>
      <c r="K144" s="6">
        <v>140000</v>
      </c>
      <c r="L144" s="6">
        <v>132</v>
      </c>
      <c r="N144" s="91">
        <v>57.95</v>
      </c>
      <c r="O144" s="75">
        <f t="shared" si="15"/>
        <v>2231.0750000000003</v>
      </c>
      <c r="P144" s="137"/>
      <c r="Q144" s="3">
        <v>71</v>
      </c>
      <c r="U144" s="24">
        <v>62</v>
      </c>
      <c r="W144" s="113">
        <v>226.39752120819998</v>
      </c>
      <c r="X144" s="113">
        <f t="shared" si="13"/>
        <v>7.9918324986494582</v>
      </c>
      <c r="Y144" s="113">
        <v>224.4</v>
      </c>
      <c r="Z144" s="113">
        <v>231</v>
      </c>
      <c r="AB144" s="86">
        <v>56.895879999999998</v>
      </c>
      <c r="AC144" s="86">
        <v>55.2</v>
      </c>
      <c r="AD144" s="86">
        <v>65.37</v>
      </c>
      <c r="AE144" s="86">
        <v>65.37</v>
      </c>
      <c r="AH144" s="51">
        <v>55.41</v>
      </c>
      <c r="AI144" s="130">
        <f t="shared" si="16"/>
        <v>2133.2849999999999</v>
      </c>
      <c r="AJ144" s="73">
        <v>64.599999999999994</v>
      </c>
      <c r="AK144" s="79">
        <v>64.599999999999994</v>
      </c>
      <c r="AL144" s="74">
        <v>70</v>
      </c>
      <c r="AM144" s="74">
        <v>70</v>
      </c>
      <c r="AO144" s="108">
        <v>54.873519999999999</v>
      </c>
      <c r="AP144" s="14">
        <v>60.42492</v>
      </c>
      <c r="AQ144" s="14">
        <v>88.520009999999999</v>
      </c>
      <c r="AR144" s="14">
        <v>49.632339999999999</v>
      </c>
      <c r="AS144" s="108">
        <v>0</v>
      </c>
      <c r="AT144" s="108">
        <f t="shared" si="17"/>
        <v>138.15235000000001</v>
      </c>
      <c r="AY144" s="62">
        <v>1735</v>
      </c>
    </row>
    <row r="145" spans="1:51" ht="10.15" customHeight="1">
      <c r="A145" s="22">
        <v>42024</v>
      </c>
      <c r="B145" s="50">
        <f t="shared" si="12"/>
        <v>2015</v>
      </c>
      <c r="C145" s="169"/>
      <c r="F145" s="76">
        <v>86.37</v>
      </c>
      <c r="G145" s="30">
        <v>41.96</v>
      </c>
      <c r="H145" s="32">
        <f t="shared" si="14"/>
        <v>4940.7050000000008</v>
      </c>
      <c r="I145" s="32"/>
      <c r="J145" s="32">
        <v>148</v>
      </c>
      <c r="K145" s="6">
        <v>140000</v>
      </c>
      <c r="L145" s="6">
        <v>132</v>
      </c>
      <c r="N145" s="91">
        <v>57.95</v>
      </c>
      <c r="O145" s="75">
        <f t="shared" si="15"/>
        <v>2231.0750000000003</v>
      </c>
      <c r="P145" s="137"/>
      <c r="Q145" s="3">
        <v>71</v>
      </c>
      <c r="U145" s="24">
        <v>62</v>
      </c>
      <c r="W145" s="113">
        <v>225.47280618979997</v>
      </c>
      <c r="X145" s="113">
        <f t="shared" si="13"/>
        <v>7.9591900584999387</v>
      </c>
      <c r="Y145" s="113">
        <v>225.9</v>
      </c>
      <c r="Z145" s="113">
        <v>231</v>
      </c>
      <c r="AB145" s="86">
        <v>57.611600000000003</v>
      </c>
      <c r="AC145" s="86">
        <v>55.5</v>
      </c>
      <c r="AD145" s="86">
        <v>65.37</v>
      </c>
      <c r="AE145" s="86">
        <v>65.37</v>
      </c>
      <c r="AH145" s="51">
        <v>55.41</v>
      </c>
      <c r="AI145" s="130">
        <f t="shared" si="16"/>
        <v>2133.2849999999999</v>
      </c>
      <c r="AJ145" s="73">
        <v>63.6</v>
      </c>
      <c r="AK145" s="79">
        <v>63.6</v>
      </c>
      <c r="AL145" s="74">
        <v>70</v>
      </c>
      <c r="AM145" s="74">
        <v>70</v>
      </c>
      <c r="AO145" s="108">
        <v>54.957300000000004</v>
      </c>
      <c r="AP145" s="14">
        <v>59.012839999999997</v>
      </c>
      <c r="AQ145" s="14">
        <v>89.757210000000001</v>
      </c>
      <c r="AR145" s="14">
        <v>49.17324</v>
      </c>
      <c r="AS145" s="108">
        <v>0</v>
      </c>
      <c r="AT145" s="108">
        <f t="shared" si="17"/>
        <v>138.93045000000001</v>
      </c>
      <c r="AY145" s="62">
        <v>1735</v>
      </c>
    </row>
    <row r="146" spans="1:51" ht="10.15" customHeight="1">
      <c r="A146" s="22">
        <v>42025</v>
      </c>
      <c r="B146" s="50">
        <f t="shared" si="12"/>
        <v>2015</v>
      </c>
      <c r="C146" s="169"/>
      <c r="F146" s="76">
        <v>86.37</v>
      </c>
      <c r="G146" s="30">
        <v>41.96</v>
      </c>
      <c r="H146" s="32">
        <f t="shared" si="14"/>
        <v>4940.7050000000008</v>
      </c>
      <c r="I146" s="32"/>
      <c r="J146" s="32">
        <v>148</v>
      </c>
      <c r="K146" s="6">
        <v>140000</v>
      </c>
      <c r="L146" s="6">
        <v>132</v>
      </c>
      <c r="N146" s="91">
        <v>57.95</v>
      </c>
      <c r="O146" s="75">
        <f t="shared" si="15"/>
        <v>2231.0750000000003</v>
      </c>
      <c r="P146" s="137"/>
      <c r="Q146" s="3">
        <v>70</v>
      </c>
      <c r="U146" s="24">
        <v>62</v>
      </c>
      <c r="W146" s="113">
        <v>224.3486965395</v>
      </c>
      <c r="X146" s="113">
        <f t="shared" si="13"/>
        <v>7.9195089878443499</v>
      </c>
      <c r="Y146" s="113">
        <v>223.4</v>
      </c>
      <c r="Z146" s="113">
        <v>231</v>
      </c>
      <c r="AB146" s="86">
        <v>55.359589999999997</v>
      </c>
      <c r="AC146" s="86">
        <v>56.1</v>
      </c>
      <c r="AD146" s="86">
        <v>65.37</v>
      </c>
      <c r="AE146" s="86">
        <v>65.37</v>
      </c>
      <c r="AH146" s="51">
        <v>55.41</v>
      </c>
      <c r="AI146" s="130">
        <f t="shared" si="16"/>
        <v>2133.2849999999999</v>
      </c>
      <c r="AJ146" s="73">
        <v>63.1</v>
      </c>
      <c r="AK146" s="79">
        <v>63.1</v>
      </c>
      <c r="AL146" s="74">
        <v>70</v>
      </c>
      <c r="AM146" s="74">
        <v>70</v>
      </c>
      <c r="AO146" s="108">
        <v>55.508800000000001</v>
      </c>
      <c r="AP146" s="14">
        <v>62.041400000000003</v>
      </c>
      <c r="AQ146" s="14">
        <v>87.646450000000002</v>
      </c>
      <c r="AR146" s="14">
        <v>48.230739999999997</v>
      </c>
      <c r="AS146" s="108">
        <v>0</v>
      </c>
      <c r="AT146" s="108">
        <f t="shared" si="17"/>
        <v>135.87718999999998</v>
      </c>
      <c r="AY146" s="62">
        <v>1735</v>
      </c>
    </row>
    <row r="147" spans="1:51" ht="10.15" customHeight="1">
      <c r="A147" s="22">
        <v>42026</v>
      </c>
      <c r="B147" s="50">
        <f t="shared" si="12"/>
        <v>2015</v>
      </c>
      <c r="C147" s="169"/>
      <c r="F147" s="76">
        <v>86.37</v>
      </c>
      <c r="G147" s="30">
        <v>41.96</v>
      </c>
      <c r="H147" s="32">
        <f t="shared" si="14"/>
        <v>4940.7050000000008</v>
      </c>
      <c r="I147" s="32"/>
      <c r="J147" s="32">
        <v>159</v>
      </c>
      <c r="K147" s="6">
        <v>140000</v>
      </c>
      <c r="L147" s="6">
        <v>132</v>
      </c>
      <c r="N147" s="91">
        <v>57.95</v>
      </c>
      <c r="O147" s="75">
        <f t="shared" si="15"/>
        <v>2231.0750000000003</v>
      </c>
      <c r="P147" s="137"/>
      <c r="Q147" s="3">
        <v>70</v>
      </c>
      <c r="U147" s="24">
        <v>62</v>
      </c>
      <c r="W147" s="113">
        <v>234.84858053070002</v>
      </c>
      <c r="X147" s="113">
        <f t="shared" si="13"/>
        <v>8.2901548927337103</v>
      </c>
      <c r="Y147" s="113">
        <v>222.8</v>
      </c>
      <c r="Z147" s="113">
        <v>231</v>
      </c>
      <c r="AB147" s="86">
        <v>55.460729999999998</v>
      </c>
      <c r="AC147" s="86">
        <v>53.1</v>
      </c>
      <c r="AD147" s="86">
        <v>65.37</v>
      </c>
      <c r="AE147" s="86">
        <v>65.37</v>
      </c>
      <c r="AH147" s="51">
        <v>55.41</v>
      </c>
      <c r="AI147" s="130">
        <f t="shared" si="16"/>
        <v>2133.2849999999999</v>
      </c>
      <c r="AJ147" s="73">
        <v>63.7</v>
      </c>
      <c r="AK147" s="79">
        <v>63.7</v>
      </c>
      <c r="AL147" s="74">
        <v>70</v>
      </c>
      <c r="AM147" s="74">
        <v>70</v>
      </c>
      <c r="AO147" s="108">
        <v>57.255309999999994</v>
      </c>
      <c r="AP147" s="14">
        <v>62.793759999999999</v>
      </c>
      <c r="AQ147" s="14">
        <v>94.291179999999997</v>
      </c>
      <c r="AR147" s="14">
        <v>48.304760000000002</v>
      </c>
      <c r="AS147" s="108">
        <v>0</v>
      </c>
      <c r="AT147" s="108">
        <f t="shared" si="17"/>
        <v>142.59593999999998</v>
      </c>
      <c r="AY147" s="62">
        <v>1735</v>
      </c>
    </row>
    <row r="148" spans="1:51" ht="10.15" customHeight="1">
      <c r="A148" s="22">
        <v>42027</v>
      </c>
      <c r="B148" s="50">
        <f t="shared" si="12"/>
        <v>2015</v>
      </c>
      <c r="C148" s="169"/>
      <c r="F148" s="76">
        <v>86.37</v>
      </c>
      <c r="G148" s="30">
        <v>41.96</v>
      </c>
      <c r="H148" s="32">
        <f t="shared" si="14"/>
        <v>4940.7050000000008</v>
      </c>
      <c r="I148" s="32"/>
      <c r="J148" s="32">
        <v>165</v>
      </c>
      <c r="K148" s="6">
        <v>140000</v>
      </c>
      <c r="L148" s="6">
        <v>132</v>
      </c>
      <c r="N148" s="91">
        <v>57.95</v>
      </c>
      <c r="O148" s="75">
        <f t="shared" si="15"/>
        <v>2231.0750000000003</v>
      </c>
      <c r="P148" s="137"/>
      <c r="Q148" s="3">
        <v>71</v>
      </c>
      <c r="U148" s="24">
        <v>62</v>
      </c>
      <c r="W148" s="113">
        <v>230.96206678579998</v>
      </c>
      <c r="X148" s="113">
        <f t="shared" si="13"/>
        <v>8.1529609575387383</v>
      </c>
      <c r="Y148" s="113">
        <v>220.4</v>
      </c>
      <c r="Z148" s="113">
        <v>231</v>
      </c>
      <c r="AB148" s="86">
        <v>55.566560000000003</v>
      </c>
      <c r="AC148" s="86">
        <v>53</v>
      </c>
      <c r="AD148" s="86">
        <v>65.37</v>
      </c>
      <c r="AE148" s="86">
        <v>65.37</v>
      </c>
      <c r="AH148" s="51">
        <v>55.41</v>
      </c>
      <c r="AI148" s="130">
        <f t="shared" si="16"/>
        <v>2133.2849999999999</v>
      </c>
      <c r="AJ148" s="73">
        <v>62.3</v>
      </c>
      <c r="AK148" s="79">
        <v>62.3</v>
      </c>
      <c r="AL148" s="74">
        <v>70</v>
      </c>
      <c r="AM148" s="74">
        <v>70</v>
      </c>
      <c r="AO148" s="108">
        <v>56.189250000000001</v>
      </c>
      <c r="AP148" s="14">
        <v>60.665210000000002</v>
      </c>
      <c r="AQ148" s="14">
        <v>89.817019999999999</v>
      </c>
      <c r="AR148" s="14">
        <v>47.27646</v>
      </c>
      <c r="AS148" s="108">
        <v>0.6</v>
      </c>
      <c r="AT148" s="108">
        <f t="shared" si="17"/>
        <v>137.69347999999999</v>
      </c>
      <c r="AY148" s="62">
        <v>1735</v>
      </c>
    </row>
    <row r="149" spans="1:51" ht="10.15" customHeight="1">
      <c r="A149" s="22">
        <v>42028</v>
      </c>
      <c r="B149" s="50">
        <f t="shared" si="12"/>
        <v>2015</v>
      </c>
      <c r="C149" s="169"/>
      <c r="F149" s="76">
        <v>86.37</v>
      </c>
      <c r="G149" s="30">
        <v>41.96</v>
      </c>
      <c r="H149" s="32">
        <f t="shared" si="14"/>
        <v>4940.7050000000008</v>
      </c>
      <c r="I149" s="32"/>
      <c r="J149" s="32">
        <v>160</v>
      </c>
      <c r="K149" s="6">
        <v>140000</v>
      </c>
      <c r="L149" s="6">
        <v>132</v>
      </c>
      <c r="N149" s="91">
        <v>57.95</v>
      </c>
      <c r="O149" s="75">
        <f t="shared" si="15"/>
        <v>2231.0750000000003</v>
      </c>
      <c r="P149" s="137"/>
      <c r="Q149" s="3">
        <v>69</v>
      </c>
      <c r="U149" s="24">
        <v>62</v>
      </c>
      <c r="W149" s="113">
        <v>232.04020436209993</v>
      </c>
      <c r="X149" s="113">
        <f t="shared" si="13"/>
        <v>8.191019213982127</v>
      </c>
      <c r="Y149" s="113">
        <v>220.4</v>
      </c>
      <c r="Z149" s="113">
        <v>231</v>
      </c>
      <c r="AB149" s="86">
        <v>54.465899999999998</v>
      </c>
      <c r="AC149" s="86">
        <v>51.8</v>
      </c>
      <c r="AD149" s="86">
        <v>65.37</v>
      </c>
      <c r="AE149" s="86">
        <v>65.37</v>
      </c>
      <c r="AH149" s="51">
        <v>55.41</v>
      </c>
      <c r="AI149" s="130">
        <f t="shared" si="16"/>
        <v>2133.2849999999999</v>
      </c>
      <c r="AJ149" s="73">
        <v>62.9</v>
      </c>
      <c r="AK149" s="79">
        <v>62.9</v>
      </c>
      <c r="AL149" s="74">
        <v>70</v>
      </c>
      <c r="AM149" s="74">
        <v>70</v>
      </c>
      <c r="AO149" s="108">
        <v>55</v>
      </c>
      <c r="AP149" s="14">
        <v>60.2</v>
      </c>
      <c r="AQ149" s="14">
        <v>84.6</v>
      </c>
      <c r="AR149" s="14">
        <v>43.9</v>
      </c>
      <c r="AS149" s="108">
        <v>4.3</v>
      </c>
      <c r="AT149" s="108">
        <f t="shared" si="17"/>
        <v>132.80000000000001</v>
      </c>
      <c r="AY149" s="62">
        <v>1735</v>
      </c>
    </row>
    <row r="150" spans="1:51" ht="10.15" customHeight="1">
      <c r="A150" s="22">
        <v>42029</v>
      </c>
      <c r="B150" s="50">
        <f t="shared" si="12"/>
        <v>2015</v>
      </c>
      <c r="C150" s="169"/>
      <c r="F150" s="76">
        <v>86.37</v>
      </c>
      <c r="G150" s="30">
        <v>41.96</v>
      </c>
      <c r="H150" s="32">
        <f t="shared" si="14"/>
        <v>4940.7050000000008</v>
      </c>
      <c r="I150" s="32"/>
      <c r="J150" s="32">
        <v>157</v>
      </c>
      <c r="K150" s="6">
        <v>140000</v>
      </c>
      <c r="L150" s="6">
        <v>132</v>
      </c>
      <c r="N150" s="91">
        <v>57.95</v>
      </c>
      <c r="O150" s="75">
        <f t="shared" si="15"/>
        <v>2231.0750000000003</v>
      </c>
      <c r="P150" s="137"/>
      <c r="Q150" s="3">
        <v>70</v>
      </c>
      <c r="U150" s="24">
        <v>62</v>
      </c>
      <c r="W150" s="113">
        <v>235.31275128560006</v>
      </c>
      <c r="X150" s="113">
        <f t="shared" si="13"/>
        <v>8.3065401203816815</v>
      </c>
      <c r="Y150" s="113">
        <v>216.3</v>
      </c>
      <c r="Z150" s="113">
        <v>231</v>
      </c>
      <c r="AB150" s="86">
        <v>55.400910000000003</v>
      </c>
      <c r="AC150" s="86">
        <v>54.3</v>
      </c>
      <c r="AD150" s="86">
        <v>65.37</v>
      </c>
      <c r="AE150" s="86">
        <v>65.37</v>
      </c>
      <c r="AH150" s="51">
        <v>55.41</v>
      </c>
      <c r="AI150" s="130">
        <f t="shared" si="16"/>
        <v>2133.2849999999999</v>
      </c>
      <c r="AJ150" s="73">
        <v>62.5</v>
      </c>
      <c r="AK150" s="79">
        <v>62.5</v>
      </c>
      <c r="AL150" s="74">
        <v>70</v>
      </c>
      <c r="AM150" s="74">
        <v>70</v>
      </c>
      <c r="AO150" s="108">
        <v>54</v>
      </c>
      <c r="AP150" s="14">
        <v>58.7</v>
      </c>
      <c r="AQ150" s="14">
        <v>86.6</v>
      </c>
      <c r="AR150" s="14">
        <v>43.8</v>
      </c>
      <c r="AS150" s="108">
        <v>4.5</v>
      </c>
      <c r="AT150" s="108">
        <f t="shared" si="17"/>
        <v>134.89999999999998</v>
      </c>
      <c r="AY150" s="62">
        <v>1735</v>
      </c>
    </row>
    <row r="151" spans="1:51" ht="10.15" customHeight="1">
      <c r="A151" s="22">
        <v>42030</v>
      </c>
      <c r="B151" s="50">
        <f t="shared" si="12"/>
        <v>2015</v>
      </c>
      <c r="C151" s="169"/>
      <c r="F151" s="76">
        <v>86.37</v>
      </c>
      <c r="G151" s="30">
        <v>41.96</v>
      </c>
      <c r="H151" s="32">
        <f t="shared" si="14"/>
        <v>4940.7050000000008</v>
      </c>
      <c r="I151" s="32"/>
      <c r="J151" s="32">
        <v>144</v>
      </c>
      <c r="K151" s="6">
        <v>140000</v>
      </c>
      <c r="L151" s="6">
        <v>132</v>
      </c>
      <c r="N151" s="91">
        <v>57.95</v>
      </c>
      <c r="O151" s="75">
        <f t="shared" si="15"/>
        <v>2231.0750000000003</v>
      </c>
      <c r="P151" s="137"/>
      <c r="Q151" s="3">
        <v>69</v>
      </c>
      <c r="U151" s="24">
        <v>62</v>
      </c>
      <c r="W151" s="113">
        <v>236.22580206590007</v>
      </c>
      <c r="X151" s="113">
        <f t="shared" si="13"/>
        <v>8.3387708129262723</v>
      </c>
      <c r="Y151" s="113">
        <v>222.1</v>
      </c>
      <c r="Z151" s="113">
        <v>231</v>
      </c>
      <c r="AB151" s="86">
        <v>56.504809999999999</v>
      </c>
      <c r="AC151" s="86">
        <v>55.1</v>
      </c>
      <c r="AD151" s="86">
        <v>65.37</v>
      </c>
      <c r="AE151" s="86">
        <v>65.37</v>
      </c>
      <c r="AH151" s="51">
        <v>55.41</v>
      </c>
      <c r="AI151" s="130">
        <f t="shared" si="16"/>
        <v>2133.2849999999999</v>
      </c>
      <c r="AJ151" s="73">
        <v>62.5</v>
      </c>
      <c r="AK151" s="79">
        <v>62.5</v>
      </c>
      <c r="AL151" s="74">
        <v>70</v>
      </c>
      <c r="AM151" s="74">
        <v>70</v>
      </c>
      <c r="AO151" s="108">
        <v>54.9</v>
      </c>
      <c r="AP151" s="14">
        <v>59.8</v>
      </c>
      <c r="AQ151" s="14">
        <v>88</v>
      </c>
      <c r="AR151" s="14">
        <v>44.8</v>
      </c>
      <c r="AS151" s="108">
        <v>3.4</v>
      </c>
      <c r="AT151" s="108">
        <f t="shared" si="17"/>
        <v>136.20000000000002</v>
      </c>
      <c r="AY151" s="62">
        <v>1735</v>
      </c>
    </row>
    <row r="152" spans="1:51" ht="10.15" customHeight="1">
      <c r="A152" s="22">
        <v>42031</v>
      </c>
      <c r="B152" s="50">
        <f t="shared" si="12"/>
        <v>2015</v>
      </c>
      <c r="C152" s="169"/>
      <c r="F152" s="76">
        <v>86.37</v>
      </c>
      <c r="G152" s="30">
        <v>41.96</v>
      </c>
      <c r="H152" s="32">
        <f t="shared" si="14"/>
        <v>4940.7050000000008</v>
      </c>
      <c r="I152" s="32"/>
      <c r="J152" s="32">
        <v>155</v>
      </c>
      <c r="K152" s="6">
        <v>140000</v>
      </c>
      <c r="L152" s="6">
        <v>132</v>
      </c>
      <c r="M152" s="81"/>
      <c r="N152" s="91">
        <v>57.95</v>
      </c>
      <c r="O152" s="75">
        <f t="shared" si="15"/>
        <v>2231.0750000000003</v>
      </c>
      <c r="P152" s="137"/>
      <c r="Q152" s="3">
        <v>69</v>
      </c>
      <c r="U152" s="24">
        <v>62</v>
      </c>
      <c r="W152" s="113">
        <v>236.59119248799999</v>
      </c>
      <c r="X152" s="113">
        <f t="shared" si="13"/>
        <v>8.3516690948263985</v>
      </c>
      <c r="Y152" s="113">
        <v>219.1</v>
      </c>
      <c r="Z152" s="113">
        <v>231</v>
      </c>
      <c r="AB152" s="86">
        <v>58.277749999999997</v>
      </c>
      <c r="AC152" s="86">
        <v>53.3</v>
      </c>
      <c r="AD152" s="86">
        <v>65.37</v>
      </c>
      <c r="AE152" s="86">
        <v>65.37</v>
      </c>
      <c r="AH152" s="51">
        <v>55.41</v>
      </c>
      <c r="AI152" s="130">
        <f t="shared" si="16"/>
        <v>2133.2849999999999</v>
      </c>
      <c r="AJ152" s="73">
        <v>62.9</v>
      </c>
      <c r="AK152" s="79">
        <v>62.9</v>
      </c>
      <c r="AL152" s="74">
        <v>70</v>
      </c>
      <c r="AM152" s="74">
        <v>70</v>
      </c>
      <c r="AO152" s="108">
        <v>54.2</v>
      </c>
      <c r="AP152" s="14">
        <v>59</v>
      </c>
      <c r="AQ152" s="14">
        <v>85.3</v>
      </c>
      <c r="AR152" s="14">
        <v>46.6</v>
      </c>
      <c r="AS152" s="108">
        <v>2.4</v>
      </c>
      <c r="AT152" s="108">
        <f t="shared" si="17"/>
        <v>134.30000000000001</v>
      </c>
      <c r="AY152" s="62">
        <v>1735</v>
      </c>
    </row>
    <row r="153" spans="1:51" ht="10.15" customHeight="1">
      <c r="A153" s="22">
        <v>42032</v>
      </c>
      <c r="B153" s="50">
        <f t="shared" si="12"/>
        <v>2015</v>
      </c>
      <c r="C153" s="169"/>
      <c r="F153" s="76">
        <v>86.37</v>
      </c>
      <c r="G153" s="30">
        <v>41.96</v>
      </c>
      <c r="H153" s="32">
        <f t="shared" si="14"/>
        <v>4940.7050000000008</v>
      </c>
      <c r="I153" s="32"/>
      <c r="J153" s="32">
        <v>170</v>
      </c>
      <c r="K153" s="6">
        <v>140000</v>
      </c>
      <c r="L153" s="6">
        <v>132</v>
      </c>
      <c r="M153" s="81"/>
      <c r="N153" s="91">
        <v>57.95</v>
      </c>
      <c r="O153" s="75">
        <f t="shared" si="15"/>
        <v>2231.0750000000003</v>
      </c>
      <c r="P153" s="137"/>
      <c r="Q153" s="3">
        <v>70</v>
      </c>
      <c r="U153" s="24">
        <v>62</v>
      </c>
      <c r="W153" s="113">
        <v>234.19000719000005</v>
      </c>
      <c r="X153" s="113">
        <f t="shared" si="13"/>
        <v>8.2669072538070019</v>
      </c>
      <c r="Y153" s="113">
        <v>221.8</v>
      </c>
      <c r="Z153" s="113">
        <v>231</v>
      </c>
      <c r="AB153" s="86">
        <v>59.430329999999998</v>
      </c>
      <c r="AC153" s="86">
        <v>53.3</v>
      </c>
      <c r="AD153" s="86">
        <v>65.37</v>
      </c>
      <c r="AE153" s="86">
        <v>65.37</v>
      </c>
      <c r="AH153" s="51">
        <v>55.41</v>
      </c>
      <c r="AI153" s="130">
        <f t="shared" si="16"/>
        <v>2133.2849999999999</v>
      </c>
      <c r="AJ153" s="73">
        <v>62.8</v>
      </c>
      <c r="AK153" s="79">
        <v>62.8</v>
      </c>
      <c r="AL153" s="74">
        <v>70</v>
      </c>
      <c r="AM153" s="74">
        <v>70</v>
      </c>
      <c r="AO153" s="108">
        <v>55</v>
      </c>
      <c r="AP153" s="14">
        <v>59.7</v>
      </c>
      <c r="AQ153" s="14">
        <v>89.9</v>
      </c>
      <c r="AR153" s="14">
        <v>47.9</v>
      </c>
      <c r="AS153" s="108">
        <v>0</v>
      </c>
      <c r="AT153" s="108">
        <f t="shared" si="17"/>
        <v>137.80000000000001</v>
      </c>
      <c r="AY153" s="62">
        <v>1735</v>
      </c>
    </row>
    <row r="154" spans="1:51" ht="10.15" customHeight="1">
      <c r="A154" s="22">
        <v>42033</v>
      </c>
      <c r="B154" s="50">
        <f t="shared" si="12"/>
        <v>2015</v>
      </c>
      <c r="C154" s="169"/>
      <c r="F154" s="76">
        <v>86.37</v>
      </c>
      <c r="G154" s="30">
        <v>41.96</v>
      </c>
      <c r="H154" s="32">
        <f t="shared" si="14"/>
        <v>4940.7050000000008</v>
      </c>
      <c r="I154" s="32"/>
      <c r="J154" s="32">
        <v>174</v>
      </c>
      <c r="K154" s="6">
        <v>140000</v>
      </c>
      <c r="L154" s="6">
        <v>132</v>
      </c>
      <c r="M154" s="81"/>
      <c r="N154" s="91">
        <v>57.95</v>
      </c>
      <c r="O154" s="75">
        <f t="shared" si="15"/>
        <v>2231.0750000000003</v>
      </c>
      <c r="P154" s="137"/>
      <c r="Q154" s="3">
        <v>68</v>
      </c>
      <c r="U154" s="24">
        <v>62</v>
      </c>
      <c r="W154" s="113">
        <v>238.98657846470002</v>
      </c>
      <c r="X154" s="113">
        <f t="shared" si="13"/>
        <v>8.4362262198039097</v>
      </c>
      <c r="Y154" s="113">
        <v>219.9</v>
      </c>
      <c r="Z154" s="113">
        <v>231</v>
      </c>
      <c r="AB154" s="86">
        <v>58.910380000000004</v>
      </c>
      <c r="AC154" s="86">
        <v>55.8</v>
      </c>
      <c r="AD154" s="86">
        <v>65.37</v>
      </c>
      <c r="AE154" s="86">
        <v>65.37</v>
      </c>
      <c r="AH154" s="51">
        <v>55.41</v>
      </c>
      <c r="AI154" s="130">
        <f t="shared" si="16"/>
        <v>2133.2849999999999</v>
      </c>
      <c r="AJ154" s="73">
        <v>62.5</v>
      </c>
      <c r="AK154" s="79">
        <v>62.5</v>
      </c>
      <c r="AL154" s="74">
        <v>70</v>
      </c>
      <c r="AM154" s="74">
        <v>70</v>
      </c>
      <c r="AO154" s="108">
        <v>54.4</v>
      </c>
      <c r="AP154" s="14">
        <v>59</v>
      </c>
      <c r="AQ154" s="14">
        <v>90.7</v>
      </c>
      <c r="AR154" s="14">
        <v>45</v>
      </c>
      <c r="AS154" s="108">
        <v>0</v>
      </c>
      <c r="AT154" s="108">
        <f t="shared" si="17"/>
        <v>135.69999999999999</v>
      </c>
      <c r="AY154" s="62">
        <v>1735</v>
      </c>
    </row>
    <row r="155" spans="1:51" ht="10.15" customHeight="1">
      <c r="A155" s="22">
        <v>42034</v>
      </c>
      <c r="B155" s="50">
        <f t="shared" si="12"/>
        <v>2015</v>
      </c>
      <c r="C155" s="169"/>
      <c r="F155" s="76">
        <v>86.37</v>
      </c>
      <c r="G155" s="30">
        <v>41.96</v>
      </c>
      <c r="H155" s="32">
        <f t="shared" si="14"/>
        <v>4940.7050000000008</v>
      </c>
      <c r="I155" s="32"/>
      <c r="J155" s="32">
        <v>163</v>
      </c>
      <c r="K155" s="6">
        <v>140000</v>
      </c>
      <c r="L155" s="51">
        <v>118</v>
      </c>
      <c r="M155" s="81" t="s">
        <v>48</v>
      </c>
      <c r="N155" s="91">
        <v>57.95</v>
      </c>
      <c r="O155" s="75">
        <f t="shared" si="15"/>
        <v>2231.0750000000003</v>
      </c>
      <c r="P155" s="137"/>
      <c r="Q155" s="3">
        <v>70</v>
      </c>
      <c r="U155" s="24">
        <v>62</v>
      </c>
      <c r="W155" s="113">
        <v>233.86634240349997</v>
      </c>
      <c r="X155" s="113">
        <f t="shared" si="13"/>
        <v>8.2554818868435493</v>
      </c>
      <c r="Y155" s="113">
        <v>220.8</v>
      </c>
      <c r="Z155" s="113">
        <v>231</v>
      </c>
      <c r="AB155" s="86">
        <v>60.601669999999999</v>
      </c>
      <c r="AC155" s="86">
        <v>56.3</v>
      </c>
      <c r="AD155" s="86">
        <v>65.37</v>
      </c>
      <c r="AE155" s="86">
        <v>65.37</v>
      </c>
      <c r="AH155" s="51">
        <v>55.41</v>
      </c>
      <c r="AI155" s="130">
        <f t="shared" si="16"/>
        <v>2133.2849999999999</v>
      </c>
      <c r="AJ155" s="73">
        <v>62.7</v>
      </c>
      <c r="AK155" s="79">
        <v>62.7</v>
      </c>
      <c r="AL155" s="74">
        <v>70</v>
      </c>
      <c r="AM155" s="74">
        <v>70</v>
      </c>
      <c r="AO155" s="108">
        <v>52.9</v>
      </c>
      <c r="AP155" s="14">
        <v>57.6</v>
      </c>
      <c r="AQ155" s="14">
        <v>85.4</v>
      </c>
      <c r="AR155" s="14">
        <v>42.5</v>
      </c>
      <c r="AS155" s="108">
        <v>0</v>
      </c>
      <c r="AT155" s="108">
        <f t="shared" si="17"/>
        <v>127.9</v>
      </c>
      <c r="AY155" s="62">
        <v>1735</v>
      </c>
    </row>
    <row r="156" spans="1:51" ht="10.15" customHeight="1">
      <c r="A156" s="22">
        <v>42035</v>
      </c>
      <c r="B156" s="50">
        <f t="shared" si="12"/>
        <v>2015</v>
      </c>
      <c r="C156" s="169"/>
      <c r="F156" s="76">
        <v>86.37</v>
      </c>
      <c r="G156" s="30">
        <v>41.96</v>
      </c>
      <c r="H156" s="32">
        <f t="shared" si="14"/>
        <v>4940.7050000000008</v>
      </c>
      <c r="I156" s="32"/>
      <c r="J156" s="32">
        <v>160</v>
      </c>
      <c r="K156" s="6">
        <v>140000</v>
      </c>
      <c r="L156" s="6">
        <v>132</v>
      </c>
      <c r="M156" s="81" t="s">
        <v>48</v>
      </c>
      <c r="N156" s="91">
        <v>57.95</v>
      </c>
      <c r="O156" s="75">
        <f t="shared" si="15"/>
        <v>2231.0750000000003</v>
      </c>
      <c r="P156" s="137"/>
      <c r="Q156" s="3">
        <v>70</v>
      </c>
      <c r="U156" s="24">
        <v>62</v>
      </c>
      <c r="W156" s="113">
        <v>237.24064008770003</v>
      </c>
      <c r="X156" s="113">
        <f t="shared" si="13"/>
        <v>8.3745945950958109</v>
      </c>
      <c r="Y156" s="113">
        <v>222.8</v>
      </c>
      <c r="Z156" s="113">
        <v>231</v>
      </c>
      <c r="AB156" s="86">
        <v>61.590580000000003</v>
      </c>
      <c r="AC156" s="86">
        <v>56</v>
      </c>
      <c r="AD156" s="86">
        <v>65.37</v>
      </c>
      <c r="AE156" s="86">
        <v>65.37</v>
      </c>
      <c r="AH156" s="51">
        <v>55.41</v>
      </c>
      <c r="AI156" s="130">
        <f t="shared" si="16"/>
        <v>2133.2849999999999</v>
      </c>
      <c r="AJ156" s="73">
        <v>62.6</v>
      </c>
      <c r="AK156" s="79">
        <v>62.6</v>
      </c>
      <c r="AL156" s="74">
        <v>70</v>
      </c>
      <c r="AM156" s="74">
        <v>70</v>
      </c>
      <c r="AO156" s="108">
        <v>51.7</v>
      </c>
      <c r="AP156" s="14">
        <v>55.8</v>
      </c>
      <c r="AQ156" s="14">
        <v>88.9</v>
      </c>
      <c r="AR156" s="14">
        <v>44</v>
      </c>
      <c r="AS156" s="108">
        <v>0</v>
      </c>
      <c r="AT156" s="108">
        <f t="shared" si="17"/>
        <v>132.9</v>
      </c>
      <c r="AY156" s="62">
        <v>1735</v>
      </c>
    </row>
    <row r="157" spans="1:51" ht="10.15" customHeight="1">
      <c r="A157" s="22">
        <v>42036</v>
      </c>
      <c r="B157" s="50">
        <f t="shared" si="12"/>
        <v>2015</v>
      </c>
      <c r="C157" s="169">
        <v>42036</v>
      </c>
      <c r="F157" s="76">
        <v>86.37</v>
      </c>
      <c r="G157" s="30">
        <v>41.96</v>
      </c>
      <c r="H157" s="32">
        <f t="shared" si="14"/>
        <v>4940.7050000000008</v>
      </c>
      <c r="I157" s="32"/>
      <c r="J157" s="32">
        <v>160</v>
      </c>
      <c r="K157" s="6">
        <v>140000</v>
      </c>
      <c r="L157" s="6">
        <v>132</v>
      </c>
      <c r="M157" s="81" t="s">
        <v>48</v>
      </c>
      <c r="N157" s="91">
        <v>57.95</v>
      </c>
      <c r="O157" s="75">
        <f t="shared" si="15"/>
        <v>2231.0750000000003</v>
      </c>
      <c r="P157" s="137"/>
      <c r="Q157" s="3">
        <v>70</v>
      </c>
      <c r="U157" s="24">
        <v>62</v>
      </c>
      <c r="W157" s="113">
        <v>240.71238386650003</v>
      </c>
      <c r="X157" s="113">
        <f t="shared" si="13"/>
        <v>8.4971471504874501</v>
      </c>
      <c r="Y157" s="113">
        <v>221.2</v>
      </c>
      <c r="Z157" s="113">
        <v>231</v>
      </c>
      <c r="AB157" s="86">
        <v>60.535089999999997</v>
      </c>
      <c r="AC157" s="86">
        <v>55.8</v>
      </c>
      <c r="AD157" s="86">
        <v>65.427999999999997</v>
      </c>
      <c r="AE157" s="86">
        <v>65.427999999999997</v>
      </c>
      <c r="AH157" s="51">
        <v>55.41</v>
      </c>
      <c r="AI157" s="130">
        <f t="shared" si="16"/>
        <v>2133.2849999999999</v>
      </c>
      <c r="AJ157" s="73">
        <v>62.3</v>
      </c>
      <c r="AK157" s="79">
        <v>62.3</v>
      </c>
      <c r="AL157" s="74">
        <v>70</v>
      </c>
      <c r="AM157" s="74">
        <v>70</v>
      </c>
      <c r="AO157" s="108">
        <v>51.3</v>
      </c>
      <c r="AP157" s="14">
        <v>54.3</v>
      </c>
      <c r="AQ157" s="14">
        <v>86.2</v>
      </c>
      <c r="AR157" s="14">
        <v>46.8</v>
      </c>
      <c r="AS157" s="108">
        <v>0</v>
      </c>
      <c r="AT157" s="108">
        <f t="shared" si="17"/>
        <v>133</v>
      </c>
      <c r="AY157" s="62">
        <v>1735</v>
      </c>
    </row>
    <row r="158" spans="1:51" ht="10.15" customHeight="1">
      <c r="A158" s="22">
        <v>42037</v>
      </c>
      <c r="B158" s="50">
        <f t="shared" si="12"/>
        <v>2015</v>
      </c>
      <c r="C158" s="169"/>
      <c r="F158" s="76">
        <v>86.37</v>
      </c>
      <c r="G158" s="30">
        <v>41.96</v>
      </c>
      <c r="H158" s="32">
        <f t="shared" si="14"/>
        <v>4940.7050000000008</v>
      </c>
      <c r="I158" s="32"/>
      <c r="J158" s="32">
        <v>165</v>
      </c>
      <c r="K158" s="6">
        <v>140000</v>
      </c>
      <c r="L158" s="51">
        <v>118</v>
      </c>
      <c r="M158" s="81" t="s">
        <v>48</v>
      </c>
      <c r="N158" s="91">
        <v>57.95</v>
      </c>
      <c r="O158" s="75">
        <f t="shared" si="15"/>
        <v>2231.0750000000003</v>
      </c>
      <c r="P158" s="137"/>
      <c r="Q158" s="3">
        <v>70</v>
      </c>
      <c r="U158" s="94">
        <v>57</v>
      </c>
      <c r="V158" s="4" t="s">
        <v>50</v>
      </c>
      <c r="W158" s="113">
        <v>236.1131765385</v>
      </c>
      <c r="X158" s="113">
        <f t="shared" si="13"/>
        <v>8.3347951318090487</v>
      </c>
      <c r="Y158" s="113">
        <v>218.7</v>
      </c>
      <c r="Z158" s="113">
        <v>231</v>
      </c>
      <c r="AB158" s="86">
        <v>59.916539999999998</v>
      </c>
      <c r="AC158" s="86">
        <v>54.6</v>
      </c>
      <c r="AD158" s="86">
        <v>65.427999999999997</v>
      </c>
      <c r="AE158" s="86">
        <v>65.427999999999997</v>
      </c>
      <c r="AH158" s="51">
        <v>55.41</v>
      </c>
      <c r="AI158" s="130">
        <f t="shared" si="16"/>
        <v>2133.2849999999999</v>
      </c>
      <c r="AJ158" s="73">
        <v>62.3</v>
      </c>
      <c r="AK158" s="79">
        <v>62.3</v>
      </c>
      <c r="AL158" s="74">
        <v>70</v>
      </c>
      <c r="AM158" s="74">
        <v>70</v>
      </c>
      <c r="AO158" s="108">
        <v>49.6</v>
      </c>
      <c r="AP158" s="14">
        <v>53.4</v>
      </c>
      <c r="AQ158" s="14">
        <v>83.6</v>
      </c>
      <c r="AR158" s="14">
        <v>43.4</v>
      </c>
      <c r="AS158" s="108">
        <v>0</v>
      </c>
      <c r="AT158" s="108">
        <f t="shared" si="17"/>
        <v>127</v>
      </c>
      <c r="AY158" s="62">
        <v>1735</v>
      </c>
    </row>
    <row r="159" spans="1:51" ht="10.15" customHeight="1">
      <c r="A159" s="22">
        <v>42038</v>
      </c>
      <c r="B159" s="50">
        <f t="shared" si="12"/>
        <v>2015</v>
      </c>
      <c r="C159" s="169"/>
      <c r="F159" s="76">
        <v>86.37</v>
      </c>
      <c r="G159" s="30">
        <v>41.96</v>
      </c>
      <c r="H159" s="32">
        <f t="shared" si="14"/>
        <v>4940.7050000000008</v>
      </c>
      <c r="I159" s="32"/>
      <c r="J159" s="32">
        <v>163</v>
      </c>
      <c r="K159" s="6">
        <v>140000</v>
      </c>
      <c r="L159" s="51">
        <v>118</v>
      </c>
      <c r="M159" s="81" t="s">
        <v>48</v>
      </c>
      <c r="N159" s="91">
        <v>57.95</v>
      </c>
      <c r="O159" s="75">
        <f t="shared" si="15"/>
        <v>2231.0750000000003</v>
      </c>
      <c r="P159" s="137"/>
      <c r="Q159" s="3">
        <v>69</v>
      </c>
      <c r="U159" s="94">
        <v>57</v>
      </c>
      <c r="V159" s="4" t="s">
        <v>50</v>
      </c>
      <c r="W159" s="113">
        <v>231.96074316569999</v>
      </c>
      <c r="X159" s="113">
        <f t="shared" si="13"/>
        <v>8.1882142337492088</v>
      </c>
      <c r="Y159" s="113">
        <v>214.1</v>
      </c>
      <c r="Z159" s="113">
        <v>231</v>
      </c>
      <c r="AB159" s="86">
        <v>60.066699999999997</v>
      </c>
      <c r="AC159" s="86">
        <v>54.9</v>
      </c>
      <c r="AD159" s="86">
        <v>65.427999999999997</v>
      </c>
      <c r="AE159" s="86">
        <v>65.427999999999997</v>
      </c>
      <c r="AH159" s="51">
        <v>55.41</v>
      </c>
      <c r="AI159" s="130">
        <f t="shared" si="16"/>
        <v>2133.2849999999999</v>
      </c>
      <c r="AJ159" s="73">
        <v>62.4</v>
      </c>
      <c r="AK159" s="79">
        <v>62.4</v>
      </c>
      <c r="AL159" s="74">
        <v>70</v>
      </c>
      <c r="AM159" s="74">
        <v>70</v>
      </c>
      <c r="AO159" s="108">
        <v>50.6</v>
      </c>
      <c r="AP159" s="14">
        <v>52.7</v>
      </c>
      <c r="AQ159" s="14">
        <v>82.3</v>
      </c>
      <c r="AR159" s="14">
        <v>42.9</v>
      </c>
      <c r="AS159" s="108">
        <v>0</v>
      </c>
      <c r="AT159" s="108">
        <f t="shared" si="17"/>
        <v>125.19999999999999</v>
      </c>
      <c r="AY159" s="62">
        <v>1735</v>
      </c>
    </row>
    <row r="160" spans="1:51" ht="10.15" customHeight="1">
      <c r="A160" s="22">
        <v>42039</v>
      </c>
      <c r="B160" s="50">
        <f t="shared" si="12"/>
        <v>2015</v>
      </c>
      <c r="C160" s="169"/>
      <c r="F160" s="76">
        <v>86.37</v>
      </c>
      <c r="G160" s="30">
        <v>41.96</v>
      </c>
      <c r="H160" s="32">
        <f t="shared" si="14"/>
        <v>4940.7050000000008</v>
      </c>
      <c r="I160" s="32"/>
      <c r="J160" s="32">
        <v>164</v>
      </c>
      <c r="K160" s="6">
        <v>140000</v>
      </c>
      <c r="L160" s="6">
        <v>132</v>
      </c>
      <c r="M160" s="81" t="s">
        <v>48</v>
      </c>
      <c r="N160" s="91">
        <v>57.95</v>
      </c>
      <c r="O160" s="75">
        <f t="shared" si="15"/>
        <v>2231.0750000000003</v>
      </c>
      <c r="P160" s="137"/>
      <c r="Q160" s="3">
        <v>70</v>
      </c>
      <c r="U160" s="24">
        <v>62</v>
      </c>
      <c r="W160" s="113">
        <v>235.54512131460001</v>
      </c>
      <c r="X160" s="113">
        <f t="shared" si="13"/>
        <v>8.3147427824053786</v>
      </c>
      <c r="Y160" s="113">
        <v>214.3</v>
      </c>
      <c r="Z160" s="113">
        <v>231</v>
      </c>
      <c r="AB160" s="86">
        <v>59.078569999999999</v>
      </c>
      <c r="AC160" s="86">
        <v>54.4</v>
      </c>
      <c r="AD160" s="86">
        <v>65.427999999999997</v>
      </c>
      <c r="AE160" s="86">
        <v>65.427999999999997</v>
      </c>
      <c r="AH160" s="51">
        <v>55.41</v>
      </c>
      <c r="AI160" s="130">
        <f t="shared" si="16"/>
        <v>2133.2849999999999</v>
      </c>
      <c r="AJ160" s="73">
        <v>58.9</v>
      </c>
      <c r="AK160" s="79">
        <v>58.9</v>
      </c>
      <c r="AL160" s="74">
        <v>70</v>
      </c>
      <c r="AM160" s="74">
        <v>70</v>
      </c>
      <c r="AO160" s="108">
        <v>50.2</v>
      </c>
      <c r="AP160" s="14">
        <v>54.9</v>
      </c>
      <c r="AQ160" s="14">
        <v>84.7</v>
      </c>
      <c r="AR160" s="14">
        <v>50.8</v>
      </c>
      <c r="AS160" s="108">
        <v>0</v>
      </c>
      <c r="AT160" s="108">
        <f t="shared" si="17"/>
        <v>135.5</v>
      </c>
      <c r="AY160" s="62">
        <v>1735</v>
      </c>
    </row>
    <row r="161" spans="1:51" ht="10.15" customHeight="1">
      <c r="A161" s="22">
        <v>42040</v>
      </c>
      <c r="B161" s="50">
        <f t="shared" si="12"/>
        <v>2015</v>
      </c>
      <c r="C161" s="169"/>
      <c r="F161" s="76">
        <v>86.37</v>
      </c>
      <c r="G161" s="30">
        <v>41.96</v>
      </c>
      <c r="H161" s="32">
        <f t="shared" si="14"/>
        <v>4940.7050000000008</v>
      </c>
      <c r="I161" s="32"/>
      <c r="J161" s="32">
        <v>152</v>
      </c>
      <c r="K161" s="6">
        <v>140000</v>
      </c>
      <c r="L161" s="6">
        <v>132</v>
      </c>
      <c r="N161" s="91">
        <v>57.95</v>
      </c>
      <c r="O161" s="75">
        <f t="shared" si="15"/>
        <v>2231.0750000000003</v>
      </c>
      <c r="P161" s="137"/>
      <c r="Q161" s="3">
        <v>66</v>
      </c>
      <c r="U161" s="24">
        <v>62</v>
      </c>
      <c r="W161" s="113">
        <v>234.91274629850002</v>
      </c>
      <c r="X161" s="113">
        <f t="shared" si="13"/>
        <v>8.2924199443370501</v>
      </c>
      <c r="Y161" s="113">
        <v>211.5</v>
      </c>
      <c r="Z161" s="113">
        <v>231</v>
      </c>
      <c r="AB161" s="86">
        <v>59.987819999999999</v>
      </c>
      <c r="AC161" s="86">
        <v>53.9</v>
      </c>
      <c r="AD161" s="86">
        <v>65.427999999999997</v>
      </c>
      <c r="AE161" s="86">
        <v>65.427999999999997</v>
      </c>
      <c r="AH161" s="51">
        <v>55.41</v>
      </c>
      <c r="AI161" s="130">
        <f t="shared" si="16"/>
        <v>2133.2849999999999</v>
      </c>
      <c r="AJ161" s="73">
        <v>51.5</v>
      </c>
      <c r="AK161" s="79">
        <v>51.5</v>
      </c>
      <c r="AL161" s="74">
        <v>70</v>
      </c>
      <c r="AM161" s="74">
        <v>70</v>
      </c>
      <c r="AO161" s="108">
        <v>52.1</v>
      </c>
      <c r="AP161" s="14">
        <v>54</v>
      </c>
      <c r="AQ161" s="14">
        <v>83.8</v>
      </c>
      <c r="AR161" s="14">
        <v>54</v>
      </c>
      <c r="AS161" s="108">
        <v>0</v>
      </c>
      <c r="AT161" s="108">
        <f t="shared" si="17"/>
        <v>137.80000000000001</v>
      </c>
      <c r="AY161" s="62">
        <v>1735</v>
      </c>
    </row>
    <row r="162" spans="1:51" ht="10.15" customHeight="1">
      <c r="A162" s="22">
        <v>42041</v>
      </c>
      <c r="B162" s="50">
        <f t="shared" si="12"/>
        <v>2015</v>
      </c>
      <c r="C162" s="169"/>
      <c r="F162" s="76">
        <v>86.37</v>
      </c>
      <c r="G162" s="30">
        <v>41.96</v>
      </c>
      <c r="H162" s="32">
        <f t="shared" si="14"/>
        <v>4940.7050000000008</v>
      </c>
      <c r="I162" s="32"/>
      <c r="J162" s="32">
        <v>154</v>
      </c>
      <c r="K162" s="6">
        <v>140000</v>
      </c>
      <c r="L162" s="6">
        <v>132</v>
      </c>
      <c r="N162" s="91">
        <v>57.95</v>
      </c>
      <c r="O162" s="75">
        <f t="shared" si="15"/>
        <v>2231.0750000000003</v>
      </c>
      <c r="P162" s="137"/>
      <c r="Q162" s="3">
        <v>59</v>
      </c>
      <c r="U162" s="24">
        <v>62</v>
      </c>
      <c r="W162" s="113">
        <v>233.242128302</v>
      </c>
      <c r="X162" s="113">
        <f t="shared" si="13"/>
        <v>8.2334471290606004</v>
      </c>
      <c r="Y162" s="113">
        <v>207.6</v>
      </c>
      <c r="Z162" s="113">
        <v>231</v>
      </c>
      <c r="AB162" s="86">
        <v>59.333559999999999</v>
      </c>
      <c r="AC162" s="86">
        <v>51.5</v>
      </c>
      <c r="AD162" s="86">
        <v>65.427999999999997</v>
      </c>
      <c r="AE162" s="86">
        <v>65.427999999999997</v>
      </c>
      <c r="AH162" s="51">
        <v>55.41</v>
      </c>
      <c r="AI162" s="130">
        <f t="shared" si="16"/>
        <v>2133.2849999999999</v>
      </c>
      <c r="AJ162" s="73">
        <v>57.6</v>
      </c>
      <c r="AK162" s="79">
        <v>57.6</v>
      </c>
      <c r="AL162" s="74">
        <v>70</v>
      </c>
      <c r="AM162" s="74">
        <v>70</v>
      </c>
      <c r="AO162" s="108">
        <v>49</v>
      </c>
      <c r="AP162" s="14">
        <v>52.6</v>
      </c>
      <c r="AQ162" s="14">
        <v>84.4</v>
      </c>
      <c r="AR162" s="14">
        <v>48.5</v>
      </c>
      <c r="AS162" s="108">
        <v>0</v>
      </c>
      <c r="AT162" s="108">
        <f t="shared" si="17"/>
        <v>132.9</v>
      </c>
      <c r="AY162" s="62">
        <v>1735</v>
      </c>
    </row>
    <row r="163" spans="1:51" ht="10.15" customHeight="1">
      <c r="A163" s="22">
        <v>42042</v>
      </c>
      <c r="B163" s="50">
        <f t="shared" si="12"/>
        <v>2015</v>
      </c>
      <c r="C163" s="169"/>
      <c r="F163" s="76">
        <v>86.37</v>
      </c>
      <c r="G163" s="30">
        <v>41.96</v>
      </c>
      <c r="H163" s="32">
        <f t="shared" si="14"/>
        <v>4940.7050000000008</v>
      </c>
      <c r="I163" s="32"/>
      <c r="J163" s="32">
        <v>154</v>
      </c>
      <c r="K163" s="6">
        <v>140000</v>
      </c>
      <c r="L163" s="6">
        <v>132</v>
      </c>
      <c r="N163" s="91">
        <v>57.95</v>
      </c>
      <c r="O163" s="75">
        <f t="shared" si="15"/>
        <v>2231.0750000000003</v>
      </c>
      <c r="P163" s="137"/>
      <c r="Q163" s="3">
        <v>65</v>
      </c>
      <c r="U163" s="24">
        <v>62</v>
      </c>
      <c r="W163" s="113">
        <v>238.97564471769999</v>
      </c>
      <c r="X163" s="113">
        <f t="shared" si="13"/>
        <v>8.4358402585348085</v>
      </c>
      <c r="Y163" s="113">
        <v>211.6</v>
      </c>
      <c r="Z163" s="113">
        <v>231</v>
      </c>
      <c r="AB163" s="86">
        <v>59.49718</v>
      </c>
      <c r="AC163" s="86">
        <v>51.4</v>
      </c>
      <c r="AD163" s="86">
        <v>65.400000000000006</v>
      </c>
      <c r="AE163" s="86">
        <v>65.400000000000006</v>
      </c>
      <c r="AH163" s="51">
        <v>55.41</v>
      </c>
      <c r="AI163" s="130">
        <f t="shared" si="16"/>
        <v>2133.2849999999999</v>
      </c>
      <c r="AJ163" s="73">
        <v>53.2</v>
      </c>
      <c r="AK163" s="79">
        <v>53.2</v>
      </c>
      <c r="AL163" s="74">
        <v>70</v>
      </c>
      <c r="AM163" s="74">
        <v>70</v>
      </c>
      <c r="AO163" s="108">
        <v>46.4</v>
      </c>
      <c r="AP163" s="14">
        <v>52.3</v>
      </c>
      <c r="AQ163" s="14">
        <v>85</v>
      </c>
      <c r="AR163" s="14">
        <v>45.1</v>
      </c>
      <c r="AS163" s="108">
        <v>0</v>
      </c>
      <c r="AT163" s="108">
        <f t="shared" si="17"/>
        <v>130.1</v>
      </c>
      <c r="AY163" s="62">
        <v>1735</v>
      </c>
    </row>
    <row r="164" spans="1:51" ht="10.15" customHeight="1">
      <c r="A164" s="22">
        <v>42043</v>
      </c>
      <c r="B164" s="50">
        <f t="shared" si="12"/>
        <v>2015</v>
      </c>
      <c r="C164" s="169"/>
      <c r="F164" s="76">
        <v>86.37</v>
      </c>
      <c r="G164" s="30">
        <v>41.96</v>
      </c>
      <c r="H164" s="32">
        <f t="shared" si="14"/>
        <v>4940.7050000000008</v>
      </c>
      <c r="I164" s="32"/>
      <c r="J164" s="32">
        <v>171</v>
      </c>
      <c r="K164" s="6">
        <v>140000</v>
      </c>
      <c r="L164" s="6">
        <v>132</v>
      </c>
      <c r="N164" s="91">
        <v>57.95</v>
      </c>
      <c r="O164" s="75">
        <f t="shared" si="15"/>
        <v>2231.0750000000003</v>
      </c>
      <c r="P164" s="137"/>
      <c r="Q164" s="3">
        <v>60</v>
      </c>
      <c r="U164" s="24">
        <v>62</v>
      </c>
      <c r="W164" s="113">
        <v>235.61018832229999</v>
      </c>
      <c r="X164" s="113">
        <f t="shared" si="13"/>
        <v>8.3170396477771877</v>
      </c>
      <c r="Y164" s="113">
        <v>210.2</v>
      </c>
      <c r="Z164" s="113">
        <v>231</v>
      </c>
      <c r="AB164" s="86">
        <v>60.1432</v>
      </c>
      <c r="AC164" s="86">
        <v>51.9</v>
      </c>
      <c r="AD164" s="86">
        <v>65.400000000000006</v>
      </c>
      <c r="AE164" s="86">
        <v>65.400000000000006</v>
      </c>
      <c r="AH164" s="51">
        <v>55.41</v>
      </c>
      <c r="AI164" s="130">
        <f t="shared" si="16"/>
        <v>2133.2849999999999</v>
      </c>
      <c r="AJ164" s="73">
        <v>49.6</v>
      </c>
      <c r="AK164" s="79">
        <v>49.6</v>
      </c>
      <c r="AL164" s="74">
        <v>70</v>
      </c>
      <c r="AM164" s="74">
        <v>70</v>
      </c>
      <c r="AO164" s="108">
        <v>46.5</v>
      </c>
      <c r="AP164" s="14">
        <v>50.5</v>
      </c>
      <c r="AQ164" s="14">
        <v>87.1</v>
      </c>
      <c r="AR164" s="14">
        <v>45.2</v>
      </c>
      <c r="AS164" s="108">
        <v>0</v>
      </c>
      <c r="AT164" s="108">
        <f t="shared" si="17"/>
        <v>132.30000000000001</v>
      </c>
      <c r="AY164" s="62">
        <v>1735</v>
      </c>
    </row>
    <row r="165" spans="1:51" ht="10.15" customHeight="1">
      <c r="A165" s="22">
        <v>42044</v>
      </c>
      <c r="B165" s="50">
        <f t="shared" si="12"/>
        <v>2015</v>
      </c>
      <c r="C165" s="169"/>
      <c r="F165" s="76">
        <v>86.37</v>
      </c>
      <c r="G165" s="30">
        <v>41.96</v>
      </c>
      <c r="H165" s="32">
        <f t="shared" si="14"/>
        <v>4940.7050000000008</v>
      </c>
      <c r="I165" s="32"/>
      <c r="J165" s="32">
        <v>170</v>
      </c>
      <c r="K165" s="6">
        <v>140000</v>
      </c>
      <c r="L165" s="6">
        <v>132</v>
      </c>
      <c r="N165" s="91">
        <v>57.95</v>
      </c>
      <c r="O165" s="75">
        <f t="shared" si="15"/>
        <v>2231.0750000000003</v>
      </c>
      <c r="P165" s="137"/>
      <c r="Q165" s="3">
        <v>57</v>
      </c>
      <c r="U165" s="24">
        <v>62</v>
      </c>
      <c r="W165" s="113">
        <v>232.43116945690002</v>
      </c>
      <c r="X165" s="113">
        <f t="shared" si="13"/>
        <v>8.2048202818285692</v>
      </c>
      <c r="Y165" s="113">
        <v>206.4</v>
      </c>
      <c r="Z165" s="99">
        <v>217</v>
      </c>
      <c r="AA165" s="100" t="s">
        <v>55</v>
      </c>
      <c r="AB165" s="86">
        <v>59.530200000000001</v>
      </c>
      <c r="AC165" s="86">
        <v>53</v>
      </c>
      <c r="AD165" s="86">
        <v>65.400000000000006</v>
      </c>
      <c r="AE165" s="86">
        <v>65.400000000000006</v>
      </c>
      <c r="AH165" s="51">
        <v>55.41</v>
      </c>
      <c r="AI165" s="130">
        <f t="shared" si="16"/>
        <v>2133.2849999999999</v>
      </c>
      <c r="AJ165" s="73">
        <v>49.3</v>
      </c>
      <c r="AK165" s="79">
        <v>49.3</v>
      </c>
      <c r="AL165" s="74">
        <v>70</v>
      </c>
      <c r="AM165" s="74">
        <v>70</v>
      </c>
      <c r="AO165" s="108">
        <v>47.4</v>
      </c>
      <c r="AP165" s="14">
        <v>50.2</v>
      </c>
      <c r="AQ165" s="14">
        <v>86.5</v>
      </c>
      <c r="AR165" s="14">
        <v>45.5</v>
      </c>
      <c r="AS165" s="108">
        <v>0</v>
      </c>
      <c r="AT165" s="108">
        <f t="shared" si="17"/>
        <v>132</v>
      </c>
      <c r="AY165" s="62">
        <v>1735</v>
      </c>
    </row>
    <row r="166" spans="1:51" ht="10.15" customHeight="1">
      <c r="A166" s="22">
        <v>42045</v>
      </c>
      <c r="B166" s="50">
        <f t="shared" si="12"/>
        <v>2015</v>
      </c>
      <c r="C166" s="169"/>
      <c r="F166" s="76">
        <v>86.37</v>
      </c>
      <c r="G166" s="30">
        <v>41.96</v>
      </c>
      <c r="H166" s="32">
        <f t="shared" si="14"/>
        <v>4940.7050000000008</v>
      </c>
      <c r="I166" s="32"/>
      <c r="J166" s="32">
        <v>175</v>
      </c>
      <c r="K166" s="6">
        <v>140000</v>
      </c>
      <c r="L166" s="6">
        <v>132</v>
      </c>
      <c r="N166" s="91">
        <v>57.95</v>
      </c>
      <c r="O166" s="75">
        <f t="shared" si="15"/>
        <v>2231.0750000000003</v>
      </c>
      <c r="P166" s="137"/>
      <c r="Q166" s="3">
        <v>56</v>
      </c>
      <c r="U166" s="24">
        <v>62</v>
      </c>
      <c r="W166" s="113">
        <v>217.2282716977</v>
      </c>
      <c r="X166" s="113">
        <f t="shared" si="13"/>
        <v>7.6681579909288091</v>
      </c>
      <c r="Y166" s="113">
        <v>210</v>
      </c>
      <c r="Z166" s="99">
        <v>217</v>
      </c>
      <c r="AA166" s="100" t="s">
        <v>55</v>
      </c>
      <c r="AB166" s="86">
        <v>58.981259999999999</v>
      </c>
      <c r="AC166" s="86">
        <v>53.4</v>
      </c>
      <c r="AD166" s="86">
        <v>65.400000000000006</v>
      </c>
      <c r="AE166" s="86">
        <v>65.400000000000006</v>
      </c>
      <c r="AH166" s="51">
        <v>55.41</v>
      </c>
      <c r="AI166" s="130">
        <f t="shared" si="16"/>
        <v>2133.2849999999999</v>
      </c>
      <c r="AJ166" s="73">
        <v>48.1</v>
      </c>
      <c r="AK166" s="79">
        <v>48.1</v>
      </c>
      <c r="AL166" s="74">
        <v>70</v>
      </c>
      <c r="AM166" s="74">
        <v>70</v>
      </c>
      <c r="AO166" s="108">
        <v>51</v>
      </c>
      <c r="AP166" s="14">
        <v>53</v>
      </c>
      <c r="AQ166" s="14">
        <v>84.7</v>
      </c>
      <c r="AR166" s="14">
        <v>47.2</v>
      </c>
      <c r="AS166" s="108">
        <v>0</v>
      </c>
      <c r="AT166" s="108">
        <f t="shared" si="17"/>
        <v>131.9</v>
      </c>
      <c r="AY166" s="62">
        <v>1735</v>
      </c>
    </row>
    <row r="167" spans="1:51" ht="10.15" customHeight="1">
      <c r="A167" s="22">
        <v>42046</v>
      </c>
      <c r="B167" s="50">
        <f t="shared" si="12"/>
        <v>2015</v>
      </c>
      <c r="C167" s="169"/>
      <c r="F167" s="76">
        <v>86.37</v>
      </c>
      <c r="G167" s="30">
        <v>41.96</v>
      </c>
      <c r="H167" s="32">
        <f t="shared" si="14"/>
        <v>4940.7050000000008</v>
      </c>
      <c r="I167" s="32"/>
      <c r="J167" s="32">
        <v>180</v>
      </c>
      <c r="K167" s="6">
        <v>140000</v>
      </c>
      <c r="L167" s="6">
        <v>132</v>
      </c>
      <c r="N167" s="91">
        <v>57.95</v>
      </c>
      <c r="O167" s="75">
        <f t="shared" si="15"/>
        <v>2231.0750000000003</v>
      </c>
      <c r="P167" s="137"/>
      <c r="Q167" s="3">
        <v>55</v>
      </c>
      <c r="U167" s="24">
        <v>62</v>
      </c>
      <c r="W167" s="113">
        <v>216.89448668699998</v>
      </c>
      <c r="X167" s="113">
        <f t="shared" si="13"/>
        <v>7.6563753800510987</v>
      </c>
      <c r="Y167" s="113">
        <v>212</v>
      </c>
      <c r="Z167" s="99">
        <v>217</v>
      </c>
      <c r="AA167" s="100" t="s">
        <v>55</v>
      </c>
      <c r="AB167" s="86">
        <v>57.47963</v>
      </c>
      <c r="AC167" s="86">
        <v>53</v>
      </c>
      <c r="AD167" s="86">
        <v>65.400000000000006</v>
      </c>
      <c r="AE167" s="86">
        <v>65.400000000000006</v>
      </c>
      <c r="AH167" s="51">
        <v>55.41</v>
      </c>
      <c r="AI167" s="130">
        <f t="shared" si="16"/>
        <v>2133.2849999999999</v>
      </c>
      <c r="AJ167" s="73">
        <v>47.1</v>
      </c>
      <c r="AK167" s="79">
        <v>47.1</v>
      </c>
      <c r="AL167" s="74">
        <v>70</v>
      </c>
      <c r="AM167" s="74">
        <v>70</v>
      </c>
      <c r="AO167" s="108">
        <v>51.2</v>
      </c>
      <c r="AP167" s="14">
        <v>53.5</v>
      </c>
      <c r="AQ167" s="14">
        <v>86.8</v>
      </c>
      <c r="AR167" s="14">
        <v>48.4</v>
      </c>
      <c r="AS167" s="108">
        <v>0</v>
      </c>
      <c r="AT167" s="108">
        <f t="shared" si="17"/>
        <v>135.19999999999999</v>
      </c>
      <c r="AY167" s="62">
        <v>1735</v>
      </c>
    </row>
    <row r="168" spans="1:51" ht="10.15" customHeight="1">
      <c r="A168" s="22">
        <v>42047</v>
      </c>
      <c r="B168" s="50">
        <f t="shared" si="12"/>
        <v>2015</v>
      </c>
      <c r="C168" s="169"/>
      <c r="F168" s="76">
        <v>86.37</v>
      </c>
      <c r="G168" s="30">
        <v>41.96</v>
      </c>
      <c r="H168" s="32">
        <f t="shared" si="14"/>
        <v>4940.7050000000008</v>
      </c>
      <c r="I168" s="32"/>
      <c r="J168" s="32">
        <v>159</v>
      </c>
      <c r="K168" s="6">
        <v>140000</v>
      </c>
      <c r="L168" s="6">
        <v>132</v>
      </c>
      <c r="N168" s="91">
        <v>57.95</v>
      </c>
      <c r="O168" s="75">
        <f t="shared" si="15"/>
        <v>2231.0750000000003</v>
      </c>
      <c r="P168" s="137"/>
      <c r="Q168" s="3">
        <v>54</v>
      </c>
      <c r="U168" s="24">
        <v>62</v>
      </c>
      <c r="W168" s="113">
        <v>224.73518215339993</v>
      </c>
      <c r="X168" s="113">
        <f t="shared" si="13"/>
        <v>7.9331519300150166</v>
      </c>
      <c r="Y168" s="113">
        <v>212.5</v>
      </c>
      <c r="Z168" s="99">
        <v>217</v>
      </c>
      <c r="AA168" s="100" t="s">
        <v>55</v>
      </c>
      <c r="AB168" s="86">
        <v>56.571820000000002</v>
      </c>
      <c r="AC168" s="86">
        <v>52.4</v>
      </c>
      <c r="AD168" s="86">
        <v>65.400000000000006</v>
      </c>
      <c r="AE168" s="86">
        <v>65.400000000000006</v>
      </c>
      <c r="AH168" s="51">
        <v>55.41</v>
      </c>
      <c r="AI168" s="130">
        <f t="shared" si="16"/>
        <v>2133.2849999999999</v>
      </c>
      <c r="AJ168" s="73">
        <v>54.3</v>
      </c>
      <c r="AK168" s="79">
        <v>54.3</v>
      </c>
      <c r="AL168" s="74">
        <v>70</v>
      </c>
      <c r="AM168" s="74">
        <v>70</v>
      </c>
      <c r="AO168" s="108">
        <v>52.5</v>
      </c>
      <c r="AP168" s="14">
        <v>57.7</v>
      </c>
      <c r="AQ168" s="14">
        <v>94.1</v>
      </c>
      <c r="AR168" s="14">
        <v>49.4</v>
      </c>
      <c r="AS168" s="108">
        <v>1.5</v>
      </c>
      <c r="AT168" s="108">
        <f t="shared" si="17"/>
        <v>145</v>
      </c>
      <c r="AY168" s="62">
        <v>1735</v>
      </c>
    </row>
    <row r="169" spans="1:51" ht="10.15" customHeight="1">
      <c r="A169" s="22">
        <v>42048</v>
      </c>
      <c r="B169" s="50">
        <f t="shared" si="12"/>
        <v>2015</v>
      </c>
      <c r="C169" s="169"/>
      <c r="F169" s="76">
        <v>86.37</v>
      </c>
      <c r="G169" s="30">
        <v>41.96</v>
      </c>
      <c r="H169" s="32">
        <f t="shared" si="14"/>
        <v>4940.7050000000008</v>
      </c>
      <c r="I169" s="32"/>
      <c r="J169" s="32">
        <v>158</v>
      </c>
      <c r="K169" s="6">
        <v>140000</v>
      </c>
      <c r="L169" s="6">
        <v>132</v>
      </c>
      <c r="N169" s="91">
        <v>57.95</v>
      </c>
      <c r="O169" s="75">
        <f t="shared" si="15"/>
        <v>2231.0750000000003</v>
      </c>
      <c r="P169" s="137"/>
      <c r="Q169" s="3">
        <v>61</v>
      </c>
      <c r="U169" s="24">
        <v>62</v>
      </c>
      <c r="W169" s="113">
        <v>231.66612144210001</v>
      </c>
      <c r="X169" s="113">
        <f t="shared" si="13"/>
        <v>8.17781408690613</v>
      </c>
      <c r="Y169" s="113">
        <v>207.9</v>
      </c>
      <c r="Z169" s="113">
        <v>231</v>
      </c>
      <c r="AB169" s="86">
        <v>58.466749999999998</v>
      </c>
      <c r="AC169" s="86">
        <v>51.6</v>
      </c>
      <c r="AD169" s="86">
        <v>65.427999999999997</v>
      </c>
      <c r="AE169" s="86">
        <v>65.427999999999997</v>
      </c>
      <c r="AH169" s="51">
        <v>55.41</v>
      </c>
      <c r="AI169" s="130">
        <f t="shared" si="16"/>
        <v>2133.2849999999999</v>
      </c>
      <c r="AJ169" s="73">
        <v>53.5</v>
      </c>
      <c r="AK169" s="79">
        <v>53.5</v>
      </c>
      <c r="AL169" s="74">
        <v>70</v>
      </c>
      <c r="AM169" s="74">
        <v>70</v>
      </c>
      <c r="AO169" s="108">
        <v>52.4</v>
      </c>
      <c r="AP169" s="14">
        <v>55.3</v>
      </c>
      <c r="AQ169" s="14">
        <v>86.8</v>
      </c>
      <c r="AR169" s="14">
        <v>49.9</v>
      </c>
      <c r="AS169" s="108">
        <v>0.3</v>
      </c>
      <c r="AT169" s="108">
        <f t="shared" si="17"/>
        <v>137</v>
      </c>
      <c r="AY169" s="62">
        <v>1735</v>
      </c>
    </row>
    <row r="170" spans="1:51" ht="10.15" customHeight="1">
      <c r="A170" s="22">
        <v>42049</v>
      </c>
      <c r="B170" s="50">
        <f t="shared" si="12"/>
        <v>2015</v>
      </c>
      <c r="C170" s="169"/>
      <c r="F170" s="76">
        <v>86.37</v>
      </c>
      <c r="G170" s="30">
        <v>41.96</v>
      </c>
      <c r="H170" s="32">
        <f t="shared" si="14"/>
        <v>4940.7050000000008</v>
      </c>
      <c r="I170" s="32"/>
      <c r="J170" s="32">
        <v>159</v>
      </c>
      <c r="K170" s="6">
        <v>140000</v>
      </c>
      <c r="L170" s="6">
        <v>132</v>
      </c>
      <c r="N170" s="91">
        <v>57.95</v>
      </c>
      <c r="O170" s="75">
        <f t="shared" si="15"/>
        <v>2231.0750000000003</v>
      </c>
      <c r="P170" s="137"/>
      <c r="Q170" s="3">
        <v>60</v>
      </c>
      <c r="U170" s="24">
        <v>62</v>
      </c>
      <c r="W170" s="113">
        <v>235.07770504270005</v>
      </c>
      <c r="X170" s="113">
        <f t="shared" si="13"/>
        <v>8.2982429880073099</v>
      </c>
      <c r="Y170" s="113">
        <v>216.9</v>
      </c>
      <c r="Z170" s="113">
        <v>231</v>
      </c>
      <c r="AB170" s="86">
        <v>57.47992</v>
      </c>
      <c r="AC170" s="86">
        <v>50.9</v>
      </c>
      <c r="AD170" s="86">
        <v>65.427999999999997</v>
      </c>
      <c r="AE170" s="86">
        <v>65.427999999999997</v>
      </c>
      <c r="AH170" s="51">
        <v>55.41</v>
      </c>
      <c r="AI170" s="130">
        <f t="shared" si="16"/>
        <v>2133.2849999999999</v>
      </c>
      <c r="AJ170" s="73">
        <v>57.7</v>
      </c>
      <c r="AK170" s="79">
        <v>57.7</v>
      </c>
      <c r="AL170" s="74">
        <v>70</v>
      </c>
      <c r="AM170" s="74">
        <v>70</v>
      </c>
      <c r="AO170" s="108">
        <v>52.6</v>
      </c>
      <c r="AP170" s="14">
        <v>56.9</v>
      </c>
      <c r="AQ170" s="14">
        <v>85.7</v>
      </c>
      <c r="AR170" s="14">
        <v>48.6</v>
      </c>
      <c r="AS170" s="108">
        <v>3.5</v>
      </c>
      <c r="AT170" s="108">
        <f t="shared" si="17"/>
        <v>137.80000000000001</v>
      </c>
      <c r="AY170" s="62">
        <v>1735</v>
      </c>
    </row>
    <row r="171" spans="1:51" ht="10.15" customHeight="1">
      <c r="A171" s="22">
        <v>42050</v>
      </c>
      <c r="B171" s="50">
        <f t="shared" si="12"/>
        <v>2015</v>
      </c>
      <c r="C171" s="169"/>
      <c r="F171" s="76">
        <v>86.37</v>
      </c>
      <c r="G171" s="30">
        <v>41.96</v>
      </c>
      <c r="H171" s="32">
        <f t="shared" si="14"/>
        <v>4940.7050000000008</v>
      </c>
      <c r="I171" s="32"/>
      <c r="J171" s="32">
        <v>159</v>
      </c>
      <c r="K171" s="6">
        <v>140000</v>
      </c>
      <c r="L171" s="6">
        <v>132</v>
      </c>
      <c r="N171" s="91">
        <v>57.95</v>
      </c>
      <c r="O171" s="75">
        <f t="shared" si="15"/>
        <v>2231.0750000000003</v>
      </c>
      <c r="P171" s="137"/>
      <c r="Q171" s="3">
        <v>64</v>
      </c>
      <c r="U171" s="24">
        <v>62</v>
      </c>
      <c r="W171" s="113">
        <v>239.90505815719999</v>
      </c>
      <c r="X171" s="113">
        <f t="shared" si="13"/>
        <v>8.4686485529491584</v>
      </c>
      <c r="Y171" s="113">
        <v>218</v>
      </c>
      <c r="Z171" s="113">
        <v>231</v>
      </c>
      <c r="AB171" s="86">
        <v>57.8065</v>
      </c>
      <c r="AC171" s="86">
        <v>51</v>
      </c>
      <c r="AD171" s="86">
        <v>65.427999999999997</v>
      </c>
      <c r="AE171" s="86">
        <v>65.427999999999997</v>
      </c>
      <c r="AH171" s="51">
        <v>55.41</v>
      </c>
      <c r="AI171" s="130">
        <f t="shared" si="16"/>
        <v>2133.2849999999999</v>
      </c>
      <c r="AJ171" s="73">
        <v>61.4</v>
      </c>
      <c r="AK171" s="79">
        <v>61.4</v>
      </c>
      <c r="AL171" s="74">
        <v>70</v>
      </c>
      <c r="AM171" s="74">
        <v>70</v>
      </c>
      <c r="AO171" s="108">
        <v>52.4</v>
      </c>
      <c r="AP171" s="14">
        <v>57.3</v>
      </c>
      <c r="AQ171" s="14">
        <v>87</v>
      </c>
      <c r="AR171" s="14">
        <v>49.4</v>
      </c>
      <c r="AS171" s="108">
        <v>4.0999999999999996</v>
      </c>
      <c r="AT171" s="108">
        <f t="shared" si="17"/>
        <v>140.5</v>
      </c>
      <c r="AY171" s="62">
        <v>1735</v>
      </c>
    </row>
    <row r="172" spans="1:51" ht="10.15" customHeight="1">
      <c r="A172" s="22">
        <v>42051</v>
      </c>
      <c r="B172" s="50">
        <f t="shared" si="12"/>
        <v>2015</v>
      </c>
      <c r="C172" s="169"/>
      <c r="F172" s="76">
        <v>86.37</v>
      </c>
      <c r="G172" s="30">
        <v>41.96</v>
      </c>
      <c r="H172" s="32">
        <f t="shared" si="14"/>
        <v>4940.7050000000008</v>
      </c>
      <c r="I172" s="32"/>
      <c r="J172" s="32">
        <v>159</v>
      </c>
      <c r="K172" s="6">
        <v>140000</v>
      </c>
      <c r="L172" s="6">
        <v>132</v>
      </c>
      <c r="N172" s="91">
        <v>57.95</v>
      </c>
      <c r="O172" s="75">
        <f t="shared" si="15"/>
        <v>2231.0750000000003</v>
      </c>
      <c r="P172" s="137"/>
      <c r="Q172" s="3">
        <v>67</v>
      </c>
      <c r="U172" s="24">
        <v>62</v>
      </c>
      <c r="W172" s="113">
        <v>236.93785665590002</v>
      </c>
      <c r="X172" s="113">
        <f t="shared" si="13"/>
        <v>8.3639063399532692</v>
      </c>
      <c r="Y172" s="113">
        <v>217.3</v>
      </c>
      <c r="Z172" s="113">
        <v>231</v>
      </c>
      <c r="AB172" s="86">
        <v>57.616930000000004</v>
      </c>
      <c r="AC172" s="86">
        <v>51.6</v>
      </c>
      <c r="AD172" s="86">
        <v>65.427999999999997</v>
      </c>
      <c r="AE172" s="86">
        <v>65.427999999999997</v>
      </c>
      <c r="AH172" s="51">
        <v>55.41</v>
      </c>
      <c r="AI172" s="130">
        <f t="shared" si="16"/>
        <v>2133.2849999999999</v>
      </c>
      <c r="AJ172" s="73">
        <v>62.6</v>
      </c>
      <c r="AK172" s="79">
        <v>62.6</v>
      </c>
      <c r="AL172" s="74">
        <v>70</v>
      </c>
      <c r="AM172" s="74">
        <v>70</v>
      </c>
      <c r="AO172" s="108">
        <v>52.7</v>
      </c>
      <c r="AP172" s="14">
        <v>57.8</v>
      </c>
      <c r="AQ172" s="14">
        <v>88</v>
      </c>
      <c r="AR172" s="14">
        <v>46.4</v>
      </c>
      <c r="AS172" s="108">
        <v>4.5999999999999996</v>
      </c>
      <c r="AT172" s="108">
        <f t="shared" si="17"/>
        <v>139</v>
      </c>
      <c r="AY172" s="62">
        <v>1735</v>
      </c>
    </row>
    <row r="173" spans="1:51" ht="10.15" customHeight="1">
      <c r="A173" s="22">
        <v>42052</v>
      </c>
      <c r="B173" s="50">
        <f t="shared" si="12"/>
        <v>2015</v>
      </c>
      <c r="C173" s="169"/>
      <c r="F173" s="76">
        <v>86.37</v>
      </c>
      <c r="G173" s="30">
        <v>41.96</v>
      </c>
      <c r="H173" s="32">
        <f t="shared" si="14"/>
        <v>4940.7050000000008</v>
      </c>
      <c r="I173" s="32"/>
      <c r="J173" s="32">
        <v>159</v>
      </c>
      <c r="K173" s="6">
        <v>140000</v>
      </c>
      <c r="L173" s="51">
        <v>127</v>
      </c>
      <c r="M173" s="81" t="s">
        <v>62</v>
      </c>
      <c r="N173" s="91">
        <v>57.95</v>
      </c>
      <c r="O173" s="75">
        <f t="shared" si="15"/>
        <v>2231.0750000000003</v>
      </c>
      <c r="P173" s="137"/>
      <c r="Q173" s="3">
        <v>69</v>
      </c>
      <c r="U173" s="24">
        <v>62</v>
      </c>
      <c r="W173" s="113">
        <v>237.60207522850001</v>
      </c>
      <c r="X173" s="113">
        <f t="shared" si="13"/>
        <v>8.3873532555660493</v>
      </c>
      <c r="Y173" s="113">
        <v>218.6</v>
      </c>
      <c r="Z173" s="113">
        <v>231</v>
      </c>
      <c r="AB173" s="86">
        <v>57.56418</v>
      </c>
      <c r="AC173" s="86">
        <v>51</v>
      </c>
      <c r="AD173" s="86">
        <v>65.427999999999997</v>
      </c>
      <c r="AE173" s="86">
        <v>65.427999999999997</v>
      </c>
      <c r="AH173" s="51">
        <v>55.41</v>
      </c>
      <c r="AI173" s="130">
        <f t="shared" si="16"/>
        <v>2133.2849999999999</v>
      </c>
      <c r="AJ173" s="73">
        <v>61.8</v>
      </c>
      <c r="AK173" s="79">
        <v>61.8</v>
      </c>
      <c r="AL173" s="74">
        <v>70</v>
      </c>
      <c r="AM173" s="74">
        <v>70</v>
      </c>
      <c r="AO173" s="108">
        <v>52.8</v>
      </c>
      <c r="AP173" s="14">
        <v>56.1</v>
      </c>
      <c r="AQ173" s="14">
        <v>88.1</v>
      </c>
      <c r="AR173" s="14">
        <v>47.1</v>
      </c>
      <c r="AS173" s="108">
        <v>3.4</v>
      </c>
      <c r="AT173" s="108">
        <f t="shared" si="17"/>
        <v>138.6</v>
      </c>
      <c r="AY173" s="62">
        <v>1735</v>
      </c>
    </row>
    <row r="174" spans="1:51" ht="10.15" customHeight="1">
      <c r="A174" s="22">
        <v>42053</v>
      </c>
      <c r="B174" s="50">
        <f t="shared" si="12"/>
        <v>2015</v>
      </c>
      <c r="C174" s="169"/>
      <c r="F174" s="76">
        <v>86.37</v>
      </c>
      <c r="G174" s="30">
        <v>41.96</v>
      </c>
      <c r="H174" s="32">
        <f t="shared" si="14"/>
        <v>4940.7050000000008</v>
      </c>
      <c r="I174" s="32"/>
      <c r="J174" s="32">
        <v>158</v>
      </c>
      <c r="K174" s="6">
        <v>140000</v>
      </c>
      <c r="L174" s="51">
        <v>127</v>
      </c>
      <c r="M174" s="81" t="s">
        <v>62</v>
      </c>
      <c r="N174" s="91">
        <v>57.95</v>
      </c>
      <c r="O174" s="75">
        <f t="shared" si="15"/>
        <v>2231.0750000000003</v>
      </c>
      <c r="P174" s="137"/>
      <c r="Q174" s="3">
        <v>68</v>
      </c>
      <c r="U174" s="24">
        <v>62</v>
      </c>
      <c r="W174" s="113">
        <v>239.5330758158</v>
      </c>
      <c r="X174" s="113">
        <f t="shared" si="13"/>
        <v>8.4555175762977388</v>
      </c>
      <c r="Y174" s="113">
        <v>212.7</v>
      </c>
      <c r="Z174" s="113">
        <v>231</v>
      </c>
      <c r="AB174" s="86">
        <v>56.291879999999999</v>
      </c>
      <c r="AC174" s="86">
        <v>51.2</v>
      </c>
      <c r="AD174" s="86">
        <v>65.427999999999997</v>
      </c>
      <c r="AE174" s="86">
        <v>65.427999999999997</v>
      </c>
      <c r="AG174" s="90"/>
      <c r="AH174" s="51">
        <v>55.41</v>
      </c>
      <c r="AI174" s="130">
        <f t="shared" si="16"/>
        <v>2133.2849999999999</v>
      </c>
      <c r="AJ174" s="73">
        <v>63.5</v>
      </c>
      <c r="AK174" s="79">
        <v>63.5</v>
      </c>
      <c r="AL174" s="74">
        <v>70</v>
      </c>
      <c r="AM174" s="74">
        <v>70</v>
      </c>
      <c r="AO174" s="108">
        <v>53.3</v>
      </c>
      <c r="AP174" s="14">
        <v>56.8</v>
      </c>
      <c r="AQ174" s="14">
        <v>91.4</v>
      </c>
      <c r="AR174" s="14">
        <v>47.1</v>
      </c>
      <c r="AS174" s="108">
        <v>0.1</v>
      </c>
      <c r="AT174" s="108">
        <f t="shared" si="17"/>
        <v>138.6</v>
      </c>
      <c r="AY174" s="62">
        <v>1735</v>
      </c>
    </row>
    <row r="175" spans="1:51" ht="10.15" customHeight="1">
      <c r="A175" s="22">
        <v>42054</v>
      </c>
      <c r="B175" s="50">
        <f t="shared" si="12"/>
        <v>2015</v>
      </c>
      <c r="C175" s="169"/>
      <c r="F175" s="76">
        <v>86.37</v>
      </c>
      <c r="G175" s="30">
        <v>41.96</v>
      </c>
      <c r="H175" s="32">
        <f t="shared" si="14"/>
        <v>4940.7050000000008</v>
      </c>
      <c r="I175" s="32"/>
      <c r="J175" s="32">
        <v>154</v>
      </c>
      <c r="K175" s="6">
        <v>140000</v>
      </c>
      <c r="L175" s="6">
        <v>132</v>
      </c>
      <c r="N175" s="91">
        <v>57.95</v>
      </c>
      <c r="O175" s="75">
        <f t="shared" si="15"/>
        <v>2231.0750000000003</v>
      </c>
      <c r="P175" s="137"/>
      <c r="Q175" s="3">
        <v>71</v>
      </c>
      <c r="U175" s="24">
        <v>62</v>
      </c>
      <c r="W175" s="113">
        <v>241.0357273859</v>
      </c>
      <c r="X175" s="113">
        <f t="shared" si="13"/>
        <v>8.5085611767222691</v>
      </c>
      <c r="Y175" s="113">
        <v>218.4</v>
      </c>
      <c r="Z175" s="113">
        <v>231</v>
      </c>
      <c r="AB175" s="86">
        <v>56.381419999999999</v>
      </c>
      <c r="AC175" s="86">
        <v>51.7</v>
      </c>
      <c r="AD175" s="86">
        <v>65.427999999999997</v>
      </c>
      <c r="AE175" s="86">
        <v>65.427999999999997</v>
      </c>
      <c r="AG175" s="90"/>
      <c r="AH175" s="51">
        <v>55.41</v>
      </c>
      <c r="AI175" s="130">
        <f t="shared" si="16"/>
        <v>2133.2849999999999</v>
      </c>
      <c r="AJ175" s="73">
        <v>61</v>
      </c>
      <c r="AK175" s="79">
        <v>61</v>
      </c>
      <c r="AL175" s="74">
        <v>70</v>
      </c>
      <c r="AM175" s="74">
        <v>70</v>
      </c>
      <c r="AO175" s="108">
        <v>52.6</v>
      </c>
      <c r="AP175" s="14">
        <v>54.8</v>
      </c>
      <c r="AQ175" s="14">
        <v>97.6</v>
      </c>
      <c r="AR175" s="14">
        <v>48.2</v>
      </c>
      <c r="AS175" s="108">
        <v>3.3</v>
      </c>
      <c r="AT175" s="108">
        <f t="shared" si="17"/>
        <v>149.10000000000002</v>
      </c>
      <c r="AY175" s="62">
        <v>1735</v>
      </c>
    </row>
    <row r="176" spans="1:51" ht="10.15" customHeight="1">
      <c r="A176" s="22">
        <v>42055</v>
      </c>
      <c r="B176" s="50">
        <f t="shared" si="12"/>
        <v>2015</v>
      </c>
      <c r="C176" s="169"/>
      <c r="F176" s="76">
        <v>86.37</v>
      </c>
      <c r="G176" s="30">
        <v>41.96</v>
      </c>
      <c r="H176" s="32">
        <f t="shared" si="14"/>
        <v>4940.7050000000008</v>
      </c>
      <c r="I176" s="32"/>
      <c r="J176" s="32">
        <v>163</v>
      </c>
      <c r="K176" s="6">
        <v>140000</v>
      </c>
      <c r="L176" s="6">
        <v>132</v>
      </c>
      <c r="N176" s="91">
        <v>57.95</v>
      </c>
      <c r="O176" s="75">
        <f t="shared" si="15"/>
        <v>2231.0750000000003</v>
      </c>
      <c r="P176" s="137"/>
      <c r="Q176" s="3">
        <v>67</v>
      </c>
      <c r="U176" s="24">
        <v>62</v>
      </c>
      <c r="W176" s="113">
        <v>242.67450491049996</v>
      </c>
      <c r="X176" s="113">
        <f t="shared" si="13"/>
        <v>8.5664100233406479</v>
      </c>
      <c r="Y176" s="113">
        <v>221.5</v>
      </c>
      <c r="Z176" s="113">
        <v>231</v>
      </c>
      <c r="AB176" s="86">
        <v>59.800579999999997</v>
      </c>
      <c r="AC176" s="86">
        <v>52.2</v>
      </c>
      <c r="AD176" s="86">
        <v>65.427999999999997</v>
      </c>
      <c r="AE176" s="86">
        <v>65.427999999999997</v>
      </c>
      <c r="AG176" s="90"/>
      <c r="AH176" s="51">
        <v>55.41</v>
      </c>
      <c r="AI176" s="130">
        <f t="shared" si="16"/>
        <v>2133.2849999999999</v>
      </c>
      <c r="AJ176" s="73">
        <v>53.3</v>
      </c>
      <c r="AK176" s="79">
        <v>53.3</v>
      </c>
      <c r="AL176" s="74">
        <v>70</v>
      </c>
      <c r="AM176" s="74">
        <v>70</v>
      </c>
      <c r="AO176" s="108">
        <v>52.9</v>
      </c>
      <c r="AP176" s="14">
        <v>54.9</v>
      </c>
      <c r="AQ176" s="14">
        <v>99.2</v>
      </c>
      <c r="AR176" s="14">
        <v>47</v>
      </c>
      <c r="AS176" s="108">
        <v>3</v>
      </c>
      <c r="AT176" s="108">
        <f t="shared" si="17"/>
        <v>149.19999999999999</v>
      </c>
      <c r="AY176" s="62">
        <v>1735</v>
      </c>
    </row>
    <row r="177" spans="1:51" ht="10.15" customHeight="1">
      <c r="A177" s="22">
        <v>42056</v>
      </c>
      <c r="B177" s="50">
        <f t="shared" si="12"/>
        <v>2015</v>
      </c>
      <c r="C177" s="169"/>
      <c r="F177" s="76">
        <v>86.37</v>
      </c>
      <c r="G177" s="30">
        <v>41.96</v>
      </c>
      <c r="H177" s="32">
        <f t="shared" si="14"/>
        <v>4940.7050000000008</v>
      </c>
      <c r="I177" s="32"/>
      <c r="J177" s="32">
        <v>164</v>
      </c>
      <c r="K177" s="6">
        <v>140000</v>
      </c>
      <c r="L177" s="6">
        <v>132</v>
      </c>
      <c r="N177" s="91">
        <v>57.95</v>
      </c>
      <c r="O177" s="75">
        <f t="shared" si="15"/>
        <v>2231.0750000000003</v>
      </c>
      <c r="P177" s="137"/>
      <c r="Q177" s="3">
        <v>57</v>
      </c>
      <c r="U177" s="24">
        <v>62</v>
      </c>
      <c r="W177" s="113">
        <v>244.45639941310006</v>
      </c>
      <c r="X177" s="113">
        <f t="shared" si="13"/>
        <v>8.6293108992824301</v>
      </c>
      <c r="Y177" s="113">
        <v>221.1</v>
      </c>
      <c r="Z177" s="113">
        <v>231</v>
      </c>
      <c r="AB177" s="86">
        <v>60.254049999999999</v>
      </c>
      <c r="AC177" s="86">
        <v>53.6</v>
      </c>
      <c r="AD177" s="86">
        <v>65.427999999999997</v>
      </c>
      <c r="AE177" s="86">
        <v>65.427999999999997</v>
      </c>
      <c r="AG177" s="90"/>
      <c r="AH177" s="51">
        <v>55.41</v>
      </c>
      <c r="AI177" s="130">
        <f t="shared" si="16"/>
        <v>2133.2849999999999</v>
      </c>
      <c r="AJ177" s="73">
        <v>29.1</v>
      </c>
      <c r="AK177" s="79">
        <v>29.1</v>
      </c>
      <c r="AL177" s="74">
        <v>70</v>
      </c>
      <c r="AM177" s="74">
        <v>70</v>
      </c>
      <c r="AO177" s="108">
        <v>51.9</v>
      </c>
      <c r="AP177" s="14">
        <v>53.4</v>
      </c>
      <c r="AQ177" s="14">
        <v>99.9</v>
      </c>
      <c r="AR177" s="14">
        <v>51.5</v>
      </c>
      <c r="AS177" s="108">
        <v>2.4</v>
      </c>
      <c r="AT177" s="108">
        <f t="shared" si="17"/>
        <v>153.80000000000001</v>
      </c>
      <c r="AY177" s="62">
        <v>1735</v>
      </c>
    </row>
    <row r="178" spans="1:51" ht="10.15" customHeight="1">
      <c r="A178" s="22">
        <v>42057</v>
      </c>
      <c r="B178" s="50">
        <f t="shared" si="12"/>
        <v>2015</v>
      </c>
      <c r="C178" s="169"/>
      <c r="F178" s="76">
        <v>86.37</v>
      </c>
      <c r="G178" s="30">
        <v>41.96</v>
      </c>
      <c r="H178" s="32">
        <f t="shared" si="14"/>
        <v>4940.7050000000008</v>
      </c>
      <c r="I178" s="32"/>
      <c r="J178" s="32">
        <v>171</v>
      </c>
      <c r="K178" s="6">
        <v>140000</v>
      </c>
      <c r="L178" s="6">
        <v>132</v>
      </c>
      <c r="N178" s="91">
        <v>57.95</v>
      </c>
      <c r="O178" s="75">
        <f t="shared" si="15"/>
        <v>2231.0750000000003</v>
      </c>
      <c r="P178" s="137"/>
      <c r="Q178" s="3">
        <v>32</v>
      </c>
      <c r="U178" s="24">
        <v>62</v>
      </c>
      <c r="W178" s="113">
        <v>244.88315476750003</v>
      </c>
      <c r="X178" s="113">
        <f t="shared" si="13"/>
        <v>8.6443753632927507</v>
      </c>
      <c r="Y178" s="113">
        <v>215.2</v>
      </c>
      <c r="Z178" s="113">
        <v>231</v>
      </c>
      <c r="AB178" s="86">
        <v>58.862110000000001</v>
      </c>
      <c r="AC178" s="86">
        <v>54</v>
      </c>
      <c r="AD178" s="86">
        <v>65.427999999999997</v>
      </c>
      <c r="AE178" s="86">
        <v>65.427999999999997</v>
      </c>
      <c r="AG178" s="90"/>
      <c r="AH178" s="51">
        <v>55.41</v>
      </c>
      <c r="AI178" s="130">
        <f t="shared" si="16"/>
        <v>2133.2849999999999</v>
      </c>
      <c r="AJ178" s="73">
        <v>30.5</v>
      </c>
      <c r="AK178" s="79">
        <v>30.5</v>
      </c>
      <c r="AL178" s="74">
        <v>70</v>
      </c>
      <c r="AM178" s="74">
        <v>70</v>
      </c>
      <c r="AO178" s="108">
        <v>51.9</v>
      </c>
      <c r="AP178" s="14">
        <v>53.9</v>
      </c>
      <c r="AQ178" s="14">
        <v>95.6</v>
      </c>
      <c r="AR178" s="14">
        <v>51.1</v>
      </c>
      <c r="AS178" s="108">
        <v>0</v>
      </c>
      <c r="AT178" s="108">
        <f t="shared" si="17"/>
        <v>146.69999999999999</v>
      </c>
      <c r="AY178" s="62">
        <v>1735</v>
      </c>
    </row>
    <row r="179" spans="1:51" ht="10.15" customHeight="1">
      <c r="A179" s="22">
        <v>42058</v>
      </c>
      <c r="B179" s="50">
        <f t="shared" si="12"/>
        <v>2015</v>
      </c>
      <c r="C179" s="169"/>
      <c r="F179" s="76">
        <v>86.37</v>
      </c>
      <c r="G179" s="30">
        <v>41.96</v>
      </c>
      <c r="H179" s="32">
        <f t="shared" si="14"/>
        <v>4940.7050000000008</v>
      </c>
      <c r="I179" s="32"/>
      <c r="J179" s="32">
        <v>170</v>
      </c>
      <c r="K179" s="6">
        <v>140000</v>
      </c>
      <c r="L179" s="6">
        <v>132</v>
      </c>
      <c r="N179" s="91">
        <v>57.95</v>
      </c>
      <c r="O179" s="75">
        <f t="shared" si="15"/>
        <v>2231.0750000000003</v>
      </c>
      <c r="P179" s="137"/>
      <c r="Q179" s="3">
        <v>37</v>
      </c>
      <c r="U179" s="24">
        <v>62</v>
      </c>
      <c r="W179" s="113">
        <v>241.98064412029998</v>
      </c>
      <c r="X179" s="113">
        <f t="shared" si="13"/>
        <v>8.5419167374465879</v>
      </c>
      <c r="Y179" s="113">
        <v>213.5</v>
      </c>
      <c r="Z179" s="113">
        <v>231</v>
      </c>
      <c r="AB179" s="86">
        <v>59.768830000000001</v>
      </c>
      <c r="AC179" s="86">
        <v>54.2</v>
      </c>
      <c r="AD179" s="86">
        <v>65.427999999999997</v>
      </c>
      <c r="AE179" s="86">
        <v>65.427999999999997</v>
      </c>
      <c r="AG179" s="90"/>
      <c r="AH179" s="51">
        <v>55.41</v>
      </c>
      <c r="AI179" s="130">
        <f t="shared" si="16"/>
        <v>2133.2849999999999</v>
      </c>
      <c r="AJ179" s="73">
        <v>30.3</v>
      </c>
      <c r="AK179" s="79">
        <v>30.3</v>
      </c>
      <c r="AL179" s="74">
        <v>70</v>
      </c>
      <c r="AM179" s="74">
        <v>70</v>
      </c>
      <c r="AO179" s="108">
        <v>52</v>
      </c>
      <c r="AP179" s="14">
        <v>53.9</v>
      </c>
      <c r="AQ179" s="14">
        <v>97</v>
      </c>
      <c r="AR179" s="14">
        <v>51</v>
      </c>
      <c r="AS179" s="108">
        <v>0</v>
      </c>
      <c r="AT179" s="108">
        <f t="shared" si="17"/>
        <v>148</v>
      </c>
      <c r="AY179" s="62">
        <v>1735</v>
      </c>
    </row>
    <row r="180" spans="1:51" ht="10.15" customHeight="1">
      <c r="A180" s="22">
        <v>42059</v>
      </c>
      <c r="B180" s="50">
        <f t="shared" si="12"/>
        <v>2015</v>
      </c>
      <c r="C180" s="169"/>
      <c r="F180" s="76">
        <v>86.37</v>
      </c>
      <c r="G180" s="30">
        <v>41.96</v>
      </c>
      <c r="H180" s="32">
        <f t="shared" si="14"/>
        <v>4940.7050000000008</v>
      </c>
      <c r="I180" s="32"/>
      <c r="J180" s="32">
        <v>166</v>
      </c>
      <c r="K180" s="6">
        <v>140000</v>
      </c>
      <c r="L180" s="6">
        <v>132</v>
      </c>
      <c r="N180" s="91">
        <v>57.95</v>
      </c>
      <c r="O180" s="75">
        <f t="shared" si="15"/>
        <v>2231.0750000000003</v>
      </c>
      <c r="P180" s="137"/>
      <c r="Q180" s="3">
        <v>36</v>
      </c>
      <c r="U180" s="24">
        <v>62</v>
      </c>
      <c r="W180" s="113">
        <v>239.70501559159999</v>
      </c>
      <c r="X180" s="113">
        <f t="shared" si="13"/>
        <v>8.4615870503834802</v>
      </c>
      <c r="Y180" s="113">
        <v>215.4</v>
      </c>
      <c r="Z180" s="113">
        <v>231</v>
      </c>
      <c r="AB180" s="86">
        <v>59.661430000000003</v>
      </c>
      <c r="AC180" s="86">
        <v>54.4</v>
      </c>
      <c r="AD180" s="86">
        <v>65.427999999999997</v>
      </c>
      <c r="AE180" s="86">
        <v>65.427999999999997</v>
      </c>
      <c r="AG180" s="90"/>
      <c r="AH180" s="51">
        <v>55.41</v>
      </c>
      <c r="AI180" s="130">
        <f t="shared" si="16"/>
        <v>2133.2849999999999</v>
      </c>
      <c r="AJ180" s="73">
        <v>28.7</v>
      </c>
      <c r="AK180" s="79">
        <v>28.7</v>
      </c>
      <c r="AL180" s="74">
        <v>70</v>
      </c>
      <c r="AM180" s="74">
        <v>70</v>
      </c>
      <c r="AO180" s="108">
        <v>52.3</v>
      </c>
      <c r="AP180" s="14">
        <v>54.2</v>
      </c>
      <c r="AQ180" s="14">
        <v>95.6</v>
      </c>
      <c r="AR180" s="14">
        <v>53</v>
      </c>
      <c r="AS180" s="108">
        <v>0</v>
      </c>
      <c r="AT180" s="108">
        <f t="shared" si="17"/>
        <v>148.6</v>
      </c>
      <c r="AY180" s="62">
        <v>1735</v>
      </c>
    </row>
    <row r="181" spans="1:51" ht="10.15" customHeight="1">
      <c r="A181" s="22">
        <v>42060</v>
      </c>
      <c r="B181" s="50">
        <f t="shared" si="12"/>
        <v>2015</v>
      </c>
      <c r="C181" s="169"/>
      <c r="F181" s="76">
        <v>86.37</v>
      </c>
      <c r="G181" s="30">
        <v>41.96</v>
      </c>
      <c r="H181" s="32">
        <f t="shared" si="14"/>
        <v>4940.7050000000008</v>
      </c>
      <c r="I181" s="32"/>
      <c r="J181" s="32">
        <v>164</v>
      </c>
      <c r="K181" s="6">
        <v>140000</v>
      </c>
      <c r="L181" s="6">
        <v>132</v>
      </c>
      <c r="N181" s="91">
        <v>57.95</v>
      </c>
      <c r="O181" s="75">
        <f t="shared" si="15"/>
        <v>2231.0750000000003</v>
      </c>
      <c r="P181" s="137"/>
      <c r="Q181" s="3">
        <v>35</v>
      </c>
      <c r="U181" s="24">
        <v>62</v>
      </c>
      <c r="W181" s="113">
        <v>238.55922537249998</v>
      </c>
      <c r="X181" s="113">
        <f t="shared" si="13"/>
        <v>8.4211406556492499</v>
      </c>
      <c r="Y181" s="113">
        <v>221.5</v>
      </c>
      <c r="Z181" s="113">
        <v>231</v>
      </c>
      <c r="AB181" s="86">
        <v>60.689799999999998</v>
      </c>
      <c r="AC181" s="86">
        <v>53.6</v>
      </c>
      <c r="AD181" s="86">
        <v>65.427999999999997</v>
      </c>
      <c r="AE181" s="86">
        <v>65.427999999999997</v>
      </c>
      <c r="AG181" s="90"/>
      <c r="AH181" s="51">
        <v>55.41</v>
      </c>
      <c r="AI181" s="130">
        <f t="shared" si="16"/>
        <v>2133.2849999999999</v>
      </c>
      <c r="AJ181" s="73">
        <v>33</v>
      </c>
      <c r="AK181" s="79">
        <v>33</v>
      </c>
      <c r="AL181" s="74">
        <v>70</v>
      </c>
      <c r="AM181" s="74">
        <v>70</v>
      </c>
      <c r="AO181" s="108">
        <v>56.6</v>
      </c>
      <c r="AP181" s="14">
        <v>59.4</v>
      </c>
      <c r="AQ181" s="14">
        <v>92.4</v>
      </c>
      <c r="AR181" s="14">
        <v>53.4</v>
      </c>
      <c r="AS181" s="108">
        <v>0</v>
      </c>
      <c r="AT181" s="108">
        <f t="shared" si="17"/>
        <v>145.80000000000001</v>
      </c>
      <c r="AY181" s="62">
        <v>1735</v>
      </c>
    </row>
    <row r="182" spans="1:51" ht="10.15" customHeight="1">
      <c r="A182" s="22">
        <v>42061</v>
      </c>
      <c r="B182" s="50">
        <f t="shared" si="12"/>
        <v>2015</v>
      </c>
      <c r="C182" s="169"/>
      <c r="F182" s="76">
        <v>86.37</v>
      </c>
      <c r="G182" s="30">
        <v>41.96</v>
      </c>
      <c r="H182" s="32">
        <f t="shared" si="14"/>
        <v>4940.7050000000008</v>
      </c>
      <c r="I182" s="32"/>
      <c r="J182" s="32">
        <v>167</v>
      </c>
      <c r="K182" s="6">
        <v>140000</v>
      </c>
      <c r="L182" s="6">
        <v>132</v>
      </c>
      <c r="N182" s="91">
        <v>57.95</v>
      </c>
      <c r="O182" s="75">
        <f t="shared" si="15"/>
        <v>2231.0750000000003</v>
      </c>
      <c r="P182" s="137"/>
      <c r="Q182" s="3">
        <v>42</v>
      </c>
      <c r="U182" s="24">
        <v>62</v>
      </c>
      <c r="W182" s="113">
        <v>244.04162175469997</v>
      </c>
      <c r="X182" s="113">
        <f t="shared" si="13"/>
        <v>8.6146692479409079</v>
      </c>
      <c r="Y182" s="113">
        <v>220.2</v>
      </c>
      <c r="Z182" s="113">
        <v>231</v>
      </c>
      <c r="AB182" s="86">
        <v>60.509059999999998</v>
      </c>
      <c r="AC182" s="86">
        <v>54.8</v>
      </c>
      <c r="AD182" s="86">
        <v>65.427999999999997</v>
      </c>
      <c r="AE182" s="86">
        <v>65.427999999999997</v>
      </c>
      <c r="AH182" s="51">
        <v>55.41</v>
      </c>
      <c r="AI182" s="130">
        <f t="shared" si="16"/>
        <v>2133.2849999999999</v>
      </c>
      <c r="AJ182" s="73">
        <v>44.8</v>
      </c>
      <c r="AK182" s="79">
        <v>44.8</v>
      </c>
      <c r="AL182" s="74">
        <v>70</v>
      </c>
      <c r="AM182" s="74">
        <v>70</v>
      </c>
      <c r="AO182" s="108">
        <v>57.5</v>
      </c>
      <c r="AP182" s="14">
        <v>60</v>
      </c>
      <c r="AQ182" s="14">
        <v>94.5</v>
      </c>
      <c r="AR182" s="14">
        <v>53</v>
      </c>
      <c r="AS182" s="108">
        <v>0</v>
      </c>
      <c r="AT182" s="108">
        <f t="shared" si="17"/>
        <v>147.5</v>
      </c>
      <c r="AY182" s="62">
        <v>1735</v>
      </c>
    </row>
    <row r="183" spans="1:51" ht="10.15" customHeight="1">
      <c r="A183" s="22">
        <v>42062</v>
      </c>
      <c r="B183" s="50">
        <f t="shared" si="12"/>
        <v>2015</v>
      </c>
      <c r="C183" s="169"/>
      <c r="F183" s="76">
        <v>86.37</v>
      </c>
      <c r="G183" s="30">
        <v>41.96</v>
      </c>
      <c r="H183" s="32">
        <f t="shared" si="14"/>
        <v>4940.7050000000008</v>
      </c>
      <c r="I183" s="32"/>
      <c r="J183" s="32">
        <v>166</v>
      </c>
      <c r="K183" s="6">
        <v>140000</v>
      </c>
      <c r="L183" s="6">
        <v>132</v>
      </c>
      <c r="N183" s="91">
        <v>57.95</v>
      </c>
      <c r="O183" s="75">
        <f t="shared" si="15"/>
        <v>2231.0750000000003</v>
      </c>
      <c r="P183" s="137"/>
      <c r="Q183" s="3">
        <v>52</v>
      </c>
      <c r="U183" s="24">
        <v>62</v>
      </c>
      <c r="W183" s="113">
        <v>240.2749472564</v>
      </c>
      <c r="X183" s="113">
        <f t="shared" si="13"/>
        <v>8.4817056381509186</v>
      </c>
      <c r="Y183" s="113">
        <v>224.1</v>
      </c>
      <c r="Z183" s="113">
        <v>231</v>
      </c>
      <c r="AB183" s="86">
        <v>59.16901</v>
      </c>
      <c r="AC183" s="86">
        <v>55.7</v>
      </c>
      <c r="AD183" s="86">
        <v>65.427999999999997</v>
      </c>
      <c r="AE183" s="86">
        <v>65.427999999999997</v>
      </c>
      <c r="AH183" s="51">
        <v>55.41</v>
      </c>
      <c r="AI183" s="130">
        <f t="shared" si="16"/>
        <v>2133.2849999999999</v>
      </c>
      <c r="AJ183" s="73">
        <v>35</v>
      </c>
      <c r="AK183" s="79">
        <v>35</v>
      </c>
      <c r="AL183" s="74">
        <v>70</v>
      </c>
      <c r="AM183" s="74">
        <v>70</v>
      </c>
      <c r="AO183" s="108">
        <v>57.7</v>
      </c>
      <c r="AP183" s="14">
        <v>60.3</v>
      </c>
      <c r="AQ183" s="14">
        <v>94.6</v>
      </c>
      <c r="AR183" s="14">
        <v>53.8</v>
      </c>
      <c r="AS183" s="108">
        <v>0</v>
      </c>
      <c r="AT183" s="108">
        <f t="shared" si="17"/>
        <v>148.39999999999998</v>
      </c>
      <c r="AY183" s="62">
        <v>1735</v>
      </c>
    </row>
    <row r="184" spans="1:51" ht="10.15" customHeight="1">
      <c r="A184" s="22">
        <v>42063</v>
      </c>
      <c r="B184" s="50">
        <f t="shared" si="12"/>
        <v>2015</v>
      </c>
      <c r="C184" s="169"/>
      <c r="F184" s="76">
        <v>86.37</v>
      </c>
      <c r="G184" s="30">
        <v>41.96</v>
      </c>
      <c r="H184" s="32">
        <f t="shared" si="14"/>
        <v>4940.7050000000008</v>
      </c>
      <c r="I184" s="32"/>
      <c r="J184" s="32">
        <v>174</v>
      </c>
      <c r="K184" s="6">
        <v>140000</v>
      </c>
      <c r="L184" s="6">
        <v>132</v>
      </c>
      <c r="N184" s="91">
        <v>57.95</v>
      </c>
      <c r="O184" s="75">
        <f t="shared" si="15"/>
        <v>2231.0750000000003</v>
      </c>
      <c r="P184" s="137"/>
      <c r="Q184" s="3">
        <v>38</v>
      </c>
      <c r="U184" s="24">
        <v>62</v>
      </c>
      <c r="W184" s="113">
        <v>241.45384437450005</v>
      </c>
      <c r="X184" s="113">
        <f t="shared" si="13"/>
        <v>8.5233207064198506</v>
      </c>
      <c r="Y184" s="113">
        <v>225.6</v>
      </c>
      <c r="Z184" s="113">
        <v>231</v>
      </c>
      <c r="AB184" s="86">
        <v>58.995469999999997</v>
      </c>
      <c r="AC184" s="86">
        <v>57.1</v>
      </c>
      <c r="AD184" s="86">
        <v>65.427999999999997</v>
      </c>
      <c r="AE184" s="86">
        <v>65.427999999999997</v>
      </c>
      <c r="AH184" s="51">
        <v>55.41</v>
      </c>
      <c r="AI184" s="130">
        <f t="shared" si="16"/>
        <v>2133.2849999999999</v>
      </c>
      <c r="AJ184" s="73">
        <v>20.399999999999999</v>
      </c>
      <c r="AK184" s="79">
        <v>20.399999999999999</v>
      </c>
      <c r="AL184" s="74">
        <v>70</v>
      </c>
      <c r="AM184" s="74">
        <v>70</v>
      </c>
      <c r="AO184" s="108">
        <v>58.8</v>
      </c>
      <c r="AP184" s="14">
        <v>61.4</v>
      </c>
      <c r="AQ184" s="14">
        <v>94.6</v>
      </c>
      <c r="AR184" s="14">
        <v>52.8</v>
      </c>
      <c r="AS184" s="108">
        <v>0</v>
      </c>
      <c r="AT184" s="108">
        <f t="shared" si="17"/>
        <v>147.39999999999998</v>
      </c>
      <c r="AY184" s="62">
        <v>1735</v>
      </c>
    </row>
    <row r="185" spans="1:51" ht="10.15" customHeight="1">
      <c r="A185" s="22">
        <v>42064</v>
      </c>
      <c r="B185" s="50">
        <f t="shared" si="12"/>
        <v>2015</v>
      </c>
      <c r="C185" s="169">
        <v>42064</v>
      </c>
      <c r="F185" s="76">
        <v>84.36</v>
      </c>
      <c r="G185" s="30">
        <v>41.81</v>
      </c>
      <c r="H185" s="32">
        <f t="shared" si="14"/>
        <v>4857.5450000000001</v>
      </c>
      <c r="I185" s="32"/>
      <c r="J185" s="32">
        <v>174</v>
      </c>
      <c r="K185" s="6">
        <v>140000</v>
      </c>
      <c r="L185" s="6">
        <v>132</v>
      </c>
      <c r="N185" s="91">
        <v>57.95</v>
      </c>
      <c r="O185" s="75">
        <f t="shared" si="15"/>
        <v>2231.0750000000003</v>
      </c>
      <c r="P185" s="137"/>
      <c r="Q185" s="3">
        <v>24</v>
      </c>
      <c r="U185" s="24">
        <v>62</v>
      </c>
      <c r="W185" s="113">
        <v>239.36509268210003</v>
      </c>
      <c r="X185" s="113">
        <f t="shared" si="13"/>
        <v>8.4495877716781305</v>
      </c>
      <c r="Y185" s="113">
        <v>221</v>
      </c>
      <c r="Z185" s="113">
        <v>231</v>
      </c>
      <c r="AB185" s="86">
        <v>59.148539999999997</v>
      </c>
      <c r="AC185" s="86">
        <v>56.4</v>
      </c>
      <c r="AD185" s="86">
        <v>65.346000000000004</v>
      </c>
      <c r="AE185" s="86">
        <v>65.346000000000004</v>
      </c>
      <c r="AH185" s="51">
        <v>55.41</v>
      </c>
      <c r="AI185" s="130">
        <f t="shared" si="16"/>
        <v>2133.2849999999999</v>
      </c>
      <c r="AJ185" s="73">
        <v>18.5</v>
      </c>
      <c r="AK185" s="79">
        <v>18.5</v>
      </c>
      <c r="AL185" s="74">
        <v>70</v>
      </c>
      <c r="AM185" s="74">
        <v>70</v>
      </c>
      <c r="AO185" s="108">
        <v>57.2</v>
      </c>
      <c r="AP185" s="14">
        <v>59</v>
      </c>
      <c r="AQ185" s="14">
        <v>94.5</v>
      </c>
      <c r="AR185" s="14">
        <v>52.4</v>
      </c>
      <c r="AS185" s="108">
        <v>0</v>
      </c>
      <c r="AT185" s="108">
        <f t="shared" si="17"/>
        <v>146.9</v>
      </c>
      <c r="AY185" s="62">
        <v>1735</v>
      </c>
    </row>
    <row r="186" spans="1:51" ht="10.15" customHeight="1">
      <c r="A186" s="22">
        <v>42065</v>
      </c>
      <c r="B186" s="50">
        <f t="shared" si="12"/>
        <v>2015</v>
      </c>
      <c r="C186" s="169"/>
      <c r="F186" s="76">
        <v>84.36</v>
      </c>
      <c r="G186" s="30">
        <v>41.81</v>
      </c>
      <c r="H186" s="32">
        <f t="shared" si="14"/>
        <v>4857.5450000000001</v>
      </c>
      <c r="I186" s="32"/>
      <c r="J186" s="32">
        <v>169</v>
      </c>
      <c r="K186" s="6">
        <v>140000</v>
      </c>
      <c r="L186" s="6">
        <v>132</v>
      </c>
      <c r="N186" s="91">
        <v>57.95</v>
      </c>
      <c r="O186" s="75">
        <f t="shared" si="15"/>
        <v>2231.0750000000003</v>
      </c>
      <c r="P186" s="137"/>
      <c r="Q186" s="3">
        <v>25</v>
      </c>
      <c r="U186" s="24">
        <v>62</v>
      </c>
      <c r="W186" s="113">
        <v>239.25137769219998</v>
      </c>
      <c r="X186" s="113">
        <f t="shared" si="13"/>
        <v>8.4455736325346589</v>
      </c>
      <c r="Y186" s="113">
        <v>220</v>
      </c>
      <c r="Z186" s="113">
        <v>231</v>
      </c>
      <c r="AB186" s="86">
        <v>61.536940000000001</v>
      </c>
      <c r="AC186" s="86">
        <v>56.6</v>
      </c>
      <c r="AD186" s="86">
        <v>65.346000000000004</v>
      </c>
      <c r="AE186" s="86">
        <v>65.346000000000004</v>
      </c>
      <c r="AH186" s="51">
        <v>55.41</v>
      </c>
      <c r="AI186" s="130">
        <f t="shared" si="16"/>
        <v>2133.2849999999999</v>
      </c>
      <c r="AJ186" s="73">
        <v>12.8</v>
      </c>
      <c r="AK186" s="79">
        <v>12.8</v>
      </c>
      <c r="AL186" s="74">
        <v>70</v>
      </c>
      <c r="AM186" s="74">
        <v>70</v>
      </c>
      <c r="AO186" s="108">
        <v>54.6</v>
      </c>
      <c r="AP186" s="14">
        <v>58.4</v>
      </c>
      <c r="AQ186" s="14">
        <v>82.7</v>
      </c>
      <c r="AR186" s="14">
        <v>51.7</v>
      </c>
      <c r="AS186" s="108">
        <v>0</v>
      </c>
      <c r="AT186" s="108">
        <f t="shared" si="17"/>
        <v>134.4</v>
      </c>
      <c r="AY186" s="62">
        <v>1735</v>
      </c>
    </row>
    <row r="187" spans="1:51" ht="10.15" customHeight="1">
      <c r="A187" s="22">
        <v>42066</v>
      </c>
      <c r="B187" s="50">
        <f t="shared" si="12"/>
        <v>2015</v>
      </c>
      <c r="C187" s="169"/>
      <c r="F187" s="76">
        <v>84.36</v>
      </c>
      <c r="G187" s="30">
        <v>41.81</v>
      </c>
      <c r="H187" s="32">
        <f t="shared" si="14"/>
        <v>4857.5450000000001</v>
      </c>
      <c r="I187" s="32"/>
      <c r="J187" s="32">
        <v>168</v>
      </c>
      <c r="K187" s="6">
        <v>140000</v>
      </c>
      <c r="L187" s="6">
        <v>132</v>
      </c>
      <c r="N187" s="91">
        <v>57.95</v>
      </c>
      <c r="O187" s="75">
        <f t="shared" si="15"/>
        <v>2231.0750000000003</v>
      </c>
      <c r="P187" s="137"/>
      <c r="Q187" s="3">
        <v>17</v>
      </c>
      <c r="U187" s="24">
        <v>62</v>
      </c>
      <c r="W187" s="113">
        <v>238.18491665639999</v>
      </c>
      <c r="X187" s="113">
        <f t="shared" si="13"/>
        <v>8.4079275579709201</v>
      </c>
      <c r="Y187" s="113">
        <v>220.8</v>
      </c>
      <c r="Z187" s="113">
        <v>231</v>
      </c>
      <c r="AB187" s="86">
        <v>60.282069999999997</v>
      </c>
      <c r="AC187" s="86">
        <v>56.3</v>
      </c>
      <c r="AD187" s="86">
        <v>65.346000000000004</v>
      </c>
      <c r="AE187" s="86">
        <v>65.346000000000004</v>
      </c>
      <c r="AH187" s="51">
        <v>55.41</v>
      </c>
      <c r="AI187" s="130">
        <f t="shared" si="16"/>
        <v>2133.2849999999999</v>
      </c>
      <c r="AJ187" s="73">
        <v>24.4</v>
      </c>
      <c r="AK187" s="79">
        <v>24.4</v>
      </c>
      <c r="AL187" s="74">
        <v>70</v>
      </c>
      <c r="AM187" s="74">
        <v>70</v>
      </c>
      <c r="AO187" s="108">
        <v>55.5</v>
      </c>
      <c r="AP187" s="14">
        <v>59.4</v>
      </c>
      <c r="AQ187" s="14">
        <v>79.3</v>
      </c>
      <c r="AR187" s="14">
        <v>52</v>
      </c>
      <c r="AS187" s="108">
        <v>0</v>
      </c>
      <c r="AT187" s="108">
        <f t="shared" si="17"/>
        <v>131.30000000000001</v>
      </c>
      <c r="AY187" s="62">
        <v>1735</v>
      </c>
    </row>
    <row r="188" spans="1:51" ht="10.15" customHeight="1">
      <c r="A188" s="22">
        <v>42067</v>
      </c>
      <c r="B188" s="50">
        <f t="shared" si="12"/>
        <v>2015</v>
      </c>
      <c r="C188" s="169"/>
      <c r="F188" s="76">
        <v>84.36</v>
      </c>
      <c r="G188" s="30">
        <v>41.81</v>
      </c>
      <c r="H188" s="32">
        <f t="shared" si="14"/>
        <v>4857.5450000000001</v>
      </c>
      <c r="I188" s="32"/>
      <c r="J188" s="32">
        <v>165</v>
      </c>
      <c r="K188" s="6">
        <v>140000</v>
      </c>
      <c r="L188" s="6">
        <v>132</v>
      </c>
      <c r="N188" s="91">
        <v>57.95</v>
      </c>
      <c r="O188" s="75">
        <f t="shared" si="15"/>
        <v>2231.0750000000003</v>
      </c>
      <c r="P188" s="137"/>
      <c r="Q188" s="3">
        <v>32</v>
      </c>
      <c r="U188" s="24">
        <v>62</v>
      </c>
      <c r="W188" s="113">
        <v>239.02718163560002</v>
      </c>
      <c r="X188" s="113">
        <f t="shared" si="13"/>
        <v>8.4376595117366797</v>
      </c>
      <c r="Y188" s="113">
        <v>221.4</v>
      </c>
      <c r="Z188" s="113">
        <v>231</v>
      </c>
      <c r="AB188" s="86">
        <v>59.564610000000002</v>
      </c>
      <c r="AC188" s="86">
        <v>56.1</v>
      </c>
      <c r="AD188" s="86">
        <v>65.346000000000004</v>
      </c>
      <c r="AE188" s="86">
        <v>65.346000000000004</v>
      </c>
      <c r="AH188" s="51">
        <v>55.41</v>
      </c>
      <c r="AI188" s="130">
        <f t="shared" si="16"/>
        <v>2133.2849999999999</v>
      </c>
      <c r="AJ188" s="73">
        <v>40.200000000000003</v>
      </c>
      <c r="AK188" s="79">
        <v>40.200000000000003</v>
      </c>
      <c r="AL188" s="74">
        <v>70</v>
      </c>
      <c r="AM188" s="74">
        <v>70</v>
      </c>
      <c r="AO188" s="108">
        <v>61.2</v>
      </c>
      <c r="AP188" s="14">
        <v>63.9</v>
      </c>
      <c r="AQ188" s="14">
        <v>81.8</v>
      </c>
      <c r="AR188" s="14">
        <v>52.1</v>
      </c>
      <c r="AS188" s="108">
        <v>0</v>
      </c>
      <c r="AT188" s="108">
        <f t="shared" si="17"/>
        <v>133.9</v>
      </c>
      <c r="AY188" s="62">
        <v>1735</v>
      </c>
    </row>
    <row r="189" spans="1:51" ht="10.15" customHeight="1">
      <c r="A189" s="22">
        <v>42068</v>
      </c>
      <c r="B189" s="50">
        <f t="shared" si="12"/>
        <v>2015</v>
      </c>
      <c r="C189" s="169"/>
      <c r="F189" s="76">
        <v>84.36</v>
      </c>
      <c r="G189" s="30">
        <v>41.81</v>
      </c>
      <c r="H189" s="32">
        <f t="shared" si="14"/>
        <v>4857.5450000000001</v>
      </c>
      <c r="I189" s="32"/>
      <c r="J189" s="32">
        <v>161</v>
      </c>
      <c r="K189" s="6">
        <v>140000</v>
      </c>
      <c r="L189" s="6">
        <v>132</v>
      </c>
      <c r="N189" s="91">
        <v>57.95</v>
      </c>
      <c r="O189" s="75">
        <f t="shared" si="15"/>
        <v>2231.0750000000003</v>
      </c>
      <c r="P189" s="137"/>
      <c r="Q189" s="3">
        <v>45</v>
      </c>
      <c r="U189" s="24">
        <v>62</v>
      </c>
      <c r="W189" s="113">
        <v>239.78009836420003</v>
      </c>
      <c r="X189" s="113">
        <f t="shared" si="13"/>
        <v>8.4642374722562597</v>
      </c>
      <c r="Y189" s="113">
        <v>221.7</v>
      </c>
      <c r="Z189" s="113">
        <v>231</v>
      </c>
      <c r="AB189" s="86">
        <v>57.939300000000003</v>
      </c>
      <c r="AC189" s="86">
        <v>55.8</v>
      </c>
      <c r="AD189" s="86">
        <v>65.346000000000004</v>
      </c>
      <c r="AE189" s="86">
        <v>65.346000000000004</v>
      </c>
      <c r="AH189" s="51">
        <v>55.41</v>
      </c>
      <c r="AI189" s="130">
        <f t="shared" si="16"/>
        <v>2133.2849999999999</v>
      </c>
      <c r="AJ189" s="73">
        <v>40.9</v>
      </c>
      <c r="AK189" s="79">
        <v>40.9</v>
      </c>
      <c r="AL189" s="74">
        <v>70</v>
      </c>
      <c r="AM189" s="74">
        <v>70</v>
      </c>
      <c r="AO189" s="108">
        <v>59.7</v>
      </c>
      <c r="AP189" s="14">
        <v>63.8</v>
      </c>
      <c r="AQ189" s="14">
        <v>80.3</v>
      </c>
      <c r="AR189" s="14">
        <v>53.4</v>
      </c>
      <c r="AS189" s="108">
        <v>0</v>
      </c>
      <c r="AT189" s="108">
        <f t="shared" si="17"/>
        <v>133.69999999999999</v>
      </c>
      <c r="AY189" s="62">
        <v>1735</v>
      </c>
    </row>
    <row r="190" spans="1:51" ht="10.15" customHeight="1">
      <c r="A190" s="22">
        <v>42069</v>
      </c>
      <c r="B190" s="50">
        <f t="shared" ref="B190:B215" si="18">YEAR(A190)</f>
        <v>2015</v>
      </c>
      <c r="C190" s="169"/>
      <c r="F190" s="76">
        <v>84.36</v>
      </c>
      <c r="G190" s="30">
        <v>41.81</v>
      </c>
      <c r="H190" s="32">
        <f t="shared" si="14"/>
        <v>4857.5450000000001</v>
      </c>
      <c r="I190" s="32"/>
      <c r="J190" s="32">
        <v>157</v>
      </c>
      <c r="K190" s="6">
        <v>140000</v>
      </c>
      <c r="L190" s="6">
        <v>132</v>
      </c>
      <c r="N190" s="91">
        <v>57.95</v>
      </c>
      <c r="O190" s="75">
        <f t="shared" si="15"/>
        <v>2231.0750000000003</v>
      </c>
      <c r="P190" s="137"/>
      <c r="Q190" s="3">
        <v>46</v>
      </c>
      <c r="U190" s="24">
        <v>62</v>
      </c>
      <c r="W190" s="113">
        <v>240.4003169042</v>
      </c>
      <c r="X190" s="113">
        <f t="shared" si="13"/>
        <v>8.4861311867182589</v>
      </c>
      <c r="Y190" s="113">
        <v>224.6</v>
      </c>
      <c r="Z190" s="113">
        <v>231</v>
      </c>
      <c r="AB190" s="86">
        <v>57.941760000000002</v>
      </c>
      <c r="AC190" s="86">
        <v>56.2</v>
      </c>
      <c r="AD190" s="86">
        <v>65.346000000000004</v>
      </c>
      <c r="AE190" s="86">
        <v>65.346000000000004</v>
      </c>
      <c r="AH190" s="51">
        <v>55.41</v>
      </c>
      <c r="AI190" s="130">
        <f t="shared" si="16"/>
        <v>2133.2849999999999</v>
      </c>
      <c r="AJ190" s="73">
        <v>38.4</v>
      </c>
      <c r="AK190" s="79">
        <v>38.4</v>
      </c>
      <c r="AL190" s="74">
        <v>70</v>
      </c>
      <c r="AM190" s="74">
        <v>70</v>
      </c>
      <c r="AO190" s="108">
        <v>58.3</v>
      </c>
      <c r="AP190" s="14">
        <v>61.9</v>
      </c>
      <c r="AQ190" s="14">
        <v>77</v>
      </c>
      <c r="AR190" s="14">
        <v>52.4</v>
      </c>
      <c r="AS190" s="108">
        <v>1.4</v>
      </c>
      <c r="AT190" s="108">
        <f t="shared" si="17"/>
        <v>130.80000000000001</v>
      </c>
      <c r="AY190" s="62">
        <v>1735</v>
      </c>
    </row>
    <row r="191" spans="1:51" ht="10.15" customHeight="1">
      <c r="A191" s="22">
        <v>42070</v>
      </c>
      <c r="B191" s="50">
        <f t="shared" si="18"/>
        <v>2015</v>
      </c>
      <c r="C191" s="169"/>
      <c r="F191" s="76">
        <v>84.36</v>
      </c>
      <c r="G191" s="30">
        <v>41.81</v>
      </c>
      <c r="H191" s="32">
        <f t="shared" si="14"/>
        <v>4857.5450000000001</v>
      </c>
      <c r="I191" s="32"/>
      <c r="J191" s="32">
        <v>160</v>
      </c>
      <c r="K191" s="6">
        <v>140000</v>
      </c>
      <c r="L191" s="6">
        <v>132</v>
      </c>
      <c r="N191" s="91">
        <v>57.95</v>
      </c>
      <c r="O191" s="75">
        <f t="shared" si="15"/>
        <v>2231.0750000000003</v>
      </c>
      <c r="P191" s="137"/>
      <c r="Q191" s="3">
        <v>41</v>
      </c>
      <c r="U191" s="24">
        <v>62</v>
      </c>
      <c r="W191" s="113">
        <v>240.94724738600004</v>
      </c>
      <c r="X191" s="113">
        <f t="shared" ref="X191:X254" si="19">W191*$X$1/1000</f>
        <v>8.5054378327258</v>
      </c>
      <c r="Y191" s="113">
        <v>221.7</v>
      </c>
      <c r="Z191" s="113">
        <v>231</v>
      </c>
      <c r="AB191" s="86">
        <v>57.49794</v>
      </c>
      <c r="AC191" s="86">
        <v>56.1</v>
      </c>
      <c r="AD191" s="86">
        <v>65.346000000000004</v>
      </c>
      <c r="AE191" s="86">
        <v>65.346000000000004</v>
      </c>
      <c r="AH191" s="51">
        <v>55.41</v>
      </c>
      <c r="AI191" s="130">
        <f t="shared" si="16"/>
        <v>2133.2849999999999</v>
      </c>
      <c r="AJ191" s="73">
        <v>40.4</v>
      </c>
      <c r="AK191" s="79">
        <v>40.4</v>
      </c>
      <c r="AL191" s="74">
        <v>70</v>
      </c>
      <c r="AM191" s="74">
        <v>70</v>
      </c>
      <c r="AO191" s="108">
        <v>55.6</v>
      </c>
      <c r="AP191" s="14">
        <v>58.1</v>
      </c>
      <c r="AQ191" s="14">
        <v>83.3</v>
      </c>
      <c r="AR191" s="14">
        <v>52.5</v>
      </c>
      <c r="AS191" s="108">
        <v>9.4</v>
      </c>
      <c r="AT191" s="108">
        <f t="shared" si="17"/>
        <v>145.20000000000002</v>
      </c>
      <c r="AY191" s="62">
        <v>1735</v>
      </c>
    </row>
    <row r="192" spans="1:51" ht="10.15" customHeight="1">
      <c r="A192" s="22">
        <v>42071</v>
      </c>
      <c r="B192" s="50">
        <f t="shared" si="18"/>
        <v>2015</v>
      </c>
      <c r="C192" s="169"/>
      <c r="F192" s="76">
        <v>84.36</v>
      </c>
      <c r="G192" s="30">
        <v>41.81</v>
      </c>
      <c r="H192" s="32">
        <f t="shared" si="14"/>
        <v>4857.5450000000001</v>
      </c>
      <c r="I192" s="32"/>
      <c r="J192" s="32">
        <v>153</v>
      </c>
      <c r="K192" s="6">
        <v>140000</v>
      </c>
      <c r="L192" s="6">
        <v>132</v>
      </c>
      <c r="N192" s="91">
        <v>57.95</v>
      </c>
      <c r="O192" s="75">
        <f t="shared" si="15"/>
        <v>2231.0750000000003</v>
      </c>
      <c r="P192" s="137"/>
      <c r="Q192" s="3">
        <v>44</v>
      </c>
      <c r="U192" s="24">
        <v>62</v>
      </c>
      <c r="W192" s="113">
        <v>240.6688988837</v>
      </c>
      <c r="X192" s="113">
        <f t="shared" si="19"/>
        <v>8.4956121305946084</v>
      </c>
      <c r="Y192" s="113">
        <v>216.5</v>
      </c>
      <c r="Z192" s="113">
        <v>231</v>
      </c>
      <c r="AB192" s="86">
        <v>56.471519999999998</v>
      </c>
      <c r="AC192" s="86">
        <v>54.1</v>
      </c>
      <c r="AD192" s="86">
        <v>65.346000000000004</v>
      </c>
      <c r="AE192" s="86">
        <v>65.346000000000004</v>
      </c>
      <c r="AH192" s="51">
        <v>55.41</v>
      </c>
      <c r="AI192" s="130">
        <f t="shared" si="16"/>
        <v>2133.2849999999999</v>
      </c>
      <c r="AJ192" s="73">
        <v>43.2</v>
      </c>
      <c r="AK192" s="79">
        <v>43.2</v>
      </c>
      <c r="AL192" s="74">
        <v>70</v>
      </c>
      <c r="AM192" s="74">
        <v>70</v>
      </c>
      <c r="AO192" s="108">
        <v>53.9</v>
      </c>
      <c r="AP192" s="14">
        <v>56.4</v>
      </c>
      <c r="AQ192" s="14">
        <v>81.3</v>
      </c>
      <c r="AR192" s="14">
        <v>51</v>
      </c>
      <c r="AS192" s="108">
        <v>12.2</v>
      </c>
      <c r="AT192" s="108">
        <f t="shared" si="17"/>
        <v>144.5</v>
      </c>
      <c r="AY192" s="62">
        <v>1735</v>
      </c>
    </row>
    <row r="193" spans="1:51" ht="10.15" customHeight="1">
      <c r="A193" s="22">
        <v>42072</v>
      </c>
      <c r="B193" s="50">
        <f t="shared" si="18"/>
        <v>2015</v>
      </c>
      <c r="C193" s="169"/>
      <c r="F193" s="76">
        <v>84.36</v>
      </c>
      <c r="G193" s="30">
        <v>41.81</v>
      </c>
      <c r="H193" s="32">
        <f t="shared" si="14"/>
        <v>4857.5450000000001</v>
      </c>
      <c r="I193" s="32"/>
      <c r="J193" s="32">
        <v>158</v>
      </c>
      <c r="K193" s="6">
        <v>140000</v>
      </c>
      <c r="L193" s="6">
        <v>132</v>
      </c>
      <c r="N193" s="91">
        <v>57.95</v>
      </c>
      <c r="O193" s="75">
        <f t="shared" si="15"/>
        <v>2231.0750000000003</v>
      </c>
      <c r="P193" s="137"/>
      <c r="Q193" s="3">
        <v>47</v>
      </c>
      <c r="U193" s="93">
        <v>61</v>
      </c>
      <c r="V193" s="78" t="s">
        <v>56</v>
      </c>
      <c r="W193" s="113">
        <v>237.27582698160001</v>
      </c>
      <c r="X193" s="113">
        <f t="shared" si="19"/>
        <v>8.3758366924504788</v>
      </c>
      <c r="Y193" s="113">
        <v>217.5</v>
      </c>
      <c r="Z193" s="113">
        <v>231</v>
      </c>
      <c r="AB193" s="86">
        <v>56.668219999999998</v>
      </c>
      <c r="AC193" s="86">
        <v>52.6</v>
      </c>
      <c r="AD193" s="86">
        <v>65.346000000000004</v>
      </c>
      <c r="AE193" s="86">
        <v>65.346000000000004</v>
      </c>
      <c r="AH193" s="51">
        <v>55.41</v>
      </c>
      <c r="AI193" s="130">
        <f t="shared" si="16"/>
        <v>2133.2849999999999</v>
      </c>
      <c r="AJ193" s="73">
        <v>43.7</v>
      </c>
      <c r="AK193" s="79">
        <v>43.7</v>
      </c>
      <c r="AL193" s="74">
        <v>70</v>
      </c>
      <c r="AM193" s="74">
        <v>70</v>
      </c>
      <c r="AO193" s="108">
        <v>53.6</v>
      </c>
      <c r="AP193" s="14">
        <v>55.4</v>
      </c>
      <c r="AQ193" s="14">
        <v>83.6</v>
      </c>
      <c r="AR193" s="14">
        <v>50.7</v>
      </c>
      <c r="AS193" s="108">
        <v>12.2</v>
      </c>
      <c r="AT193" s="108">
        <f t="shared" si="17"/>
        <v>146.5</v>
      </c>
      <c r="AY193" s="62">
        <v>1735</v>
      </c>
    </row>
    <row r="194" spans="1:51" ht="10.15" customHeight="1">
      <c r="A194" s="22">
        <v>42073</v>
      </c>
      <c r="B194" s="50">
        <f t="shared" si="18"/>
        <v>2015</v>
      </c>
      <c r="C194" s="169"/>
      <c r="F194" s="76">
        <v>84.36</v>
      </c>
      <c r="G194" s="30">
        <v>41.81</v>
      </c>
      <c r="H194" s="32">
        <f t="shared" si="14"/>
        <v>4857.5450000000001</v>
      </c>
      <c r="I194" s="32"/>
      <c r="J194" s="32">
        <v>158</v>
      </c>
      <c r="K194" s="6">
        <v>140000</v>
      </c>
      <c r="L194" s="6">
        <v>132</v>
      </c>
      <c r="N194" s="91">
        <v>57.95</v>
      </c>
      <c r="O194" s="75">
        <f t="shared" si="15"/>
        <v>2231.0750000000003</v>
      </c>
      <c r="P194" s="137"/>
      <c r="Q194" s="3">
        <v>48</v>
      </c>
      <c r="U194" s="93">
        <v>61</v>
      </c>
      <c r="V194" s="78" t="s">
        <v>56</v>
      </c>
      <c r="W194" s="113">
        <v>231.46900866080003</v>
      </c>
      <c r="X194" s="113">
        <f t="shared" si="19"/>
        <v>8.1708560057262396</v>
      </c>
      <c r="Y194" s="113">
        <v>213.3</v>
      </c>
      <c r="Z194" s="113">
        <v>231</v>
      </c>
      <c r="AB194" s="95">
        <v>57.372529999999998</v>
      </c>
      <c r="AC194" s="86">
        <v>54.1</v>
      </c>
      <c r="AD194" s="86">
        <v>65.346000000000004</v>
      </c>
      <c r="AE194" s="86">
        <v>65.346000000000004</v>
      </c>
      <c r="AH194" s="51">
        <v>55.41</v>
      </c>
      <c r="AI194" s="130">
        <f t="shared" si="16"/>
        <v>2133.2849999999999</v>
      </c>
      <c r="AJ194" s="73">
        <v>44.8</v>
      </c>
      <c r="AK194" s="79">
        <v>44.8</v>
      </c>
      <c r="AL194" s="74">
        <v>70</v>
      </c>
      <c r="AM194" s="74">
        <v>70</v>
      </c>
      <c r="AO194" s="108">
        <v>53.3</v>
      </c>
      <c r="AP194" s="14">
        <v>55.7</v>
      </c>
      <c r="AQ194" s="14">
        <v>83.6</v>
      </c>
      <c r="AR194" s="14">
        <v>50.1</v>
      </c>
      <c r="AS194" s="108">
        <v>10.5</v>
      </c>
      <c r="AT194" s="108">
        <f t="shared" si="17"/>
        <v>144.19999999999999</v>
      </c>
      <c r="AY194" s="62">
        <v>1735</v>
      </c>
    </row>
    <row r="195" spans="1:51" ht="10.15" customHeight="1">
      <c r="A195" s="22">
        <v>42074</v>
      </c>
      <c r="B195" s="50">
        <f t="shared" si="18"/>
        <v>2015</v>
      </c>
      <c r="C195" s="169"/>
      <c r="F195" s="76">
        <v>84.36</v>
      </c>
      <c r="G195" s="30">
        <v>41.81</v>
      </c>
      <c r="H195" s="32">
        <f t="shared" si="14"/>
        <v>4857.5450000000001</v>
      </c>
      <c r="I195" s="32"/>
      <c r="J195" s="32">
        <v>152</v>
      </c>
      <c r="K195" s="6">
        <v>140000</v>
      </c>
      <c r="L195" s="6">
        <v>132</v>
      </c>
      <c r="N195" s="91">
        <v>57.95</v>
      </c>
      <c r="O195" s="75">
        <f t="shared" si="15"/>
        <v>2231.0750000000003</v>
      </c>
      <c r="P195" s="137"/>
      <c r="Q195" s="3">
        <v>49</v>
      </c>
      <c r="U195" s="93">
        <v>61</v>
      </c>
      <c r="V195" s="78" t="s">
        <v>56</v>
      </c>
      <c r="W195" s="113">
        <v>239.86547406860001</v>
      </c>
      <c r="X195" s="113">
        <f t="shared" si="19"/>
        <v>8.4672512346215782</v>
      </c>
      <c r="Y195" s="113">
        <v>211.3</v>
      </c>
      <c r="Z195" s="113">
        <v>231</v>
      </c>
      <c r="AB195" s="86">
        <v>57.121769999999998</v>
      </c>
      <c r="AC195" s="86">
        <v>51.7</v>
      </c>
      <c r="AD195" s="86">
        <v>65.346000000000004</v>
      </c>
      <c r="AE195" s="86">
        <v>65.346000000000004</v>
      </c>
      <c r="AH195" s="51">
        <v>55.41</v>
      </c>
      <c r="AI195" s="130">
        <f t="shared" si="16"/>
        <v>2133.2849999999999</v>
      </c>
      <c r="AJ195" s="73">
        <v>52.7</v>
      </c>
      <c r="AK195" s="79">
        <v>52.7</v>
      </c>
      <c r="AL195" s="74">
        <v>70</v>
      </c>
      <c r="AM195" s="74">
        <v>70</v>
      </c>
      <c r="AO195" s="108">
        <v>52.7</v>
      </c>
      <c r="AP195" s="14">
        <v>57.3</v>
      </c>
      <c r="AQ195" s="14">
        <v>83.2</v>
      </c>
      <c r="AR195" s="14">
        <v>48.3</v>
      </c>
      <c r="AS195" s="108">
        <v>1.2</v>
      </c>
      <c r="AT195" s="108">
        <f t="shared" si="17"/>
        <v>132.69999999999999</v>
      </c>
      <c r="AY195" s="62">
        <v>1735</v>
      </c>
    </row>
    <row r="196" spans="1:51" ht="10.15" customHeight="1">
      <c r="A196" s="22">
        <v>42075</v>
      </c>
      <c r="B196" s="50">
        <f t="shared" si="18"/>
        <v>2015</v>
      </c>
      <c r="C196" s="169"/>
      <c r="F196" s="76">
        <v>84.36</v>
      </c>
      <c r="G196" s="30">
        <v>41.81</v>
      </c>
      <c r="H196" s="32">
        <f t="shared" si="14"/>
        <v>4857.5450000000001</v>
      </c>
      <c r="I196" s="32"/>
      <c r="J196" s="32">
        <v>147</v>
      </c>
      <c r="K196" s="6">
        <v>140000</v>
      </c>
      <c r="L196" s="6">
        <v>132</v>
      </c>
      <c r="N196" s="91">
        <v>57.95</v>
      </c>
      <c r="O196" s="75">
        <f t="shared" si="15"/>
        <v>2231.0750000000003</v>
      </c>
      <c r="P196" s="137"/>
      <c r="Q196" s="3">
        <v>57</v>
      </c>
      <c r="U196" s="93">
        <v>61</v>
      </c>
      <c r="V196" s="78" t="s">
        <v>56</v>
      </c>
      <c r="W196" s="113">
        <v>240.96558466819997</v>
      </c>
      <c r="X196" s="113">
        <f t="shared" si="19"/>
        <v>8.5060851387874568</v>
      </c>
      <c r="Y196" s="113">
        <v>214.2</v>
      </c>
      <c r="Z196" s="113">
        <v>231</v>
      </c>
      <c r="AB196" s="86">
        <v>56.466630000000002</v>
      </c>
      <c r="AC196" s="86">
        <v>50.1</v>
      </c>
      <c r="AD196" s="86">
        <v>65.346000000000004</v>
      </c>
      <c r="AE196" s="86">
        <v>65.346000000000004</v>
      </c>
      <c r="AH196" s="51">
        <v>55.41</v>
      </c>
      <c r="AI196" s="130">
        <f t="shared" si="16"/>
        <v>2133.2849999999999</v>
      </c>
      <c r="AJ196" s="73">
        <v>49</v>
      </c>
      <c r="AK196" s="79">
        <v>49</v>
      </c>
      <c r="AL196" s="74">
        <v>70</v>
      </c>
      <c r="AM196" s="74">
        <v>70</v>
      </c>
      <c r="AO196" s="108">
        <v>53.2</v>
      </c>
      <c r="AP196" s="14">
        <v>56.4</v>
      </c>
      <c r="AQ196" s="14">
        <v>82</v>
      </c>
      <c r="AR196" s="14">
        <v>47.1</v>
      </c>
      <c r="AS196" s="108">
        <v>7.8</v>
      </c>
      <c r="AT196" s="108">
        <f t="shared" si="17"/>
        <v>136.9</v>
      </c>
      <c r="AY196" s="62">
        <v>1735</v>
      </c>
    </row>
    <row r="197" spans="1:51" ht="10.15" customHeight="1">
      <c r="A197" s="22">
        <v>42076</v>
      </c>
      <c r="B197" s="50">
        <f t="shared" si="18"/>
        <v>2015</v>
      </c>
      <c r="C197" s="169"/>
      <c r="F197" s="76">
        <v>84.36</v>
      </c>
      <c r="G197" s="30">
        <v>41.81</v>
      </c>
      <c r="H197" s="32">
        <f t="shared" ref="H197:H260" si="20">(F197+G197)*$M$1</f>
        <v>4857.5450000000001</v>
      </c>
      <c r="I197" s="32"/>
      <c r="J197" s="32">
        <v>154</v>
      </c>
      <c r="K197" s="6">
        <v>140000</v>
      </c>
      <c r="L197" s="6">
        <v>132</v>
      </c>
      <c r="N197" s="91">
        <v>57.95</v>
      </c>
      <c r="O197" s="75">
        <f t="shared" ref="O197:O260" si="21">N197*$M$1</f>
        <v>2231.0750000000003</v>
      </c>
      <c r="P197" s="137"/>
      <c r="Q197" s="3">
        <v>53</v>
      </c>
      <c r="U197" s="93">
        <v>61</v>
      </c>
      <c r="V197" s="78" t="s">
        <v>56</v>
      </c>
      <c r="W197" s="113">
        <v>240.55115645730004</v>
      </c>
      <c r="X197" s="113">
        <f t="shared" si="19"/>
        <v>8.491455822942692</v>
      </c>
      <c r="Y197" s="113">
        <v>217</v>
      </c>
      <c r="Z197" s="113">
        <v>231</v>
      </c>
      <c r="AB197" s="86">
        <v>55.237630000000003</v>
      </c>
      <c r="AC197" s="86">
        <v>51.5</v>
      </c>
      <c r="AD197" s="86">
        <v>65.346000000000004</v>
      </c>
      <c r="AE197" s="86">
        <v>65.346000000000004</v>
      </c>
      <c r="AH197" s="51">
        <v>55.41</v>
      </c>
      <c r="AI197" s="130">
        <f t="shared" ref="AI197:AI260" si="22">AH197*$M$1</f>
        <v>2133.2849999999999</v>
      </c>
      <c r="AJ197" s="73">
        <v>44.9</v>
      </c>
      <c r="AK197" s="79">
        <v>44.9</v>
      </c>
      <c r="AL197" s="74">
        <v>70</v>
      </c>
      <c r="AM197" s="74">
        <v>70</v>
      </c>
      <c r="AO197" s="108">
        <v>53.5</v>
      </c>
      <c r="AP197" s="14">
        <v>56.2</v>
      </c>
      <c r="AQ197" s="14">
        <v>81.099999999999994</v>
      </c>
      <c r="AR197" s="14">
        <v>47.5</v>
      </c>
      <c r="AS197" s="108">
        <v>12.8</v>
      </c>
      <c r="AT197" s="108">
        <f t="shared" ref="AT197:AT260" si="23">AQ197+AR197+AS197</f>
        <v>141.4</v>
      </c>
      <c r="AY197" s="62">
        <v>1735</v>
      </c>
    </row>
    <row r="198" spans="1:51" ht="10.15" customHeight="1">
      <c r="A198" s="22">
        <v>42077</v>
      </c>
      <c r="B198" s="50">
        <f t="shared" si="18"/>
        <v>2015</v>
      </c>
      <c r="C198" s="169"/>
      <c r="F198" s="76">
        <v>84.36</v>
      </c>
      <c r="G198" s="30">
        <v>41.81</v>
      </c>
      <c r="H198" s="32">
        <f t="shared" si="20"/>
        <v>4857.5450000000001</v>
      </c>
      <c r="I198" s="32"/>
      <c r="J198" s="32">
        <v>154</v>
      </c>
      <c r="K198" s="6">
        <v>140000</v>
      </c>
      <c r="L198" s="6">
        <v>132</v>
      </c>
      <c r="N198" s="91">
        <v>57.95</v>
      </c>
      <c r="O198" s="75">
        <f t="shared" si="21"/>
        <v>2231.0750000000003</v>
      </c>
      <c r="P198" s="137"/>
      <c r="Q198" s="3">
        <v>48</v>
      </c>
      <c r="U198" s="93">
        <v>61</v>
      </c>
      <c r="V198" s="78" t="s">
        <v>56</v>
      </c>
      <c r="W198" s="113">
        <v>240.77022729570001</v>
      </c>
      <c r="X198" s="113">
        <f t="shared" si="19"/>
        <v>8.499189023538209</v>
      </c>
      <c r="Y198" s="113">
        <v>216.3</v>
      </c>
      <c r="Z198" s="113">
        <v>231</v>
      </c>
      <c r="AB198" s="86">
        <v>54.315190000000001</v>
      </c>
      <c r="AC198" s="86">
        <v>51.8</v>
      </c>
      <c r="AD198" s="86">
        <v>65.346000000000004</v>
      </c>
      <c r="AE198" s="86">
        <v>65.346000000000004</v>
      </c>
      <c r="AH198" s="51">
        <v>55.41</v>
      </c>
      <c r="AI198" s="130">
        <f t="shared" si="22"/>
        <v>2133.2849999999999</v>
      </c>
      <c r="AJ198" s="73">
        <v>39.799999999999997</v>
      </c>
      <c r="AK198" s="79">
        <v>39.799999999999997</v>
      </c>
      <c r="AL198" s="74">
        <v>70</v>
      </c>
      <c r="AM198" s="74">
        <v>70</v>
      </c>
      <c r="AO198" s="108">
        <v>51.8</v>
      </c>
      <c r="AP198" s="14">
        <v>52.7</v>
      </c>
      <c r="AQ198" s="14">
        <v>81.599999999999994</v>
      </c>
      <c r="AR198" s="14">
        <v>47.2</v>
      </c>
      <c r="AS198" s="108">
        <v>13.6</v>
      </c>
      <c r="AT198" s="108">
        <f t="shared" si="23"/>
        <v>142.4</v>
      </c>
      <c r="AY198" s="62">
        <v>1735</v>
      </c>
    </row>
    <row r="199" spans="1:51" ht="10.15" customHeight="1">
      <c r="A199" s="22">
        <v>42078</v>
      </c>
      <c r="B199" s="50">
        <f t="shared" si="18"/>
        <v>2015</v>
      </c>
      <c r="C199" s="169"/>
      <c r="F199" s="76">
        <v>84.36</v>
      </c>
      <c r="G199" s="30">
        <v>41.81</v>
      </c>
      <c r="H199" s="32">
        <f t="shared" si="20"/>
        <v>4857.5450000000001</v>
      </c>
      <c r="I199" s="32"/>
      <c r="J199" s="32">
        <v>146</v>
      </c>
      <c r="K199" s="6">
        <v>140000</v>
      </c>
      <c r="L199" s="6">
        <v>132</v>
      </c>
      <c r="N199" s="91">
        <v>57.95</v>
      </c>
      <c r="O199" s="75">
        <f t="shared" si="21"/>
        <v>2231.0750000000003</v>
      </c>
      <c r="P199" s="137"/>
      <c r="Q199" s="3">
        <v>43</v>
      </c>
      <c r="U199" s="93">
        <v>61</v>
      </c>
      <c r="V199" s="78" t="s">
        <v>56</v>
      </c>
      <c r="W199" s="113">
        <v>240.46099979800005</v>
      </c>
      <c r="X199" s="113">
        <f t="shared" si="19"/>
        <v>8.4882732928694011</v>
      </c>
      <c r="Y199" s="113">
        <v>217.2</v>
      </c>
      <c r="Z199" s="113">
        <v>231</v>
      </c>
      <c r="AB199" s="86">
        <v>57.25703</v>
      </c>
      <c r="AC199" s="86">
        <v>51.1</v>
      </c>
      <c r="AD199" s="86">
        <v>65.346000000000004</v>
      </c>
      <c r="AE199" s="86">
        <v>65.346000000000004</v>
      </c>
      <c r="AG199" s="90"/>
      <c r="AH199" s="51">
        <v>55.41</v>
      </c>
      <c r="AI199" s="130">
        <f t="shared" si="22"/>
        <v>2133.2849999999999</v>
      </c>
      <c r="AJ199" s="73">
        <v>39.9</v>
      </c>
      <c r="AK199" s="79">
        <v>39.9</v>
      </c>
      <c r="AL199" s="74">
        <v>70</v>
      </c>
      <c r="AM199" s="74">
        <v>70</v>
      </c>
      <c r="AO199" s="108">
        <v>53.9</v>
      </c>
      <c r="AP199" s="14">
        <v>54.8</v>
      </c>
      <c r="AQ199" s="14">
        <v>79</v>
      </c>
      <c r="AR199" s="14">
        <v>45.8</v>
      </c>
      <c r="AS199" s="108">
        <v>17.399999999999999</v>
      </c>
      <c r="AT199" s="108">
        <f t="shared" si="23"/>
        <v>142.19999999999999</v>
      </c>
      <c r="AY199" s="62">
        <v>1735</v>
      </c>
    </row>
    <row r="200" spans="1:51" ht="10.15" customHeight="1">
      <c r="A200" s="22">
        <v>42079</v>
      </c>
      <c r="B200" s="50">
        <f t="shared" si="18"/>
        <v>2015</v>
      </c>
      <c r="C200" s="169"/>
      <c r="F200" s="76">
        <v>84.36</v>
      </c>
      <c r="G200" s="30">
        <v>41.81</v>
      </c>
      <c r="H200" s="32">
        <f t="shared" si="20"/>
        <v>4857.5450000000001</v>
      </c>
      <c r="I200" s="32"/>
      <c r="J200" s="32">
        <v>152</v>
      </c>
      <c r="K200" s="6">
        <v>140000</v>
      </c>
      <c r="L200" s="6">
        <v>132</v>
      </c>
      <c r="N200" s="91">
        <v>57.95</v>
      </c>
      <c r="O200" s="75">
        <f t="shared" si="21"/>
        <v>2231.0750000000003</v>
      </c>
      <c r="P200" s="137"/>
      <c r="Q200" s="3">
        <v>43</v>
      </c>
      <c r="U200" s="93">
        <v>61</v>
      </c>
      <c r="V200" s="78" t="s">
        <v>56</v>
      </c>
      <c r="W200" s="113">
        <v>219.25127113569997</v>
      </c>
      <c r="X200" s="113">
        <f t="shared" si="19"/>
        <v>7.7395698710902083</v>
      </c>
      <c r="Y200" s="113">
        <v>215.9</v>
      </c>
      <c r="Z200" s="99">
        <v>225</v>
      </c>
      <c r="AA200" s="100" t="s">
        <v>57</v>
      </c>
      <c r="AB200" s="86">
        <v>58.74118</v>
      </c>
      <c r="AC200" s="86">
        <v>50.4</v>
      </c>
      <c r="AD200" s="86">
        <v>65.346000000000004</v>
      </c>
      <c r="AE200" s="86">
        <v>65.346000000000004</v>
      </c>
      <c r="AG200" s="90"/>
      <c r="AH200" s="51">
        <v>55.41</v>
      </c>
      <c r="AI200" s="130">
        <f t="shared" si="22"/>
        <v>2133.2849999999999</v>
      </c>
      <c r="AJ200" s="73">
        <v>40.5</v>
      </c>
      <c r="AK200" s="79">
        <v>40.5</v>
      </c>
      <c r="AL200" s="74">
        <v>70</v>
      </c>
      <c r="AM200" s="74">
        <v>70</v>
      </c>
      <c r="AO200" s="108">
        <v>53.6</v>
      </c>
      <c r="AP200" s="14">
        <v>54.8</v>
      </c>
      <c r="AQ200" s="14">
        <v>80.099999999999994</v>
      </c>
      <c r="AR200" s="14">
        <v>45.4</v>
      </c>
      <c r="AS200" s="108">
        <v>11.4</v>
      </c>
      <c r="AT200" s="108">
        <f t="shared" si="23"/>
        <v>136.9</v>
      </c>
      <c r="AY200" s="62">
        <v>1735</v>
      </c>
    </row>
    <row r="201" spans="1:51" ht="10.15" customHeight="1">
      <c r="A201" s="22">
        <v>42080</v>
      </c>
      <c r="B201" s="50">
        <f t="shared" si="18"/>
        <v>2015</v>
      </c>
      <c r="C201" s="169"/>
      <c r="F201" s="76">
        <v>84.36</v>
      </c>
      <c r="G201" s="30">
        <v>41.81</v>
      </c>
      <c r="H201" s="32">
        <f t="shared" si="20"/>
        <v>4857.5450000000001</v>
      </c>
      <c r="I201" s="32"/>
      <c r="J201" s="32">
        <v>153</v>
      </c>
      <c r="K201" s="6">
        <v>140000</v>
      </c>
      <c r="L201" s="6">
        <v>132</v>
      </c>
      <c r="N201" s="91">
        <v>57.95</v>
      </c>
      <c r="O201" s="75">
        <f t="shared" si="21"/>
        <v>2231.0750000000003</v>
      </c>
      <c r="P201" s="137"/>
      <c r="Q201" s="3">
        <v>45</v>
      </c>
      <c r="U201" s="93">
        <v>61</v>
      </c>
      <c r="V201" s="78" t="s">
        <v>56</v>
      </c>
      <c r="W201" s="113">
        <v>217.60024105870002</v>
      </c>
      <c r="X201" s="113">
        <f t="shared" si="19"/>
        <v>7.6812885093721102</v>
      </c>
      <c r="Y201" s="113">
        <v>217.2</v>
      </c>
      <c r="Z201" s="99">
        <v>225</v>
      </c>
      <c r="AA201" s="100" t="s">
        <v>57</v>
      </c>
      <c r="AB201" s="86">
        <v>57.695320000000002</v>
      </c>
      <c r="AC201" s="86">
        <v>51.9</v>
      </c>
      <c r="AD201" s="86">
        <v>65.346000000000004</v>
      </c>
      <c r="AE201" s="86">
        <v>65.346000000000004</v>
      </c>
      <c r="AG201" s="90"/>
      <c r="AH201" s="51">
        <v>55.41</v>
      </c>
      <c r="AI201" s="130">
        <f t="shared" si="22"/>
        <v>2133.2849999999999</v>
      </c>
      <c r="AJ201" s="73">
        <v>41.2</v>
      </c>
      <c r="AK201" s="79">
        <v>41.2</v>
      </c>
      <c r="AL201" s="74">
        <v>70</v>
      </c>
      <c r="AM201" s="74">
        <v>70</v>
      </c>
      <c r="AO201" s="108">
        <v>52.7</v>
      </c>
      <c r="AP201" s="14">
        <v>53.6</v>
      </c>
      <c r="AQ201" s="14">
        <v>79.900000000000006</v>
      </c>
      <c r="AR201" s="14">
        <v>44.9</v>
      </c>
      <c r="AS201" s="108">
        <v>3.8</v>
      </c>
      <c r="AT201" s="108">
        <f t="shared" si="23"/>
        <v>128.60000000000002</v>
      </c>
      <c r="AY201" s="62">
        <v>1735</v>
      </c>
    </row>
    <row r="202" spans="1:51" ht="10.15" customHeight="1">
      <c r="A202" s="22">
        <v>42081</v>
      </c>
      <c r="B202" s="50">
        <f t="shared" si="18"/>
        <v>2015</v>
      </c>
      <c r="C202" s="169"/>
      <c r="F202" s="76">
        <v>84.36</v>
      </c>
      <c r="G202" s="30">
        <v>41.81</v>
      </c>
      <c r="H202" s="32">
        <f t="shared" si="20"/>
        <v>4857.5450000000001</v>
      </c>
      <c r="I202" s="32"/>
      <c r="J202" s="32">
        <v>158</v>
      </c>
      <c r="K202" s="6">
        <v>140000</v>
      </c>
      <c r="L202" s="6">
        <v>132</v>
      </c>
      <c r="N202" s="91">
        <v>57.95</v>
      </c>
      <c r="O202" s="75">
        <f t="shared" si="21"/>
        <v>2231.0750000000003</v>
      </c>
      <c r="P202" s="137"/>
      <c r="Q202" s="3">
        <v>45</v>
      </c>
      <c r="U202" s="93">
        <v>61</v>
      </c>
      <c r="V202" s="78" t="s">
        <v>56</v>
      </c>
      <c r="W202" s="113">
        <v>215.46569973300001</v>
      </c>
      <c r="X202" s="113">
        <f t="shared" si="19"/>
        <v>7.6059392005749</v>
      </c>
      <c r="Y202" s="113">
        <v>218.3</v>
      </c>
      <c r="Z202" s="99">
        <v>225</v>
      </c>
      <c r="AA202" s="100" t="s">
        <v>57</v>
      </c>
      <c r="AB202" s="86">
        <v>56.773719999999997</v>
      </c>
      <c r="AC202" s="86">
        <v>52.1</v>
      </c>
      <c r="AD202" s="86">
        <v>65.346000000000004</v>
      </c>
      <c r="AE202" s="86">
        <v>65.346000000000004</v>
      </c>
      <c r="AG202" s="90"/>
      <c r="AH202" s="51">
        <v>55.41</v>
      </c>
      <c r="AI202" s="130">
        <f t="shared" si="22"/>
        <v>2133.2849999999999</v>
      </c>
      <c r="AJ202" s="73">
        <v>43.6</v>
      </c>
      <c r="AK202" s="79">
        <v>43.6</v>
      </c>
      <c r="AL202" s="74">
        <v>70</v>
      </c>
      <c r="AM202" s="74">
        <v>70</v>
      </c>
      <c r="AO202" s="108">
        <v>52.2</v>
      </c>
      <c r="AP202" s="14">
        <v>52.3</v>
      </c>
      <c r="AQ202" s="14">
        <v>80.599999999999994</v>
      </c>
      <c r="AR202" s="14">
        <v>45</v>
      </c>
      <c r="AS202" s="108">
        <v>0.3</v>
      </c>
      <c r="AT202" s="108">
        <f t="shared" si="23"/>
        <v>125.89999999999999</v>
      </c>
      <c r="AY202" s="62">
        <v>1735</v>
      </c>
    </row>
    <row r="203" spans="1:51" ht="10.15" customHeight="1">
      <c r="A203" s="22">
        <v>42082</v>
      </c>
      <c r="B203" s="50">
        <f t="shared" si="18"/>
        <v>2015</v>
      </c>
      <c r="C203" s="169"/>
      <c r="F203" s="76">
        <v>84.36</v>
      </c>
      <c r="G203" s="30">
        <v>41.81</v>
      </c>
      <c r="H203" s="32">
        <f t="shared" si="20"/>
        <v>4857.5450000000001</v>
      </c>
      <c r="I203" s="32"/>
      <c r="J203" s="32">
        <v>155</v>
      </c>
      <c r="K203" s="6">
        <v>140000</v>
      </c>
      <c r="L203" s="6">
        <v>132</v>
      </c>
      <c r="N203" s="91">
        <v>57.95</v>
      </c>
      <c r="O203" s="75">
        <f t="shared" si="21"/>
        <v>2231.0750000000003</v>
      </c>
      <c r="P203" s="137"/>
      <c r="Q203" s="3">
        <v>47</v>
      </c>
      <c r="U203" s="93">
        <v>61</v>
      </c>
      <c r="V203" s="78" t="s">
        <v>56</v>
      </c>
      <c r="W203" s="113">
        <v>215.47642725570003</v>
      </c>
      <c r="X203" s="113">
        <f t="shared" si="19"/>
        <v>7.606317882126211</v>
      </c>
      <c r="Y203" s="113">
        <v>214.3</v>
      </c>
      <c r="Z203" s="99">
        <v>225</v>
      </c>
      <c r="AA203" s="100" t="s">
        <v>57</v>
      </c>
      <c r="AB203" s="86">
        <v>59.200429999999997</v>
      </c>
      <c r="AC203" s="86">
        <v>53.6</v>
      </c>
      <c r="AD203" s="86">
        <v>65.346000000000004</v>
      </c>
      <c r="AE203" s="86">
        <v>65.346000000000004</v>
      </c>
      <c r="AG203" s="90"/>
      <c r="AH203" s="51">
        <v>55.41</v>
      </c>
      <c r="AI203" s="130">
        <f t="shared" si="22"/>
        <v>2133.2849999999999</v>
      </c>
      <c r="AJ203" s="73">
        <v>46.1</v>
      </c>
      <c r="AK203" s="79">
        <v>46.1</v>
      </c>
      <c r="AL203" s="74">
        <v>70</v>
      </c>
      <c r="AM203" s="74">
        <v>70</v>
      </c>
      <c r="AO203" s="108">
        <v>51.4</v>
      </c>
      <c r="AP203" s="14">
        <v>51.6</v>
      </c>
      <c r="AQ203" s="14">
        <v>80.5</v>
      </c>
      <c r="AR203" s="14">
        <v>46.3</v>
      </c>
      <c r="AS203" s="108">
        <v>0</v>
      </c>
      <c r="AT203" s="108">
        <f t="shared" si="23"/>
        <v>126.8</v>
      </c>
      <c r="AY203" s="62">
        <v>1735</v>
      </c>
    </row>
    <row r="204" spans="1:51" ht="10.15" customHeight="1">
      <c r="A204" s="22">
        <v>42083</v>
      </c>
      <c r="B204" s="50">
        <f t="shared" si="18"/>
        <v>2015</v>
      </c>
      <c r="C204" s="169"/>
      <c r="F204" s="76">
        <v>84.36</v>
      </c>
      <c r="G204" s="30">
        <v>41.81</v>
      </c>
      <c r="H204" s="32">
        <f t="shared" si="20"/>
        <v>4857.5450000000001</v>
      </c>
      <c r="I204" s="32"/>
      <c r="J204" s="32">
        <v>155</v>
      </c>
      <c r="K204" s="6">
        <v>140000</v>
      </c>
      <c r="L204" s="6">
        <v>132</v>
      </c>
      <c r="N204" s="91">
        <v>57.95</v>
      </c>
      <c r="O204" s="75">
        <f t="shared" si="21"/>
        <v>2231.0750000000003</v>
      </c>
      <c r="P204" s="137"/>
      <c r="Q204" s="3">
        <v>50</v>
      </c>
      <c r="U204" s="93">
        <v>61</v>
      </c>
      <c r="V204" s="78" t="s">
        <v>56</v>
      </c>
      <c r="W204" s="113">
        <v>226.51333496319998</v>
      </c>
      <c r="X204" s="113">
        <f t="shared" si="19"/>
        <v>7.9959207242009587</v>
      </c>
      <c r="Y204" s="113">
        <v>216.3</v>
      </c>
      <c r="Z204" s="99">
        <v>225</v>
      </c>
      <c r="AA204" s="100" t="s">
        <v>57</v>
      </c>
      <c r="AB204" s="86">
        <v>60.004460000000002</v>
      </c>
      <c r="AC204" s="86">
        <v>55.2</v>
      </c>
      <c r="AD204" s="86">
        <v>65.346000000000004</v>
      </c>
      <c r="AE204" s="86">
        <v>65.346000000000004</v>
      </c>
      <c r="AG204" s="90"/>
      <c r="AH204" s="51">
        <v>55.41</v>
      </c>
      <c r="AI204" s="130">
        <f t="shared" si="22"/>
        <v>2133.2849999999999</v>
      </c>
      <c r="AJ204" s="73">
        <v>48.1</v>
      </c>
      <c r="AK204" s="79">
        <v>48.1</v>
      </c>
      <c r="AL204" s="74">
        <v>70</v>
      </c>
      <c r="AM204" s="74">
        <v>70</v>
      </c>
      <c r="AO204" s="108">
        <v>51.9</v>
      </c>
      <c r="AP204" s="14">
        <v>51.1</v>
      </c>
      <c r="AQ204" s="14">
        <v>78.900000000000006</v>
      </c>
      <c r="AR204" s="14">
        <v>46</v>
      </c>
      <c r="AS204" s="108">
        <v>0.8</v>
      </c>
      <c r="AT204" s="108">
        <f t="shared" si="23"/>
        <v>125.7</v>
      </c>
      <c r="AY204" s="62">
        <v>1735</v>
      </c>
    </row>
    <row r="205" spans="1:51" ht="10.15" customHeight="1">
      <c r="A205" s="22">
        <v>42084</v>
      </c>
      <c r="B205" s="50">
        <f t="shared" si="18"/>
        <v>2015</v>
      </c>
      <c r="C205" s="169"/>
      <c r="F205" s="76">
        <v>84.36</v>
      </c>
      <c r="G205" s="30">
        <v>41.81</v>
      </c>
      <c r="H205" s="32">
        <f t="shared" si="20"/>
        <v>4857.5450000000001</v>
      </c>
      <c r="I205" s="32"/>
      <c r="J205" s="32">
        <v>156</v>
      </c>
      <c r="K205" s="6">
        <v>140000</v>
      </c>
      <c r="L205" s="6">
        <v>132</v>
      </c>
      <c r="N205" s="91">
        <v>57.95</v>
      </c>
      <c r="O205" s="75">
        <f t="shared" si="21"/>
        <v>2231.0750000000003</v>
      </c>
      <c r="P205" s="137"/>
      <c r="Q205" s="3">
        <v>52</v>
      </c>
      <c r="U205" s="93">
        <v>61</v>
      </c>
      <c r="V205" s="78" t="s">
        <v>56</v>
      </c>
      <c r="W205" s="113">
        <v>234.11196633249995</v>
      </c>
      <c r="X205" s="113">
        <f t="shared" si="19"/>
        <v>8.2641524115372462</v>
      </c>
      <c r="Y205" s="113">
        <v>218.9</v>
      </c>
      <c r="Z205" s="113">
        <v>231</v>
      </c>
      <c r="AB205" s="86">
        <v>59.663119999999999</v>
      </c>
      <c r="AC205" s="86">
        <v>55</v>
      </c>
      <c r="AD205" s="86">
        <v>65.346000000000004</v>
      </c>
      <c r="AE205" s="86">
        <v>65.346000000000004</v>
      </c>
      <c r="AG205" s="90"/>
      <c r="AH205" s="51">
        <v>55.41</v>
      </c>
      <c r="AI205" s="130">
        <f t="shared" si="22"/>
        <v>2133.2849999999999</v>
      </c>
      <c r="AJ205" s="73">
        <v>40.1</v>
      </c>
      <c r="AK205" s="79">
        <v>40.1</v>
      </c>
      <c r="AL205" s="74">
        <v>70</v>
      </c>
      <c r="AM205" s="74">
        <v>70</v>
      </c>
      <c r="AO205" s="108">
        <v>52.111929564254801</v>
      </c>
      <c r="AP205" s="14">
        <v>51.664702603871405</v>
      </c>
      <c r="AQ205" s="14">
        <v>79.978107361826901</v>
      </c>
      <c r="AR205" s="14">
        <v>45.409672857006996</v>
      </c>
      <c r="AS205" s="108">
        <v>4</v>
      </c>
      <c r="AT205" s="108">
        <f t="shared" si="23"/>
        <v>129.38778021883388</v>
      </c>
      <c r="AY205" s="62">
        <v>1735</v>
      </c>
    </row>
    <row r="206" spans="1:51" ht="10.15" customHeight="1">
      <c r="A206" s="22">
        <v>42085</v>
      </c>
      <c r="B206" s="50">
        <f t="shared" si="18"/>
        <v>2015</v>
      </c>
      <c r="C206" s="169"/>
      <c r="F206" s="76">
        <v>84.36</v>
      </c>
      <c r="G206" s="30">
        <v>41.81</v>
      </c>
      <c r="H206" s="32">
        <f t="shared" si="20"/>
        <v>4857.5450000000001</v>
      </c>
      <c r="I206" s="32"/>
      <c r="J206" s="32">
        <v>151</v>
      </c>
      <c r="K206" s="6">
        <v>140000</v>
      </c>
      <c r="L206" s="6">
        <v>132</v>
      </c>
      <c r="N206" s="91">
        <v>57.95</v>
      </c>
      <c r="O206" s="75">
        <f t="shared" si="21"/>
        <v>2231.0750000000003</v>
      </c>
      <c r="P206" s="137"/>
      <c r="Q206" s="3">
        <v>44</v>
      </c>
      <c r="U206" s="93">
        <v>61</v>
      </c>
      <c r="V206" s="78" t="s">
        <v>56</v>
      </c>
      <c r="W206" s="113">
        <v>236.19296237399999</v>
      </c>
      <c r="X206" s="113">
        <f t="shared" si="19"/>
        <v>8.3376115718021993</v>
      </c>
      <c r="Y206" s="113">
        <v>222.2</v>
      </c>
      <c r="Z206" s="113">
        <v>231</v>
      </c>
      <c r="AB206" s="86">
        <v>59.542369999999998</v>
      </c>
      <c r="AC206" s="86">
        <v>54.6</v>
      </c>
      <c r="AD206" s="86">
        <v>65.3</v>
      </c>
      <c r="AE206" s="86">
        <v>65.3</v>
      </c>
      <c r="AH206" s="51">
        <v>55.41</v>
      </c>
      <c r="AI206" s="130">
        <f t="shared" si="22"/>
        <v>2133.2849999999999</v>
      </c>
      <c r="AJ206" s="73">
        <v>45.4</v>
      </c>
      <c r="AK206" s="79">
        <v>45.4</v>
      </c>
      <c r="AL206" s="74">
        <v>70</v>
      </c>
      <c r="AM206" s="74">
        <v>70</v>
      </c>
      <c r="AO206" s="108">
        <v>47.833612423233902</v>
      </c>
      <c r="AP206" s="14">
        <v>47.409525024157702</v>
      </c>
      <c r="AQ206" s="14">
        <v>81.442345901710695</v>
      </c>
      <c r="AR206" s="14">
        <v>46.077081527293601</v>
      </c>
      <c r="AS206" s="108">
        <v>7.1</v>
      </c>
      <c r="AT206" s="108">
        <f t="shared" si="23"/>
        <v>134.6194274290043</v>
      </c>
      <c r="AY206" s="62">
        <v>1735</v>
      </c>
    </row>
    <row r="207" spans="1:51" ht="10.15" customHeight="1">
      <c r="A207" s="22">
        <v>42086</v>
      </c>
      <c r="B207" s="50">
        <f t="shared" si="18"/>
        <v>2015</v>
      </c>
      <c r="C207" s="169"/>
      <c r="F207" s="76">
        <v>84.36</v>
      </c>
      <c r="G207" s="30">
        <v>41.81</v>
      </c>
      <c r="H207" s="32">
        <f t="shared" si="20"/>
        <v>4857.5450000000001</v>
      </c>
      <c r="I207" s="32"/>
      <c r="J207" s="32">
        <v>155</v>
      </c>
      <c r="K207" s="6">
        <v>140000</v>
      </c>
      <c r="L207" s="51">
        <v>126</v>
      </c>
      <c r="M207" s="81" t="s">
        <v>58</v>
      </c>
      <c r="N207" s="91">
        <v>57.95</v>
      </c>
      <c r="O207" s="75">
        <f t="shared" si="21"/>
        <v>2231.0750000000003</v>
      </c>
      <c r="P207" s="137"/>
      <c r="Q207" s="3">
        <v>48</v>
      </c>
      <c r="U207" s="93">
        <v>61</v>
      </c>
      <c r="V207" s="78" t="s">
        <v>56</v>
      </c>
      <c r="W207" s="113">
        <v>214.64565331210002</v>
      </c>
      <c r="X207" s="113">
        <f t="shared" si="19"/>
        <v>7.5769915619171311</v>
      </c>
      <c r="Y207" s="113">
        <v>223.6</v>
      </c>
      <c r="Z207" s="99">
        <v>225</v>
      </c>
      <c r="AA207" s="100" t="s">
        <v>86</v>
      </c>
      <c r="AB207" s="86">
        <v>58.470210000000002</v>
      </c>
      <c r="AC207" s="86">
        <v>55</v>
      </c>
      <c r="AD207" s="86">
        <v>65.3</v>
      </c>
      <c r="AE207" s="86">
        <v>65.3</v>
      </c>
      <c r="AH207" s="51">
        <v>55.41</v>
      </c>
      <c r="AI207" s="130">
        <f t="shared" si="22"/>
        <v>2133.2849999999999</v>
      </c>
      <c r="AJ207" s="73">
        <v>45.6</v>
      </c>
      <c r="AK207" s="79">
        <v>45.6</v>
      </c>
      <c r="AL207" s="74">
        <v>70</v>
      </c>
      <c r="AM207" s="74">
        <v>70</v>
      </c>
      <c r="AO207" s="108">
        <v>45.916132417623601</v>
      </c>
      <c r="AP207" s="14">
        <v>44.778472377081201</v>
      </c>
      <c r="AQ207" s="14">
        <v>81.6084320248399</v>
      </c>
      <c r="AR207" s="14">
        <v>46.831368473691505</v>
      </c>
      <c r="AS207" s="108">
        <v>4.3</v>
      </c>
      <c r="AT207" s="108">
        <f t="shared" si="23"/>
        <v>132.73980049853142</v>
      </c>
      <c r="AY207" s="62">
        <v>1735</v>
      </c>
    </row>
    <row r="208" spans="1:51" ht="10.15" customHeight="1">
      <c r="A208" s="22">
        <v>42087</v>
      </c>
      <c r="B208" s="50">
        <f t="shared" si="18"/>
        <v>2015</v>
      </c>
      <c r="C208" s="169"/>
      <c r="F208" s="76">
        <v>84.36</v>
      </c>
      <c r="G208" s="30">
        <v>41.81</v>
      </c>
      <c r="H208" s="32">
        <f t="shared" si="20"/>
        <v>4857.5450000000001</v>
      </c>
      <c r="I208" s="32"/>
      <c r="J208" s="32">
        <v>156</v>
      </c>
      <c r="K208" s="6">
        <v>140000</v>
      </c>
      <c r="L208" s="51">
        <v>126</v>
      </c>
      <c r="M208" s="81" t="s">
        <v>58</v>
      </c>
      <c r="N208" s="91">
        <v>57.95</v>
      </c>
      <c r="O208" s="75">
        <f t="shared" si="21"/>
        <v>2231.0750000000003</v>
      </c>
      <c r="P208" s="137"/>
      <c r="Q208" s="3">
        <v>51</v>
      </c>
      <c r="U208" s="93">
        <v>61</v>
      </c>
      <c r="V208" s="78" t="s">
        <v>56</v>
      </c>
      <c r="W208" s="113">
        <v>212.35764316080002</v>
      </c>
      <c r="X208" s="113">
        <f t="shared" si="19"/>
        <v>7.4962248035762409</v>
      </c>
      <c r="Y208" s="113">
        <v>202.4</v>
      </c>
      <c r="Z208" s="99">
        <v>225</v>
      </c>
      <c r="AA208" s="100" t="s">
        <v>86</v>
      </c>
      <c r="AB208" s="86">
        <v>59.720610000000001</v>
      </c>
      <c r="AC208" s="86">
        <v>54.4</v>
      </c>
      <c r="AD208" s="86">
        <v>65.3</v>
      </c>
      <c r="AE208" s="86">
        <v>65.3</v>
      </c>
      <c r="AH208" s="51">
        <v>55.41</v>
      </c>
      <c r="AI208" s="130">
        <f t="shared" si="22"/>
        <v>2133.2849999999999</v>
      </c>
      <c r="AJ208" s="73">
        <v>44.1</v>
      </c>
      <c r="AK208" s="79">
        <v>44.1</v>
      </c>
      <c r="AL208" s="74">
        <v>70</v>
      </c>
      <c r="AM208" s="74">
        <v>70</v>
      </c>
      <c r="AO208" s="108">
        <v>45.644297662715502</v>
      </c>
      <c r="AP208" s="14">
        <v>44.907106717974102</v>
      </c>
      <c r="AQ208" s="14">
        <v>80.640868596366801</v>
      </c>
      <c r="AR208" s="14">
        <v>48.3018425822399</v>
      </c>
      <c r="AS208" s="108">
        <v>4.5999999999999996</v>
      </c>
      <c r="AT208" s="108">
        <f t="shared" si="23"/>
        <v>133.54271117860671</v>
      </c>
      <c r="AY208" s="62">
        <v>1735</v>
      </c>
    </row>
    <row r="209" spans="1:51" ht="10.15" customHeight="1">
      <c r="A209" s="22">
        <v>42088</v>
      </c>
      <c r="B209" s="50">
        <f t="shared" si="18"/>
        <v>2015</v>
      </c>
      <c r="C209" s="169"/>
      <c r="F209" s="76">
        <v>84.36</v>
      </c>
      <c r="G209" s="30">
        <v>41.81</v>
      </c>
      <c r="H209" s="32">
        <f t="shared" si="20"/>
        <v>4857.5450000000001</v>
      </c>
      <c r="I209" s="32"/>
      <c r="J209" s="32">
        <v>157</v>
      </c>
      <c r="K209" s="6">
        <v>140000</v>
      </c>
      <c r="L209" s="51">
        <v>126</v>
      </c>
      <c r="M209" s="81" t="s">
        <v>58</v>
      </c>
      <c r="N209" s="91">
        <v>57.95</v>
      </c>
      <c r="O209" s="75">
        <f t="shared" si="21"/>
        <v>2231.0750000000003</v>
      </c>
      <c r="P209" s="137"/>
      <c r="Q209" s="3">
        <v>46</v>
      </c>
      <c r="U209" s="93">
        <v>61</v>
      </c>
      <c r="V209" s="78" t="s">
        <v>56</v>
      </c>
      <c r="W209" s="113">
        <v>213.47427641909999</v>
      </c>
      <c r="X209" s="113">
        <f t="shared" si="19"/>
        <v>7.5356419575942288</v>
      </c>
      <c r="Y209" s="113">
        <v>202.7</v>
      </c>
      <c r="Z209" s="99">
        <v>225</v>
      </c>
      <c r="AA209" s="100" t="s">
        <v>86</v>
      </c>
      <c r="AB209" s="86">
        <v>58.109400000000001</v>
      </c>
      <c r="AC209" s="86">
        <v>53.8</v>
      </c>
      <c r="AD209" s="86">
        <v>65.3</v>
      </c>
      <c r="AE209" s="86">
        <v>65.3</v>
      </c>
      <c r="AH209" s="51">
        <v>55.41</v>
      </c>
      <c r="AI209" s="130">
        <f t="shared" si="22"/>
        <v>2133.2849999999999</v>
      </c>
      <c r="AJ209" s="73">
        <v>34.799999999999997</v>
      </c>
      <c r="AK209" s="79">
        <v>34.799999999999997</v>
      </c>
      <c r="AL209" s="74">
        <v>70</v>
      </c>
      <c r="AM209" s="74">
        <v>70</v>
      </c>
      <c r="AO209" s="108">
        <v>50.075579918663202</v>
      </c>
      <c r="AP209" s="14">
        <v>49.581561137421396</v>
      </c>
      <c r="AQ209" s="14">
        <v>81.652687720015905</v>
      </c>
      <c r="AR209" s="14">
        <v>47.099110201946601</v>
      </c>
      <c r="AS209" s="108">
        <v>0.7</v>
      </c>
      <c r="AT209" s="108">
        <f t="shared" si="23"/>
        <v>129.45179792196251</v>
      </c>
      <c r="AY209" s="62">
        <v>1735</v>
      </c>
    </row>
    <row r="210" spans="1:51" ht="10.15" customHeight="1">
      <c r="A210" s="22">
        <v>42089</v>
      </c>
      <c r="B210" s="50">
        <f t="shared" si="18"/>
        <v>2015</v>
      </c>
      <c r="C210" s="169"/>
      <c r="F210" s="76">
        <v>84.36</v>
      </c>
      <c r="G210" s="30">
        <v>41.81</v>
      </c>
      <c r="H210" s="32">
        <f t="shared" si="20"/>
        <v>4857.5450000000001</v>
      </c>
      <c r="I210" s="32"/>
      <c r="J210" s="32">
        <v>157</v>
      </c>
      <c r="K210" s="6">
        <v>140000</v>
      </c>
      <c r="L210" s="51">
        <v>126</v>
      </c>
      <c r="M210" s="81" t="s">
        <v>58</v>
      </c>
      <c r="N210" s="91">
        <v>57.95</v>
      </c>
      <c r="O210" s="75">
        <f t="shared" si="21"/>
        <v>2231.0750000000003</v>
      </c>
      <c r="P210" s="137"/>
      <c r="Q210" s="3">
        <v>36</v>
      </c>
      <c r="U210" s="93">
        <v>61</v>
      </c>
      <c r="V210" s="78" t="s">
        <v>56</v>
      </c>
      <c r="W210" s="113">
        <v>215.30483466979996</v>
      </c>
      <c r="X210" s="113">
        <f t="shared" si="19"/>
        <v>7.6002606638439385</v>
      </c>
      <c r="Y210" s="113">
        <v>203.7</v>
      </c>
      <c r="Z210" s="99">
        <v>225</v>
      </c>
      <c r="AA210" s="100" t="s">
        <v>87</v>
      </c>
      <c r="AB210" s="86">
        <v>57.25573</v>
      </c>
      <c r="AC210" s="86">
        <v>53.2</v>
      </c>
      <c r="AD210" s="86">
        <v>65.3</v>
      </c>
      <c r="AE210" s="86">
        <v>65.3</v>
      </c>
      <c r="AH210" s="51">
        <v>55.41</v>
      </c>
      <c r="AI210" s="130">
        <f t="shared" si="22"/>
        <v>2133.2849999999999</v>
      </c>
      <c r="AJ210" s="73">
        <v>22.5</v>
      </c>
      <c r="AK210" s="79">
        <v>22.5</v>
      </c>
      <c r="AL210" s="74">
        <v>70</v>
      </c>
      <c r="AM210" s="74">
        <v>70</v>
      </c>
      <c r="AO210" s="108">
        <v>48.529002606246998</v>
      </c>
      <c r="AP210" s="14">
        <v>48.630751334641602</v>
      </c>
      <c r="AQ210" s="14">
        <v>80.436919376398208</v>
      </c>
      <c r="AR210" s="14">
        <v>48.018255620750097</v>
      </c>
      <c r="AS210" s="108">
        <v>3.7</v>
      </c>
      <c r="AT210" s="108">
        <f t="shared" si="23"/>
        <v>132.15517499714829</v>
      </c>
      <c r="AY210" s="62">
        <v>1735</v>
      </c>
    </row>
    <row r="211" spans="1:51" ht="10.15" customHeight="1">
      <c r="A211" s="22">
        <v>42090</v>
      </c>
      <c r="B211" s="50">
        <f t="shared" si="18"/>
        <v>2015</v>
      </c>
      <c r="C211" s="169"/>
      <c r="F211" s="76">
        <v>84.36</v>
      </c>
      <c r="G211" s="30">
        <v>41.81</v>
      </c>
      <c r="H211" s="32">
        <f t="shared" si="20"/>
        <v>4857.5450000000001</v>
      </c>
      <c r="I211" s="32"/>
      <c r="J211" s="32">
        <v>162</v>
      </c>
      <c r="K211" s="6">
        <v>140000</v>
      </c>
      <c r="L211" s="6">
        <v>132</v>
      </c>
      <c r="N211" s="91">
        <v>57.95</v>
      </c>
      <c r="O211" s="75">
        <f t="shared" si="21"/>
        <v>2231.0750000000003</v>
      </c>
      <c r="P211" s="137"/>
      <c r="Q211" s="3">
        <v>24</v>
      </c>
      <c r="U211" s="93">
        <v>61</v>
      </c>
      <c r="V211" s="78" t="s">
        <v>56</v>
      </c>
      <c r="W211" s="113">
        <v>215.43075470680009</v>
      </c>
      <c r="X211" s="113">
        <f t="shared" si="19"/>
        <v>7.6047056411500424</v>
      </c>
      <c r="Y211" s="113">
        <v>207.6</v>
      </c>
      <c r="Z211" s="99">
        <v>225</v>
      </c>
      <c r="AA211" s="100" t="s">
        <v>87</v>
      </c>
      <c r="AB211" s="86">
        <v>56.11497</v>
      </c>
      <c r="AC211" s="86">
        <v>52.7</v>
      </c>
      <c r="AD211" s="86">
        <v>65.3</v>
      </c>
      <c r="AE211" s="86">
        <v>65.3</v>
      </c>
      <c r="AG211" s="90"/>
      <c r="AH211" s="51">
        <v>55.41</v>
      </c>
      <c r="AI211" s="130">
        <f t="shared" si="22"/>
        <v>2133.2849999999999</v>
      </c>
      <c r="AJ211" s="73">
        <v>30.8</v>
      </c>
      <c r="AK211" s="79">
        <v>30.8</v>
      </c>
      <c r="AL211" s="74">
        <v>70</v>
      </c>
      <c r="AM211" s="74">
        <v>70</v>
      </c>
      <c r="AO211" s="108">
        <v>48.2146370741197</v>
      </c>
      <c r="AP211" s="14">
        <v>48.086756993394005</v>
      </c>
      <c r="AQ211" s="14">
        <v>81.556311154784098</v>
      </c>
      <c r="AR211" s="14">
        <v>51.207911265167802</v>
      </c>
      <c r="AS211" s="108">
        <v>6.7</v>
      </c>
      <c r="AT211" s="108">
        <f t="shared" si="23"/>
        <v>139.46422241995188</v>
      </c>
      <c r="AY211" s="62">
        <v>1735</v>
      </c>
    </row>
    <row r="212" spans="1:51" ht="10.15" customHeight="1">
      <c r="A212" s="22">
        <v>42091</v>
      </c>
      <c r="B212" s="50">
        <f t="shared" si="18"/>
        <v>2015</v>
      </c>
      <c r="C212" s="169"/>
      <c r="F212" s="76">
        <v>84.36</v>
      </c>
      <c r="G212" s="30">
        <v>41.81</v>
      </c>
      <c r="H212" s="32">
        <f t="shared" si="20"/>
        <v>4857.5450000000001</v>
      </c>
      <c r="I212" s="32"/>
      <c r="J212" s="32">
        <v>154</v>
      </c>
      <c r="K212" s="6">
        <v>140000</v>
      </c>
      <c r="L212" s="6">
        <v>132</v>
      </c>
      <c r="N212" s="91">
        <v>57.95</v>
      </c>
      <c r="O212" s="75">
        <f t="shared" si="21"/>
        <v>2231.0750000000003</v>
      </c>
      <c r="P212" s="137"/>
      <c r="Q212" s="3">
        <v>36</v>
      </c>
      <c r="U212" s="24">
        <v>62</v>
      </c>
      <c r="W212" s="113">
        <v>216.34161450010001</v>
      </c>
      <c r="X212" s="113">
        <f t="shared" si="19"/>
        <v>7.6368589918535301</v>
      </c>
      <c r="Y212" s="113">
        <v>212.9</v>
      </c>
      <c r="Z212" s="99">
        <v>225</v>
      </c>
      <c r="AA212" s="100" t="s">
        <v>88</v>
      </c>
      <c r="AB212" s="86">
        <v>55.609079999999999</v>
      </c>
      <c r="AC212" s="86">
        <v>53.1</v>
      </c>
      <c r="AD212" s="86">
        <v>65.3</v>
      </c>
      <c r="AE212" s="86">
        <v>65.3</v>
      </c>
      <c r="AG212" s="90"/>
      <c r="AH212" s="51">
        <v>55.41</v>
      </c>
      <c r="AI212" s="130">
        <f t="shared" si="22"/>
        <v>2133.2849999999999</v>
      </c>
      <c r="AJ212" s="73">
        <v>33.200000000000003</v>
      </c>
      <c r="AK212" s="79">
        <v>33.200000000000003</v>
      </c>
      <c r="AL212" s="74">
        <v>70</v>
      </c>
      <c r="AM212" s="74">
        <v>70</v>
      </c>
      <c r="AO212" s="108">
        <v>48.538191548109097</v>
      </c>
      <c r="AP212" s="14">
        <v>47.7134044614007</v>
      </c>
      <c r="AQ212" s="14">
        <v>81.181174973827908</v>
      </c>
      <c r="AR212" s="14">
        <v>51.479906035495802</v>
      </c>
      <c r="AS212" s="108">
        <v>12.8</v>
      </c>
      <c r="AT212" s="108">
        <f t="shared" si="23"/>
        <v>145.46108100932372</v>
      </c>
      <c r="AY212" s="62">
        <v>1735</v>
      </c>
    </row>
    <row r="213" spans="1:51" ht="10.15" customHeight="1">
      <c r="A213" s="22">
        <v>42092</v>
      </c>
      <c r="B213" s="50">
        <f t="shared" si="18"/>
        <v>2015</v>
      </c>
      <c r="C213" s="169"/>
      <c r="F213" s="76">
        <v>84.36</v>
      </c>
      <c r="G213" s="30">
        <v>41.81</v>
      </c>
      <c r="H213" s="32">
        <f t="shared" si="20"/>
        <v>4857.5450000000001</v>
      </c>
      <c r="I213" s="32"/>
      <c r="J213" s="32">
        <v>146</v>
      </c>
      <c r="K213" s="6">
        <v>140000</v>
      </c>
      <c r="L213" s="6">
        <v>132</v>
      </c>
      <c r="N213" s="91">
        <v>57.95</v>
      </c>
      <c r="O213" s="75">
        <f t="shared" si="21"/>
        <v>2231.0750000000003</v>
      </c>
      <c r="P213" s="137"/>
      <c r="Q213" s="3">
        <v>36</v>
      </c>
      <c r="U213" s="24">
        <v>62</v>
      </c>
      <c r="W213" s="113">
        <v>215.07637310969994</v>
      </c>
      <c r="X213" s="113">
        <f t="shared" si="19"/>
        <v>7.5921959707724076</v>
      </c>
      <c r="Y213" s="113">
        <v>212.2</v>
      </c>
      <c r="Z213" s="99">
        <v>225</v>
      </c>
      <c r="AA213" s="100" t="s">
        <v>88</v>
      </c>
      <c r="AB213" s="86">
        <v>54.242150000000002</v>
      </c>
      <c r="AC213" s="86">
        <v>55.1</v>
      </c>
      <c r="AD213" s="86">
        <v>65.3</v>
      </c>
      <c r="AE213" s="86">
        <v>65.3</v>
      </c>
      <c r="AH213" s="51">
        <v>55.41</v>
      </c>
      <c r="AI213" s="130">
        <f t="shared" si="22"/>
        <v>2133.2849999999999</v>
      </c>
      <c r="AJ213" s="73">
        <v>28.3</v>
      </c>
      <c r="AK213" s="79">
        <v>28.3</v>
      </c>
      <c r="AL213" s="74">
        <v>70</v>
      </c>
      <c r="AM213" s="74">
        <v>70</v>
      </c>
      <c r="AO213" s="108">
        <v>47.553256059219599</v>
      </c>
      <c r="AP213" s="14">
        <v>47.1997902239601</v>
      </c>
      <c r="AQ213" s="14">
        <v>82.426868547074108</v>
      </c>
      <c r="AR213" s="14">
        <v>47.150000184374498</v>
      </c>
      <c r="AS213" s="108">
        <v>11.3</v>
      </c>
      <c r="AT213" s="108">
        <f t="shared" si="23"/>
        <v>140.87686873144861</v>
      </c>
      <c r="AY213" s="62">
        <v>1735</v>
      </c>
    </row>
    <row r="214" spans="1:51" ht="10.15" customHeight="1">
      <c r="A214" s="22">
        <v>42093</v>
      </c>
      <c r="B214" s="50">
        <f t="shared" si="18"/>
        <v>2015</v>
      </c>
      <c r="C214" s="169"/>
      <c r="F214" s="76">
        <v>84.36</v>
      </c>
      <c r="G214" s="30">
        <v>41.81</v>
      </c>
      <c r="H214" s="32">
        <f t="shared" si="20"/>
        <v>4857.5450000000001</v>
      </c>
      <c r="I214" s="32"/>
      <c r="J214" s="32">
        <v>148</v>
      </c>
      <c r="K214" s="6">
        <v>140000</v>
      </c>
      <c r="L214" s="6">
        <v>132</v>
      </c>
      <c r="N214" s="91">
        <v>57.95</v>
      </c>
      <c r="O214" s="75">
        <f t="shared" si="21"/>
        <v>2231.0750000000003</v>
      </c>
      <c r="P214" s="137"/>
      <c r="Q214" s="3">
        <v>30</v>
      </c>
      <c r="U214" s="75">
        <v>58</v>
      </c>
      <c r="V214" s="78" t="s">
        <v>50</v>
      </c>
      <c r="W214" s="113">
        <v>211.35208372409997</v>
      </c>
      <c r="X214" s="113">
        <f t="shared" si="19"/>
        <v>7.4607285554607277</v>
      </c>
      <c r="Y214" s="113">
        <v>215</v>
      </c>
      <c r="Z214" s="99">
        <v>225</v>
      </c>
      <c r="AA214" s="100" t="s">
        <v>88</v>
      </c>
      <c r="AB214" s="86">
        <v>52.057679999999998</v>
      </c>
      <c r="AC214" s="86">
        <v>55.9</v>
      </c>
      <c r="AD214" s="86">
        <v>65.346000000000004</v>
      </c>
      <c r="AE214" s="86">
        <v>65.346000000000004</v>
      </c>
      <c r="AH214" s="51">
        <v>55.41</v>
      </c>
      <c r="AI214" s="130">
        <f t="shared" si="22"/>
        <v>2133.2849999999999</v>
      </c>
      <c r="AJ214" s="73">
        <v>28.6</v>
      </c>
      <c r="AK214" s="79">
        <v>28.6</v>
      </c>
      <c r="AL214" s="74">
        <v>70</v>
      </c>
      <c r="AM214" s="74">
        <v>70</v>
      </c>
      <c r="AO214" s="108">
        <v>46.531859963179102</v>
      </c>
      <c r="AP214" s="14">
        <v>46.438218630583897</v>
      </c>
      <c r="AQ214" s="14">
        <v>81.500330557288294</v>
      </c>
      <c r="AR214" s="14">
        <v>44.943032541048595</v>
      </c>
      <c r="AS214" s="108">
        <v>11.2</v>
      </c>
      <c r="AT214" s="108">
        <f t="shared" si="23"/>
        <v>137.64336309833689</v>
      </c>
      <c r="AY214" s="62">
        <v>1735</v>
      </c>
    </row>
    <row r="215" spans="1:51" ht="10.15" customHeight="1">
      <c r="A215" s="22">
        <v>42094</v>
      </c>
      <c r="B215" s="50">
        <f t="shared" si="18"/>
        <v>2015</v>
      </c>
      <c r="C215" s="169"/>
      <c r="F215" s="76">
        <v>84.36</v>
      </c>
      <c r="G215" s="30">
        <v>41.81</v>
      </c>
      <c r="H215" s="32">
        <f t="shared" si="20"/>
        <v>4857.5450000000001</v>
      </c>
      <c r="I215" s="32"/>
      <c r="J215" s="32">
        <v>146</v>
      </c>
      <c r="K215" s="6">
        <v>140000</v>
      </c>
      <c r="L215" s="6">
        <v>132</v>
      </c>
      <c r="N215" s="91">
        <v>57.95</v>
      </c>
      <c r="O215" s="75">
        <f t="shared" si="21"/>
        <v>2231.0750000000003</v>
      </c>
      <c r="P215" s="137"/>
      <c r="Q215" s="3">
        <v>31</v>
      </c>
      <c r="U215" s="75">
        <v>58</v>
      </c>
      <c r="V215" s="78" t="s">
        <v>50</v>
      </c>
      <c r="W215" s="113">
        <v>214.14649913410005</v>
      </c>
      <c r="X215" s="113">
        <f t="shared" si="19"/>
        <v>7.5593714194337318</v>
      </c>
      <c r="Y215" s="113">
        <v>216.2</v>
      </c>
      <c r="Z215" s="99">
        <v>225</v>
      </c>
      <c r="AA215" s="100" t="s">
        <v>87</v>
      </c>
      <c r="AB215" s="86">
        <v>51.225839999999998</v>
      </c>
      <c r="AC215" s="86">
        <v>54.1</v>
      </c>
      <c r="AD215" s="86">
        <v>65.346000000000004</v>
      </c>
      <c r="AE215" s="86">
        <v>65.346000000000004</v>
      </c>
      <c r="AH215" s="51">
        <v>55.41</v>
      </c>
      <c r="AI215" s="130">
        <f t="shared" si="22"/>
        <v>2133.2849999999999</v>
      </c>
      <c r="AJ215" s="73">
        <v>30.6</v>
      </c>
      <c r="AK215" s="79">
        <v>30.6</v>
      </c>
      <c r="AL215" s="74">
        <v>70</v>
      </c>
      <c r="AM215" s="74">
        <v>70</v>
      </c>
      <c r="AO215" s="108">
        <v>47.134471244889902</v>
      </c>
      <c r="AP215" s="14">
        <v>46.565435499754699</v>
      </c>
      <c r="AQ215" s="14">
        <v>81.532672789596305</v>
      </c>
      <c r="AR215" s="14">
        <v>45.410324150058301</v>
      </c>
      <c r="AS215" s="108">
        <v>11.8</v>
      </c>
      <c r="AT215" s="108">
        <f t="shared" si="23"/>
        <v>138.7429969396546</v>
      </c>
      <c r="AY215" s="62">
        <v>1735</v>
      </c>
    </row>
    <row r="216" spans="1:51" ht="10.15" customHeight="1">
      <c r="A216" s="22">
        <v>42095</v>
      </c>
      <c r="B216" s="50">
        <f t="shared" ref="B216:B279" si="24">YEAR(A216)</f>
        <v>2015</v>
      </c>
      <c r="C216" s="169">
        <v>42095</v>
      </c>
      <c r="F216" s="76">
        <v>58.6</v>
      </c>
      <c r="G216" s="30">
        <v>32.64</v>
      </c>
      <c r="H216" s="32">
        <f t="shared" si="20"/>
        <v>3512.7400000000002</v>
      </c>
      <c r="I216" s="32"/>
      <c r="J216" s="32">
        <v>143</v>
      </c>
      <c r="K216" s="6">
        <v>141000</v>
      </c>
      <c r="L216" s="6">
        <v>141</v>
      </c>
      <c r="N216" s="91">
        <v>57.51</v>
      </c>
      <c r="O216" s="75">
        <f t="shared" si="21"/>
        <v>2214.1349999999998</v>
      </c>
      <c r="P216" s="137"/>
      <c r="Q216" s="3">
        <v>34</v>
      </c>
      <c r="U216" s="75">
        <v>58</v>
      </c>
      <c r="V216" s="78" t="s">
        <v>50</v>
      </c>
      <c r="W216" s="113">
        <v>213.76009711169999</v>
      </c>
      <c r="X216" s="113">
        <f t="shared" si="19"/>
        <v>7.545731428043009</v>
      </c>
      <c r="Y216" s="113">
        <v>210</v>
      </c>
      <c r="Z216" s="99">
        <v>225</v>
      </c>
      <c r="AA216" s="100" t="s">
        <v>87</v>
      </c>
      <c r="AB216" s="86">
        <v>52.879980000000003</v>
      </c>
      <c r="AC216" s="86">
        <v>53.6</v>
      </c>
      <c r="AD216" s="86">
        <v>59.722000000000001</v>
      </c>
      <c r="AE216" s="86">
        <v>59.722000000000001</v>
      </c>
      <c r="AH216" s="51">
        <v>55.41</v>
      </c>
      <c r="AI216" s="130">
        <f t="shared" si="22"/>
        <v>2133.2849999999999</v>
      </c>
      <c r="AJ216" s="73">
        <v>43.2</v>
      </c>
      <c r="AK216" s="25">
        <v>43.2</v>
      </c>
      <c r="AL216" s="74">
        <v>72</v>
      </c>
      <c r="AM216" s="74">
        <v>72</v>
      </c>
      <c r="AO216" s="108">
        <v>47.588670366475405</v>
      </c>
      <c r="AP216" s="14">
        <v>48.7273072004187</v>
      </c>
      <c r="AQ216" s="14">
        <v>81.458293273734</v>
      </c>
      <c r="AR216" s="14">
        <v>45.869083397312494</v>
      </c>
      <c r="AS216" s="108">
        <v>11.8</v>
      </c>
      <c r="AT216" s="108">
        <f t="shared" si="23"/>
        <v>139.12737667104651</v>
      </c>
      <c r="AY216" s="48">
        <v>1612</v>
      </c>
    </row>
    <row r="217" spans="1:51" ht="10.15" customHeight="1">
      <c r="A217" s="22">
        <v>42096</v>
      </c>
      <c r="B217" s="50">
        <f t="shared" si="24"/>
        <v>2015</v>
      </c>
      <c r="C217" s="169"/>
      <c r="F217" s="76">
        <v>58.6</v>
      </c>
      <c r="G217" s="30">
        <v>32.64</v>
      </c>
      <c r="H217" s="32">
        <f t="shared" si="20"/>
        <v>3512.7400000000002</v>
      </c>
      <c r="I217" s="32"/>
      <c r="J217" s="32">
        <v>119</v>
      </c>
      <c r="K217" s="6">
        <v>141000</v>
      </c>
      <c r="L217" s="6">
        <v>141</v>
      </c>
      <c r="N217" s="91">
        <v>57.51</v>
      </c>
      <c r="O217" s="75">
        <f t="shared" si="21"/>
        <v>2214.1349999999998</v>
      </c>
      <c r="P217" s="137"/>
      <c r="Q217" s="3">
        <v>47</v>
      </c>
      <c r="U217" s="75">
        <v>58</v>
      </c>
      <c r="V217" s="78" t="s">
        <v>50</v>
      </c>
      <c r="W217" s="113">
        <v>229.15702424789998</v>
      </c>
      <c r="X217" s="113">
        <f t="shared" si="19"/>
        <v>8.0892429559508692</v>
      </c>
      <c r="Y217" s="113">
        <v>206.8</v>
      </c>
      <c r="Z217" s="99">
        <v>225</v>
      </c>
      <c r="AA217" s="100" t="s">
        <v>87</v>
      </c>
      <c r="AB217" s="86">
        <v>52.525939999999999</v>
      </c>
      <c r="AC217" s="86">
        <v>53.6</v>
      </c>
      <c r="AD217" s="86">
        <v>59.722000000000001</v>
      </c>
      <c r="AE217" s="86">
        <v>59.722000000000001</v>
      </c>
      <c r="AH217" s="51">
        <v>55.41</v>
      </c>
      <c r="AI217" s="130">
        <f t="shared" si="22"/>
        <v>2133.2849999999999</v>
      </c>
      <c r="AJ217" s="73">
        <v>44.6</v>
      </c>
      <c r="AK217" s="25">
        <v>44.6</v>
      </c>
      <c r="AL217" s="74">
        <v>72</v>
      </c>
      <c r="AM217" s="74">
        <v>72</v>
      </c>
      <c r="AO217" s="108">
        <v>47.0099629718123</v>
      </c>
      <c r="AP217" s="14">
        <v>48.685462154204096</v>
      </c>
      <c r="AQ217" s="14">
        <v>77.011932546753599</v>
      </c>
      <c r="AR217" s="14">
        <v>40.140519810949201</v>
      </c>
      <c r="AS217" s="108">
        <v>22.5</v>
      </c>
      <c r="AT217" s="108">
        <f t="shared" si="23"/>
        <v>139.6524523577028</v>
      </c>
      <c r="AY217" s="48">
        <v>1612</v>
      </c>
    </row>
    <row r="218" spans="1:51" ht="10.15" customHeight="1">
      <c r="A218" s="22">
        <v>42097</v>
      </c>
      <c r="B218" s="50">
        <f t="shared" si="24"/>
        <v>2015</v>
      </c>
      <c r="C218" s="169"/>
      <c r="F218" s="76">
        <v>58.6</v>
      </c>
      <c r="G218" s="30">
        <v>32.64</v>
      </c>
      <c r="H218" s="32">
        <f t="shared" si="20"/>
        <v>3512.7400000000002</v>
      </c>
      <c r="I218" s="32"/>
      <c r="J218" s="32">
        <v>119</v>
      </c>
      <c r="K218" s="6">
        <v>141000</v>
      </c>
      <c r="L218" s="6">
        <v>141</v>
      </c>
      <c r="N218" s="91">
        <v>57.51</v>
      </c>
      <c r="O218" s="75">
        <f t="shared" si="21"/>
        <v>2214.1349999999998</v>
      </c>
      <c r="P218" s="137"/>
      <c r="Q218" s="3">
        <v>47</v>
      </c>
      <c r="U218" s="24">
        <v>64.2</v>
      </c>
      <c r="W218" s="113">
        <v>235.75908243560002</v>
      </c>
      <c r="X218" s="113">
        <f t="shared" si="19"/>
        <v>8.3222956099766794</v>
      </c>
      <c r="Y218" s="113">
        <v>212.2</v>
      </c>
      <c r="Z218" s="113">
        <v>231</v>
      </c>
      <c r="AB218" s="86">
        <v>53.04824</v>
      </c>
      <c r="AC218" s="86">
        <v>54.2</v>
      </c>
      <c r="AD218" s="86">
        <v>59.722000000000001</v>
      </c>
      <c r="AE218" s="86">
        <v>59.722000000000001</v>
      </c>
      <c r="AH218" s="51">
        <v>55.41</v>
      </c>
      <c r="AI218" s="130">
        <f t="shared" si="22"/>
        <v>2133.2849999999999</v>
      </c>
      <c r="AJ218" s="73">
        <v>45.9</v>
      </c>
      <c r="AK218" s="25">
        <v>45.9</v>
      </c>
      <c r="AL218" s="74">
        <v>72</v>
      </c>
      <c r="AM218" s="74">
        <v>72</v>
      </c>
      <c r="AO218" s="108">
        <v>47.354624345767903</v>
      </c>
      <c r="AP218" s="14">
        <v>48.842798576177898</v>
      </c>
      <c r="AQ218" s="14">
        <v>75.833755137818812</v>
      </c>
      <c r="AR218" s="14">
        <v>36.362575590763001</v>
      </c>
      <c r="AS218" s="108">
        <v>23.8</v>
      </c>
      <c r="AT218" s="108">
        <f t="shared" si="23"/>
        <v>135.99633072858182</v>
      </c>
      <c r="AY218" s="48">
        <v>1612</v>
      </c>
    </row>
    <row r="219" spans="1:51" ht="10.15" customHeight="1">
      <c r="A219" s="22">
        <v>42098</v>
      </c>
      <c r="B219" s="50">
        <f t="shared" si="24"/>
        <v>2015</v>
      </c>
      <c r="C219" s="169"/>
      <c r="F219" s="76">
        <v>58.6</v>
      </c>
      <c r="G219" s="30">
        <v>32.64</v>
      </c>
      <c r="H219" s="32">
        <f t="shared" si="20"/>
        <v>3512.7400000000002</v>
      </c>
      <c r="I219" s="32"/>
      <c r="J219" s="32">
        <v>121</v>
      </c>
      <c r="K219" s="6">
        <v>141000</v>
      </c>
      <c r="L219" s="6">
        <v>141</v>
      </c>
      <c r="N219" s="91">
        <v>57.51</v>
      </c>
      <c r="O219" s="75">
        <f t="shared" si="21"/>
        <v>2214.1349999999998</v>
      </c>
      <c r="P219" s="137"/>
      <c r="Q219" s="3">
        <v>49</v>
      </c>
      <c r="U219" s="24">
        <v>64.2</v>
      </c>
      <c r="W219" s="113">
        <v>234.80578614759995</v>
      </c>
      <c r="X219" s="113">
        <f t="shared" si="19"/>
        <v>8.2886442510102771</v>
      </c>
      <c r="Y219" s="113">
        <v>214.6</v>
      </c>
      <c r="Z219" s="113">
        <v>231</v>
      </c>
      <c r="AB219" s="86">
        <v>53.3508</v>
      </c>
      <c r="AC219" s="86">
        <v>55.8</v>
      </c>
      <c r="AD219" s="86">
        <v>59.722000000000001</v>
      </c>
      <c r="AE219" s="86">
        <v>59.722000000000001</v>
      </c>
      <c r="AH219" s="51">
        <v>55.41</v>
      </c>
      <c r="AI219" s="130">
        <f t="shared" si="22"/>
        <v>2133.2849999999999</v>
      </c>
      <c r="AJ219" s="73">
        <v>45.4</v>
      </c>
      <c r="AK219" s="25">
        <v>45.4</v>
      </c>
      <c r="AL219" s="74">
        <v>72</v>
      </c>
      <c r="AM219" s="74">
        <v>72</v>
      </c>
      <c r="AO219" s="108">
        <v>47.630184995284395</v>
      </c>
      <c r="AP219" s="14">
        <v>50.073892773068195</v>
      </c>
      <c r="AQ219" s="14">
        <v>76.623178922739996</v>
      </c>
      <c r="AR219" s="14">
        <v>38.337060454469203</v>
      </c>
      <c r="AS219" s="108">
        <v>31.7</v>
      </c>
      <c r="AT219" s="108">
        <f t="shared" si="23"/>
        <v>146.66023937720919</v>
      </c>
      <c r="AY219" s="48">
        <v>1612</v>
      </c>
    </row>
    <row r="220" spans="1:51" ht="10.15" customHeight="1">
      <c r="A220" s="22">
        <v>42099</v>
      </c>
      <c r="B220" s="50">
        <f t="shared" si="24"/>
        <v>2015</v>
      </c>
      <c r="C220" s="169"/>
      <c r="F220" s="76">
        <v>58.6</v>
      </c>
      <c r="G220" s="30">
        <v>32.64</v>
      </c>
      <c r="H220" s="32">
        <f t="shared" si="20"/>
        <v>3512.7400000000002</v>
      </c>
      <c r="I220" s="32"/>
      <c r="J220" s="32">
        <v>125</v>
      </c>
      <c r="K220" s="6">
        <v>141000</v>
      </c>
      <c r="L220" s="6">
        <v>141</v>
      </c>
      <c r="N220" s="91">
        <v>57.51</v>
      </c>
      <c r="O220" s="75">
        <f t="shared" si="21"/>
        <v>2214.1349999999998</v>
      </c>
      <c r="P220" s="137"/>
      <c r="Q220" s="3">
        <v>48</v>
      </c>
      <c r="U220" s="24">
        <v>64.2</v>
      </c>
      <c r="W220" s="113">
        <v>233.81879989750007</v>
      </c>
      <c r="X220" s="113">
        <f t="shared" si="19"/>
        <v>8.2538036363817522</v>
      </c>
      <c r="Y220" s="113">
        <v>212.4</v>
      </c>
      <c r="Z220" s="113">
        <v>231</v>
      </c>
      <c r="AB220" s="86">
        <v>53.517829999999996</v>
      </c>
      <c r="AC220" s="86">
        <v>54.5</v>
      </c>
      <c r="AD220" s="89">
        <v>57</v>
      </c>
      <c r="AE220" s="89">
        <v>57</v>
      </c>
      <c r="AG220" s="90" t="s">
        <v>54</v>
      </c>
      <c r="AH220" s="51">
        <v>55.41</v>
      </c>
      <c r="AI220" s="130">
        <f t="shared" si="22"/>
        <v>2133.2849999999999</v>
      </c>
      <c r="AJ220" s="73">
        <v>42.1</v>
      </c>
      <c r="AK220" s="25">
        <v>42.1</v>
      </c>
      <c r="AL220" s="74">
        <v>72</v>
      </c>
      <c r="AM220" s="74">
        <v>72</v>
      </c>
      <c r="AO220" s="108">
        <v>48.763221575710695</v>
      </c>
      <c r="AP220" s="14">
        <v>50.322618510645697</v>
      </c>
      <c r="AQ220" s="14">
        <v>74.775514625913203</v>
      </c>
      <c r="AR220" s="14">
        <v>38.615126600561801</v>
      </c>
      <c r="AS220" s="108">
        <v>33</v>
      </c>
      <c r="AT220" s="108">
        <f t="shared" si="23"/>
        <v>146.390641226475</v>
      </c>
      <c r="AY220" s="48">
        <v>1612</v>
      </c>
    </row>
    <row r="221" spans="1:51" ht="10.15" customHeight="1">
      <c r="A221" s="22">
        <v>42100</v>
      </c>
      <c r="B221" s="50">
        <f t="shared" si="24"/>
        <v>2015</v>
      </c>
      <c r="C221" s="169"/>
      <c r="F221" s="76">
        <v>58.6</v>
      </c>
      <c r="G221" s="30">
        <v>32.64</v>
      </c>
      <c r="H221" s="32">
        <f t="shared" si="20"/>
        <v>3512.7400000000002</v>
      </c>
      <c r="I221" s="32"/>
      <c r="J221" s="32">
        <v>117</v>
      </c>
      <c r="K221" s="6">
        <v>141000</v>
      </c>
      <c r="L221" s="6">
        <v>141</v>
      </c>
      <c r="N221" s="91">
        <v>57.51</v>
      </c>
      <c r="O221" s="75">
        <f t="shared" si="21"/>
        <v>2214.1349999999998</v>
      </c>
      <c r="P221" s="137"/>
      <c r="Q221" s="3">
        <v>45</v>
      </c>
      <c r="U221" s="24">
        <v>64.2</v>
      </c>
      <c r="W221" s="113">
        <v>232.98798854789999</v>
      </c>
      <c r="X221" s="113">
        <f t="shared" si="19"/>
        <v>8.2244759957408693</v>
      </c>
      <c r="Y221" s="113">
        <v>215.1</v>
      </c>
      <c r="Z221" s="113">
        <v>231</v>
      </c>
      <c r="AB221" s="86">
        <v>52.505800000000001</v>
      </c>
      <c r="AC221" s="86">
        <v>53</v>
      </c>
      <c r="AD221" s="89">
        <v>57</v>
      </c>
      <c r="AE221" s="89">
        <v>57</v>
      </c>
      <c r="AG221" s="90" t="s">
        <v>54</v>
      </c>
      <c r="AH221" s="51">
        <v>55.41</v>
      </c>
      <c r="AI221" s="130">
        <f t="shared" si="22"/>
        <v>2133.2849999999999</v>
      </c>
      <c r="AJ221" s="73">
        <v>43</v>
      </c>
      <c r="AK221" s="25">
        <v>43</v>
      </c>
      <c r="AL221" s="74">
        <v>72</v>
      </c>
      <c r="AM221" s="74">
        <v>72</v>
      </c>
      <c r="AO221" s="108">
        <v>49.721662453146095</v>
      </c>
      <c r="AP221" s="14">
        <v>51.805748132658699</v>
      </c>
      <c r="AQ221" s="14">
        <v>74.699462446695904</v>
      </c>
      <c r="AR221" s="14">
        <v>39.137949629656703</v>
      </c>
      <c r="AS221" s="108">
        <v>21.6</v>
      </c>
      <c r="AT221" s="108">
        <f t="shared" si="23"/>
        <v>135.43741207635262</v>
      </c>
      <c r="AY221" s="48">
        <v>1612</v>
      </c>
    </row>
    <row r="222" spans="1:51" ht="10.15" customHeight="1">
      <c r="A222" s="22">
        <v>42101</v>
      </c>
      <c r="B222" s="50">
        <f t="shared" si="24"/>
        <v>2015</v>
      </c>
      <c r="C222" s="169"/>
      <c r="F222" s="76">
        <v>58.6</v>
      </c>
      <c r="G222" s="30">
        <v>32.64</v>
      </c>
      <c r="H222" s="32">
        <f t="shared" si="20"/>
        <v>3512.7400000000002</v>
      </c>
      <c r="I222" s="32"/>
      <c r="J222" s="32">
        <v>116</v>
      </c>
      <c r="K222" s="6">
        <v>141000</v>
      </c>
      <c r="L222" s="6">
        <v>141</v>
      </c>
      <c r="N222" s="91">
        <v>57.51</v>
      </c>
      <c r="O222" s="75">
        <f t="shared" si="21"/>
        <v>2214.1349999999998</v>
      </c>
      <c r="P222" s="137"/>
      <c r="Q222" s="3">
        <v>46</v>
      </c>
      <c r="U222" s="24">
        <v>64.2</v>
      </c>
      <c r="W222" s="113">
        <v>236.457203319</v>
      </c>
      <c r="X222" s="113">
        <f t="shared" si="19"/>
        <v>8.3469392771607005</v>
      </c>
      <c r="Y222" s="113">
        <v>213.2</v>
      </c>
      <c r="Z222" s="113">
        <v>231</v>
      </c>
      <c r="AB222" s="86">
        <v>52.396459999999998</v>
      </c>
      <c r="AC222" s="86">
        <v>51.5</v>
      </c>
      <c r="AD222" s="89">
        <v>57</v>
      </c>
      <c r="AE222" s="89">
        <v>57</v>
      </c>
      <c r="AG222" s="90" t="s">
        <v>54</v>
      </c>
      <c r="AH222" s="51">
        <v>55.41</v>
      </c>
      <c r="AI222" s="130">
        <f t="shared" si="22"/>
        <v>2133.2849999999999</v>
      </c>
      <c r="AJ222" s="73">
        <v>42.5</v>
      </c>
      <c r="AK222" s="25">
        <v>42.5</v>
      </c>
      <c r="AL222" s="74">
        <v>72</v>
      </c>
      <c r="AM222" s="74">
        <v>72</v>
      </c>
      <c r="AO222" s="108">
        <v>49.9049952831081</v>
      </c>
      <c r="AP222" s="14">
        <v>51.809578647908502</v>
      </c>
      <c r="AQ222" s="14">
        <v>78.294814071750196</v>
      </c>
      <c r="AR222" s="14">
        <v>39.057238339406702</v>
      </c>
      <c r="AS222" s="108">
        <v>23.2</v>
      </c>
      <c r="AT222" s="108">
        <f t="shared" si="23"/>
        <v>140.55205241115689</v>
      </c>
      <c r="AY222" s="48">
        <v>1612</v>
      </c>
    </row>
    <row r="223" spans="1:51" ht="10.15" customHeight="1">
      <c r="A223" s="22">
        <v>42102</v>
      </c>
      <c r="B223" s="50">
        <f t="shared" si="24"/>
        <v>2015</v>
      </c>
      <c r="C223" s="169"/>
      <c r="F223" s="76">
        <v>58.6</v>
      </c>
      <c r="G223" s="30">
        <v>32.64</v>
      </c>
      <c r="H223" s="32">
        <f t="shared" si="20"/>
        <v>3512.7400000000002</v>
      </c>
      <c r="I223" s="32"/>
      <c r="J223" s="32">
        <v>119</v>
      </c>
      <c r="K223" s="6">
        <v>141000</v>
      </c>
      <c r="L223" s="6">
        <v>141</v>
      </c>
      <c r="N223" s="91">
        <v>57.51</v>
      </c>
      <c r="O223" s="75">
        <f t="shared" si="21"/>
        <v>2214.1349999999998</v>
      </c>
      <c r="P223" s="137"/>
      <c r="Q223" s="3">
        <v>45</v>
      </c>
      <c r="U223" s="24">
        <v>64.2</v>
      </c>
      <c r="W223" s="113">
        <v>237.72855678299999</v>
      </c>
      <c r="X223" s="113">
        <f t="shared" si="19"/>
        <v>8.3918180544398986</v>
      </c>
      <c r="Y223" s="113">
        <v>215.8</v>
      </c>
      <c r="Z223" s="113">
        <v>231</v>
      </c>
      <c r="AB223" s="86">
        <v>50.914969999999997</v>
      </c>
      <c r="AC223" s="86">
        <v>50.2</v>
      </c>
      <c r="AD223" s="89">
        <v>57</v>
      </c>
      <c r="AE223" s="89">
        <v>57</v>
      </c>
      <c r="AG223" s="90" t="s">
        <v>54</v>
      </c>
      <c r="AH223" s="51">
        <v>55.41</v>
      </c>
      <c r="AI223" s="130">
        <f t="shared" si="22"/>
        <v>2133.2849999999999</v>
      </c>
      <c r="AJ223" s="73">
        <v>43.7</v>
      </c>
      <c r="AK223" s="25">
        <v>43.7</v>
      </c>
      <c r="AL223" s="74">
        <v>72</v>
      </c>
      <c r="AM223" s="74">
        <v>72</v>
      </c>
      <c r="AO223" s="108">
        <v>52.279846088841502</v>
      </c>
      <c r="AP223" s="14">
        <v>53.750560733182901</v>
      </c>
      <c r="AQ223" s="14">
        <v>75.604691554304708</v>
      </c>
      <c r="AR223" s="14">
        <v>38.624943668713193</v>
      </c>
      <c r="AS223" s="108">
        <v>22.7</v>
      </c>
      <c r="AT223" s="108">
        <f t="shared" si="23"/>
        <v>136.9296352230179</v>
      </c>
      <c r="AY223" s="48">
        <v>1612</v>
      </c>
    </row>
    <row r="224" spans="1:51" ht="10.15" customHeight="1">
      <c r="A224" s="22">
        <v>42103</v>
      </c>
      <c r="B224" s="50">
        <f t="shared" si="24"/>
        <v>2015</v>
      </c>
      <c r="C224" s="169"/>
      <c r="F224" s="76">
        <v>58.6</v>
      </c>
      <c r="G224" s="30">
        <v>32.64</v>
      </c>
      <c r="H224" s="32">
        <f t="shared" si="20"/>
        <v>3512.7400000000002</v>
      </c>
      <c r="I224" s="32"/>
      <c r="J224" s="32">
        <v>118</v>
      </c>
      <c r="K224" s="6">
        <v>141000</v>
      </c>
      <c r="L224" s="6">
        <v>141</v>
      </c>
      <c r="N224" s="91">
        <v>57.51</v>
      </c>
      <c r="O224" s="75">
        <f t="shared" si="21"/>
        <v>2214.1349999999998</v>
      </c>
      <c r="P224" s="137"/>
      <c r="Q224" s="3">
        <v>47</v>
      </c>
      <c r="U224" s="24">
        <v>64.2</v>
      </c>
      <c r="W224" s="113">
        <v>235.75349546249998</v>
      </c>
      <c r="X224" s="113">
        <f t="shared" si="19"/>
        <v>8.3220983898262499</v>
      </c>
      <c r="Y224" s="113">
        <v>214.9</v>
      </c>
      <c r="Z224" s="113">
        <v>231</v>
      </c>
      <c r="AB224" s="86">
        <v>50.242190000000001</v>
      </c>
      <c r="AC224" s="86">
        <v>51.3</v>
      </c>
      <c r="AD224" s="89">
        <v>57</v>
      </c>
      <c r="AE224" s="89">
        <v>57</v>
      </c>
      <c r="AG224" s="90" t="s">
        <v>54</v>
      </c>
      <c r="AH224" s="51">
        <v>55.41</v>
      </c>
      <c r="AI224" s="130">
        <f t="shared" si="22"/>
        <v>2133.2849999999999</v>
      </c>
      <c r="AJ224" s="73">
        <v>42.3</v>
      </c>
      <c r="AK224" s="25">
        <v>42.3</v>
      </c>
      <c r="AL224" s="74">
        <v>72</v>
      </c>
      <c r="AM224" s="74">
        <v>72</v>
      </c>
      <c r="AO224" s="108">
        <v>52.761287049626702</v>
      </c>
      <c r="AP224" s="14">
        <v>54.169295682835205</v>
      </c>
      <c r="AQ224" s="14">
        <v>78.252000519607307</v>
      </c>
      <c r="AR224" s="14">
        <v>41.150793837483704</v>
      </c>
      <c r="AS224" s="108">
        <v>20.3</v>
      </c>
      <c r="AT224" s="108">
        <f t="shared" si="23"/>
        <v>139.70279435709102</v>
      </c>
      <c r="AY224" s="48">
        <v>1612</v>
      </c>
    </row>
    <row r="225" spans="1:51" ht="10.15" customHeight="1">
      <c r="A225" s="22">
        <v>42104</v>
      </c>
      <c r="B225" s="50">
        <f t="shared" si="24"/>
        <v>2015</v>
      </c>
      <c r="C225" s="169"/>
      <c r="F225" s="76">
        <v>58.6</v>
      </c>
      <c r="G225" s="30">
        <v>32.64</v>
      </c>
      <c r="H225" s="32">
        <f t="shared" si="20"/>
        <v>3512.7400000000002</v>
      </c>
      <c r="I225" s="32"/>
      <c r="J225" s="32">
        <v>115</v>
      </c>
      <c r="K225" s="6">
        <v>141000</v>
      </c>
      <c r="L225" s="6">
        <v>141</v>
      </c>
      <c r="N225" s="91">
        <v>57.51</v>
      </c>
      <c r="O225" s="75">
        <f t="shared" si="21"/>
        <v>2214.1349999999998</v>
      </c>
      <c r="P225" s="137"/>
      <c r="Q225" s="3">
        <v>45</v>
      </c>
      <c r="U225" s="24">
        <v>64.2</v>
      </c>
      <c r="W225" s="113">
        <v>237.14170959429995</v>
      </c>
      <c r="X225" s="113">
        <f t="shared" si="19"/>
        <v>8.3711023486787877</v>
      </c>
      <c r="Y225" s="113">
        <v>212</v>
      </c>
      <c r="Z225" s="113">
        <v>231</v>
      </c>
      <c r="AB225" s="86">
        <v>49.94164</v>
      </c>
      <c r="AC225" s="86">
        <v>52.8</v>
      </c>
      <c r="AD225" s="89">
        <v>57</v>
      </c>
      <c r="AE225" s="89">
        <v>57</v>
      </c>
      <c r="AG225" s="90" t="s">
        <v>54</v>
      </c>
      <c r="AH225" s="51">
        <v>55.41</v>
      </c>
      <c r="AI225" s="130">
        <f t="shared" si="22"/>
        <v>2133.2849999999999</v>
      </c>
      <c r="AJ225" s="73">
        <v>43.2</v>
      </c>
      <c r="AK225" s="25">
        <v>43.2</v>
      </c>
      <c r="AL225" s="74">
        <v>72</v>
      </c>
      <c r="AM225" s="74">
        <v>72</v>
      </c>
      <c r="AO225" s="108">
        <v>52.041336546624301</v>
      </c>
      <c r="AP225" s="14">
        <v>54.172736018277504</v>
      </c>
      <c r="AQ225" s="14">
        <v>76.515958930803507</v>
      </c>
      <c r="AR225" s="14">
        <v>46.093428186198302</v>
      </c>
      <c r="AS225" s="108">
        <v>20.8</v>
      </c>
      <c r="AT225" s="108">
        <f t="shared" si="23"/>
        <v>143.40938711700181</v>
      </c>
      <c r="AY225" s="48">
        <v>1612</v>
      </c>
    </row>
    <row r="226" spans="1:51" ht="10.15" customHeight="1">
      <c r="A226" s="22">
        <v>42105</v>
      </c>
      <c r="B226" s="50">
        <f t="shared" si="24"/>
        <v>2015</v>
      </c>
      <c r="C226" s="169"/>
      <c r="F226" s="76">
        <v>58.6</v>
      </c>
      <c r="G226" s="30">
        <v>32.64</v>
      </c>
      <c r="H226" s="32">
        <f t="shared" si="20"/>
        <v>3512.7400000000002</v>
      </c>
      <c r="I226" s="32"/>
      <c r="J226" s="32">
        <v>120</v>
      </c>
      <c r="K226" s="6">
        <v>141000</v>
      </c>
      <c r="L226" s="6">
        <v>141</v>
      </c>
      <c r="N226" s="91">
        <v>57.51</v>
      </c>
      <c r="O226" s="75">
        <f t="shared" si="21"/>
        <v>2214.1349999999998</v>
      </c>
      <c r="P226" s="137"/>
      <c r="Q226" s="3">
        <v>46</v>
      </c>
      <c r="U226" s="24">
        <v>64.2</v>
      </c>
      <c r="W226" s="113">
        <v>238.91953376300003</v>
      </c>
      <c r="X226" s="113">
        <f t="shared" si="19"/>
        <v>8.4338595418339004</v>
      </c>
      <c r="Y226" s="113">
        <v>214.2</v>
      </c>
      <c r="Z226" s="113">
        <v>231</v>
      </c>
      <c r="AB226" s="86">
        <v>50.919490000000003</v>
      </c>
      <c r="AC226" s="86">
        <v>53.1</v>
      </c>
      <c r="AD226" s="89">
        <v>57</v>
      </c>
      <c r="AE226" s="89">
        <v>57</v>
      </c>
      <c r="AG226" s="90" t="s">
        <v>54</v>
      </c>
      <c r="AH226" s="51">
        <v>55.41</v>
      </c>
      <c r="AI226" s="130">
        <f t="shared" si="22"/>
        <v>2133.2849999999999</v>
      </c>
      <c r="AJ226" s="73">
        <v>38.700000000000003</v>
      </c>
      <c r="AK226" s="25">
        <v>38.700000000000003</v>
      </c>
      <c r="AL226" s="74">
        <v>72</v>
      </c>
      <c r="AM226" s="74">
        <v>72</v>
      </c>
      <c r="AO226" s="108">
        <v>53.494603644419897</v>
      </c>
      <c r="AP226" s="14">
        <v>56.988073283636197</v>
      </c>
      <c r="AQ226" s="14">
        <v>77.655850063349291</v>
      </c>
      <c r="AR226" s="14">
        <v>43.783690262981402</v>
      </c>
      <c r="AS226" s="108">
        <v>25.2</v>
      </c>
      <c r="AT226" s="108">
        <f t="shared" si="23"/>
        <v>146.63954032633069</v>
      </c>
      <c r="AY226" s="48">
        <v>1612</v>
      </c>
    </row>
    <row r="227" spans="1:51" ht="10.15" customHeight="1">
      <c r="A227" s="22">
        <v>42106</v>
      </c>
      <c r="B227" s="50">
        <f t="shared" si="24"/>
        <v>2015</v>
      </c>
      <c r="C227" s="169"/>
      <c r="F227" s="76">
        <v>58.6</v>
      </c>
      <c r="G227" s="30">
        <v>32.64</v>
      </c>
      <c r="H227" s="32">
        <f t="shared" si="20"/>
        <v>3512.7400000000002</v>
      </c>
      <c r="I227" s="32"/>
      <c r="J227" s="32">
        <v>110</v>
      </c>
      <c r="K227" s="6">
        <v>141000</v>
      </c>
      <c r="L227" s="6">
        <v>141</v>
      </c>
      <c r="N227" s="91">
        <v>57.51</v>
      </c>
      <c r="O227" s="75">
        <f t="shared" si="21"/>
        <v>2214.1349999999998</v>
      </c>
      <c r="P227" s="137"/>
      <c r="Q227" s="3">
        <v>42</v>
      </c>
      <c r="U227" s="24">
        <v>64.2</v>
      </c>
      <c r="W227" s="113">
        <v>237.08214438129997</v>
      </c>
      <c r="X227" s="113">
        <f t="shared" si="19"/>
        <v>8.3689996966598876</v>
      </c>
      <c r="Y227" s="113">
        <v>216.2</v>
      </c>
      <c r="Z227" s="113">
        <v>231</v>
      </c>
      <c r="AB227" s="86">
        <v>52.933410000000002</v>
      </c>
      <c r="AC227" s="86">
        <v>52.3</v>
      </c>
      <c r="AD227" s="89">
        <v>57</v>
      </c>
      <c r="AE227" s="89">
        <v>57</v>
      </c>
      <c r="AG227" s="90" t="s">
        <v>54</v>
      </c>
      <c r="AH227" s="51">
        <v>55.41</v>
      </c>
      <c r="AI227" s="130">
        <f t="shared" si="22"/>
        <v>2133.2849999999999</v>
      </c>
      <c r="AJ227" s="73">
        <v>42.8</v>
      </c>
      <c r="AK227" s="25">
        <v>42.8</v>
      </c>
      <c r="AL227" s="74">
        <v>72</v>
      </c>
      <c r="AM227" s="74">
        <v>72</v>
      </c>
      <c r="AO227" s="108">
        <v>53.731558880534699</v>
      </c>
      <c r="AP227" s="14">
        <v>55.268693511745198</v>
      </c>
      <c r="AQ227" s="14">
        <v>78.923798148582605</v>
      </c>
      <c r="AR227" s="14">
        <v>43.399507055467801</v>
      </c>
      <c r="AS227" s="108">
        <v>24.4</v>
      </c>
      <c r="AT227" s="108">
        <f t="shared" si="23"/>
        <v>146.7233052040504</v>
      </c>
      <c r="AY227" s="48">
        <v>1612</v>
      </c>
    </row>
    <row r="228" spans="1:51" ht="10.15" customHeight="1">
      <c r="A228" s="22">
        <v>42107</v>
      </c>
      <c r="B228" s="50">
        <f t="shared" si="24"/>
        <v>2015</v>
      </c>
      <c r="C228" s="169"/>
      <c r="F228" s="76">
        <v>58.6</v>
      </c>
      <c r="G228" s="30">
        <v>32.64</v>
      </c>
      <c r="H228" s="32">
        <f t="shared" si="20"/>
        <v>3512.7400000000002</v>
      </c>
      <c r="I228" s="32"/>
      <c r="J228" s="32">
        <v>111</v>
      </c>
      <c r="K228" s="6">
        <v>141000</v>
      </c>
      <c r="L228" s="6">
        <v>141</v>
      </c>
      <c r="N228" s="91">
        <v>57.51</v>
      </c>
      <c r="O228" s="75">
        <f t="shared" si="21"/>
        <v>2214.1349999999998</v>
      </c>
      <c r="P228" s="137"/>
      <c r="Q228" s="3">
        <v>46</v>
      </c>
      <c r="U228" s="75">
        <v>53</v>
      </c>
      <c r="V228" s="78" t="s">
        <v>49</v>
      </c>
      <c r="W228" s="113">
        <v>231.53463075219997</v>
      </c>
      <c r="X228" s="113">
        <f t="shared" si="19"/>
        <v>8.1731724655526587</v>
      </c>
      <c r="Y228" s="113">
        <v>217.9</v>
      </c>
      <c r="Z228" s="113">
        <v>231</v>
      </c>
      <c r="AB228" s="86">
        <v>52.252160000000003</v>
      </c>
      <c r="AC228" s="86">
        <v>52.2</v>
      </c>
      <c r="AD228" s="89">
        <v>57</v>
      </c>
      <c r="AE228" s="89">
        <v>57</v>
      </c>
      <c r="AG228" s="90" t="s">
        <v>54</v>
      </c>
      <c r="AH228" s="51">
        <v>55.41</v>
      </c>
      <c r="AI228" s="130">
        <f t="shared" si="22"/>
        <v>2133.2849999999999</v>
      </c>
      <c r="AJ228" s="73">
        <v>42.8</v>
      </c>
      <c r="AK228" s="25">
        <v>42.8</v>
      </c>
      <c r="AL228" s="74">
        <v>72</v>
      </c>
      <c r="AM228" s="74">
        <v>72</v>
      </c>
      <c r="AO228" s="108">
        <v>51.104039702344195</v>
      </c>
      <c r="AP228" s="14">
        <v>52.909382396690802</v>
      </c>
      <c r="AQ228" s="14">
        <v>75.690028470144796</v>
      </c>
      <c r="AR228" s="14">
        <v>44.536980493349503</v>
      </c>
      <c r="AS228" s="108">
        <v>22.2</v>
      </c>
      <c r="AT228" s="108">
        <f t="shared" si="23"/>
        <v>142.4270089634943</v>
      </c>
      <c r="AY228" s="48">
        <v>1612</v>
      </c>
    </row>
    <row r="229" spans="1:51" ht="10.15" customHeight="1">
      <c r="A229" s="22">
        <v>42108</v>
      </c>
      <c r="B229" s="50">
        <f t="shared" si="24"/>
        <v>2015</v>
      </c>
      <c r="C229" s="169"/>
      <c r="F229" s="76">
        <v>58.6</v>
      </c>
      <c r="G229" s="30">
        <v>32.64</v>
      </c>
      <c r="H229" s="32">
        <f t="shared" si="20"/>
        <v>3512.7400000000002</v>
      </c>
      <c r="I229" s="32"/>
      <c r="J229" s="32">
        <v>112</v>
      </c>
      <c r="K229" s="6">
        <v>141000</v>
      </c>
      <c r="L229" s="6">
        <v>141</v>
      </c>
      <c r="N229" s="91">
        <v>57.51</v>
      </c>
      <c r="O229" s="75">
        <f t="shared" si="21"/>
        <v>2214.1349999999998</v>
      </c>
      <c r="P229" s="137"/>
      <c r="Q229" s="3">
        <v>46</v>
      </c>
      <c r="U229" s="75">
        <v>53</v>
      </c>
      <c r="V229" s="78" t="s">
        <v>49</v>
      </c>
      <c r="W229" s="113">
        <v>235.52041184879999</v>
      </c>
      <c r="X229" s="113">
        <f t="shared" si="19"/>
        <v>8.3138705382626394</v>
      </c>
      <c r="Y229" s="113">
        <v>213.2</v>
      </c>
      <c r="Z229" s="113">
        <v>231</v>
      </c>
      <c r="AB229" s="86">
        <v>51.744349999999997</v>
      </c>
      <c r="AC229" s="86">
        <v>51</v>
      </c>
      <c r="AD229" s="89">
        <v>57</v>
      </c>
      <c r="AE229" s="89">
        <v>57</v>
      </c>
      <c r="AG229" s="90" t="s">
        <v>54</v>
      </c>
      <c r="AH229" s="51">
        <v>55.41</v>
      </c>
      <c r="AI229" s="130">
        <f t="shared" si="22"/>
        <v>2133.2849999999999</v>
      </c>
      <c r="AJ229" s="73">
        <v>42.8</v>
      </c>
      <c r="AK229" s="25">
        <v>42.8</v>
      </c>
      <c r="AL229" s="74">
        <v>72</v>
      </c>
      <c r="AM229" s="74">
        <v>72</v>
      </c>
      <c r="AO229" s="108">
        <v>51.391559186049996</v>
      </c>
      <c r="AP229" s="14">
        <v>52.626074924424799</v>
      </c>
      <c r="AQ229" s="14">
        <v>77.937928258143202</v>
      </c>
      <c r="AR229" s="14">
        <v>42.396508990727504</v>
      </c>
      <c r="AS229" s="108">
        <v>18.600000000000001</v>
      </c>
      <c r="AT229" s="108">
        <f t="shared" si="23"/>
        <v>138.93443724887069</v>
      </c>
      <c r="AY229" s="48">
        <v>1612</v>
      </c>
    </row>
    <row r="230" spans="1:51" ht="10.15" customHeight="1">
      <c r="A230" s="22">
        <v>42109</v>
      </c>
      <c r="B230" s="50">
        <f t="shared" si="24"/>
        <v>2015</v>
      </c>
      <c r="C230" s="169"/>
      <c r="F230" s="76">
        <v>58.6</v>
      </c>
      <c r="G230" s="30">
        <v>32.64</v>
      </c>
      <c r="H230" s="32">
        <f t="shared" si="20"/>
        <v>3512.7400000000002</v>
      </c>
      <c r="I230" s="32"/>
      <c r="J230" s="32">
        <v>118</v>
      </c>
      <c r="K230" s="6">
        <v>141000</v>
      </c>
      <c r="L230" s="6">
        <v>141</v>
      </c>
      <c r="N230" s="91">
        <v>57.51</v>
      </c>
      <c r="O230" s="75">
        <f t="shared" si="21"/>
        <v>2214.1349999999998</v>
      </c>
      <c r="P230" s="137"/>
      <c r="Q230" s="3">
        <v>45</v>
      </c>
      <c r="U230" s="75">
        <v>53</v>
      </c>
      <c r="V230" s="78" t="s">
        <v>49</v>
      </c>
      <c r="W230" s="113">
        <v>233.2897313096</v>
      </c>
      <c r="X230" s="113">
        <f t="shared" si="19"/>
        <v>8.2351275152288803</v>
      </c>
      <c r="Y230" s="113">
        <v>209</v>
      </c>
      <c r="Z230" s="113">
        <v>231</v>
      </c>
      <c r="AB230" s="86">
        <v>51.286990000000003</v>
      </c>
      <c r="AC230" s="86">
        <v>53</v>
      </c>
      <c r="AD230" s="86">
        <v>59.722000000000001</v>
      </c>
      <c r="AE230" s="86">
        <v>59.722000000000001</v>
      </c>
      <c r="AG230" s="90"/>
      <c r="AH230" s="51">
        <v>55.41</v>
      </c>
      <c r="AI230" s="130">
        <f t="shared" si="22"/>
        <v>2133.2849999999999</v>
      </c>
      <c r="AJ230" s="73">
        <v>40.4</v>
      </c>
      <c r="AK230" s="25">
        <v>40.4</v>
      </c>
      <c r="AL230" s="74">
        <v>72</v>
      </c>
      <c r="AM230" s="74">
        <v>72</v>
      </c>
      <c r="AO230" s="108">
        <v>50.532863087921406</v>
      </c>
      <c r="AP230" s="14">
        <v>51.927780807129295</v>
      </c>
      <c r="AQ230" s="14">
        <v>77.618378920913003</v>
      </c>
      <c r="AR230" s="14">
        <v>41.877835384495405</v>
      </c>
      <c r="AS230" s="108">
        <v>20.5</v>
      </c>
      <c r="AT230" s="108">
        <f t="shared" si="23"/>
        <v>139.99621430540842</v>
      </c>
      <c r="AY230" s="48">
        <v>1612</v>
      </c>
    </row>
    <row r="231" spans="1:51" ht="10.15" customHeight="1">
      <c r="A231" s="22">
        <v>42110</v>
      </c>
      <c r="B231" s="50">
        <f t="shared" si="24"/>
        <v>2015</v>
      </c>
      <c r="C231" s="169"/>
      <c r="F231" s="76">
        <v>58.6</v>
      </c>
      <c r="G231" s="30">
        <v>32.64</v>
      </c>
      <c r="H231" s="32">
        <f t="shared" si="20"/>
        <v>3512.7400000000002</v>
      </c>
      <c r="I231" s="32"/>
      <c r="J231" s="32">
        <v>123</v>
      </c>
      <c r="K231" s="6">
        <v>141000</v>
      </c>
      <c r="L231" s="6">
        <v>141</v>
      </c>
      <c r="N231" s="91">
        <v>57.51</v>
      </c>
      <c r="O231" s="75">
        <f t="shared" si="21"/>
        <v>2214.1349999999998</v>
      </c>
      <c r="P231" s="137"/>
      <c r="Q231" s="3">
        <v>43</v>
      </c>
      <c r="U231" s="24">
        <v>64.2</v>
      </c>
      <c r="W231" s="113">
        <v>234.68576674600001</v>
      </c>
      <c r="X231" s="113">
        <f t="shared" si="19"/>
        <v>8.2844075661337992</v>
      </c>
      <c r="Y231" s="113">
        <v>210.4</v>
      </c>
      <c r="Z231" s="113">
        <v>231</v>
      </c>
      <c r="AB231" s="86">
        <v>51.503720000000001</v>
      </c>
      <c r="AC231" s="86">
        <v>50.9</v>
      </c>
      <c r="AD231" s="86">
        <v>59.722000000000001</v>
      </c>
      <c r="AE231" s="86">
        <v>59.722000000000001</v>
      </c>
      <c r="AG231" s="90"/>
      <c r="AH231" s="51">
        <v>55.41</v>
      </c>
      <c r="AI231" s="130">
        <f t="shared" si="22"/>
        <v>2133.2849999999999</v>
      </c>
      <c r="AJ231" s="73">
        <v>42.6</v>
      </c>
      <c r="AK231" s="25">
        <v>42.6</v>
      </c>
      <c r="AL231" s="74">
        <v>72</v>
      </c>
      <c r="AM231" s="74">
        <v>72</v>
      </c>
      <c r="AO231" s="108">
        <v>52.968878646247596</v>
      </c>
      <c r="AP231" s="14">
        <v>54.4645716329386</v>
      </c>
      <c r="AQ231" s="14">
        <v>76.531179848843891</v>
      </c>
      <c r="AR231" s="14">
        <v>40.627665364807797</v>
      </c>
      <c r="AS231" s="108">
        <v>30.4</v>
      </c>
      <c r="AT231" s="108">
        <f t="shared" si="23"/>
        <v>147.55884521365169</v>
      </c>
      <c r="AY231" s="48">
        <v>1612</v>
      </c>
    </row>
    <row r="232" spans="1:51" ht="10.15" customHeight="1">
      <c r="A232" s="22">
        <v>42111</v>
      </c>
      <c r="B232" s="50">
        <f t="shared" si="24"/>
        <v>2015</v>
      </c>
      <c r="C232" s="169"/>
      <c r="F232" s="76">
        <v>58.6</v>
      </c>
      <c r="G232" s="30">
        <v>32.64</v>
      </c>
      <c r="H232" s="32">
        <f t="shared" si="20"/>
        <v>3512.7400000000002</v>
      </c>
      <c r="I232" s="32"/>
      <c r="J232" s="32">
        <v>127</v>
      </c>
      <c r="K232" s="6">
        <v>141000</v>
      </c>
      <c r="L232" s="6">
        <v>141</v>
      </c>
      <c r="N232" s="91">
        <v>57.51</v>
      </c>
      <c r="O232" s="75">
        <f t="shared" si="21"/>
        <v>2214.1349999999998</v>
      </c>
      <c r="P232" s="137"/>
      <c r="Q232" s="3">
        <v>45</v>
      </c>
      <c r="U232" s="24">
        <v>64.2</v>
      </c>
      <c r="W232" s="113">
        <v>237.06861722689999</v>
      </c>
      <c r="X232" s="113">
        <f t="shared" si="19"/>
        <v>8.3685221881095693</v>
      </c>
      <c r="Y232" s="113">
        <v>214.9</v>
      </c>
      <c r="Z232" s="113">
        <v>231</v>
      </c>
      <c r="AB232" s="86">
        <v>51.047289999999997</v>
      </c>
      <c r="AC232" s="86">
        <v>51.9</v>
      </c>
      <c r="AD232" s="86">
        <v>59.722000000000001</v>
      </c>
      <c r="AE232" s="86">
        <v>59.722000000000001</v>
      </c>
      <c r="AG232" s="90"/>
      <c r="AH232" s="51">
        <v>55.41</v>
      </c>
      <c r="AI232" s="130">
        <f t="shared" si="22"/>
        <v>2133.2849999999999</v>
      </c>
      <c r="AJ232" s="73">
        <v>40.1</v>
      </c>
      <c r="AK232" s="25">
        <v>40.1</v>
      </c>
      <c r="AL232" s="74">
        <v>72</v>
      </c>
      <c r="AM232" s="74">
        <v>72</v>
      </c>
      <c r="AO232" s="108">
        <v>52.314375963674003</v>
      </c>
      <c r="AP232" s="14">
        <v>54.9240467189179</v>
      </c>
      <c r="AQ232" s="14">
        <v>75.488022819346199</v>
      </c>
      <c r="AR232" s="14">
        <v>40.6609393901457</v>
      </c>
      <c r="AS232" s="108">
        <v>28.1</v>
      </c>
      <c r="AT232" s="108">
        <f t="shared" si="23"/>
        <v>144.24896220949191</v>
      </c>
      <c r="AY232" s="48">
        <v>1612</v>
      </c>
    </row>
    <row r="233" spans="1:51" ht="10.15" customHeight="1">
      <c r="A233" s="22">
        <v>42112</v>
      </c>
      <c r="B233" s="50">
        <f t="shared" si="24"/>
        <v>2015</v>
      </c>
      <c r="C233" s="169"/>
      <c r="F233" s="76">
        <v>58.6</v>
      </c>
      <c r="G233" s="30">
        <v>32.64</v>
      </c>
      <c r="H233" s="32">
        <f t="shared" si="20"/>
        <v>3512.7400000000002</v>
      </c>
      <c r="I233" s="32"/>
      <c r="J233" s="32">
        <v>121</v>
      </c>
      <c r="K233" s="6">
        <v>141000</v>
      </c>
      <c r="L233" s="6">
        <v>141</v>
      </c>
      <c r="N233" s="91">
        <v>57.51</v>
      </c>
      <c r="O233" s="75">
        <f t="shared" si="21"/>
        <v>2214.1349999999998</v>
      </c>
      <c r="P233" s="137"/>
      <c r="Q233" s="3">
        <v>42</v>
      </c>
      <c r="U233" s="24">
        <v>64.2</v>
      </c>
      <c r="W233" s="113">
        <v>241.91482191750001</v>
      </c>
      <c r="X233" s="113">
        <f t="shared" si="19"/>
        <v>8.5395932136877484</v>
      </c>
      <c r="Y233" s="113">
        <v>212</v>
      </c>
      <c r="Z233" s="113">
        <v>231</v>
      </c>
      <c r="AB233" s="86">
        <v>50.617930000000001</v>
      </c>
      <c r="AC233" s="86">
        <v>52.9</v>
      </c>
      <c r="AD233" s="86">
        <v>59.722000000000001</v>
      </c>
      <c r="AE233" s="86">
        <v>59.722000000000001</v>
      </c>
      <c r="AH233" s="51">
        <v>55.41</v>
      </c>
      <c r="AI233" s="130">
        <f t="shared" si="22"/>
        <v>2133.2849999999999</v>
      </c>
      <c r="AJ233" s="73">
        <v>40.1</v>
      </c>
      <c r="AK233" s="25">
        <v>40.1</v>
      </c>
      <c r="AL233" s="74">
        <v>72</v>
      </c>
      <c r="AM233" s="74">
        <v>72</v>
      </c>
      <c r="AO233" s="108">
        <v>51.541857166241002</v>
      </c>
      <c r="AP233" s="14">
        <v>53.692091362243303</v>
      </c>
      <c r="AQ233" s="14">
        <v>76.272330868423694</v>
      </c>
      <c r="AR233" s="14">
        <v>39.761734522117301</v>
      </c>
      <c r="AS233" s="108">
        <v>31.3</v>
      </c>
      <c r="AT233" s="108">
        <f t="shared" si="23"/>
        <v>147.33406539054101</v>
      </c>
      <c r="AY233" s="48">
        <v>1612</v>
      </c>
    </row>
    <row r="234" spans="1:51" ht="10.15" customHeight="1">
      <c r="A234" s="22">
        <v>42113</v>
      </c>
      <c r="B234" s="50">
        <f t="shared" si="24"/>
        <v>2015</v>
      </c>
      <c r="C234" s="169"/>
      <c r="F234" s="76">
        <v>58.6</v>
      </c>
      <c r="G234" s="30">
        <v>32.64</v>
      </c>
      <c r="H234" s="32">
        <f t="shared" si="20"/>
        <v>3512.7400000000002</v>
      </c>
      <c r="I234" s="32"/>
      <c r="J234" s="32">
        <v>114</v>
      </c>
      <c r="K234" s="6">
        <v>141000</v>
      </c>
      <c r="L234" s="6">
        <v>141</v>
      </c>
      <c r="N234" s="91">
        <v>57.51</v>
      </c>
      <c r="O234" s="75">
        <f t="shared" si="21"/>
        <v>2214.1349999999998</v>
      </c>
      <c r="P234" s="137"/>
      <c r="Q234" s="3">
        <v>42</v>
      </c>
      <c r="U234" s="24">
        <v>64.2</v>
      </c>
      <c r="W234" s="113">
        <v>240.38313694659999</v>
      </c>
      <c r="X234" s="113">
        <f t="shared" si="19"/>
        <v>8.4855247342149802</v>
      </c>
      <c r="Y234" s="113">
        <v>213</v>
      </c>
      <c r="Z234" s="113">
        <v>231</v>
      </c>
      <c r="AB234" s="86">
        <v>50.11842</v>
      </c>
      <c r="AC234" s="86">
        <v>52.8</v>
      </c>
      <c r="AD234" s="86">
        <v>59.722000000000001</v>
      </c>
      <c r="AE234" s="86">
        <v>59.722000000000001</v>
      </c>
      <c r="AH234" s="51">
        <v>55.41</v>
      </c>
      <c r="AI234" s="130">
        <f t="shared" si="22"/>
        <v>2133.2849999999999</v>
      </c>
      <c r="AJ234" s="73">
        <v>39.5</v>
      </c>
      <c r="AK234" s="25">
        <v>39.5</v>
      </c>
      <c r="AL234" s="74">
        <v>72</v>
      </c>
      <c r="AM234" s="74">
        <v>72</v>
      </c>
      <c r="AO234" s="108">
        <v>51.897162648318599</v>
      </c>
      <c r="AP234" s="14">
        <v>52.498488446296797</v>
      </c>
      <c r="AQ234" s="14">
        <v>75.885668435820705</v>
      </c>
      <c r="AR234" s="14">
        <v>43.2308208539948</v>
      </c>
      <c r="AS234" s="108">
        <v>23</v>
      </c>
      <c r="AT234" s="108">
        <f t="shared" si="23"/>
        <v>142.11648928981549</v>
      </c>
      <c r="AY234" s="48">
        <v>1612</v>
      </c>
    </row>
    <row r="235" spans="1:51" ht="10.15" customHeight="1">
      <c r="A235" s="22">
        <v>42114</v>
      </c>
      <c r="B235" s="50">
        <f t="shared" si="24"/>
        <v>2015</v>
      </c>
      <c r="C235" s="169"/>
      <c r="F235" s="76">
        <v>58.6</v>
      </c>
      <c r="G235" s="30">
        <v>32.64</v>
      </c>
      <c r="H235" s="32">
        <f t="shared" si="20"/>
        <v>3512.7400000000002</v>
      </c>
      <c r="I235" s="32"/>
      <c r="J235" s="32">
        <v>116</v>
      </c>
      <c r="K235" s="6">
        <v>137000</v>
      </c>
      <c r="L235" s="51">
        <v>137</v>
      </c>
      <c r="M235" s="81" t="s">
        <v>59</v>
      </c>
      <c r="N235" s="91">
        <v>57.51</v>
      </c>
      <c r="O235" s="75">
        <f t="shared" si="21"/>
        <v>2214.1349999999998</v>
      </c>
      <c r="P235" s="137"/>
      <c r="Q235" s="3">
        <v>42</v>
      </c>
      <c r="U235" s="24">
        <v>64.2</v>
      </c>
      <c r="W235" s="113">
        <v>237.11532063289999</v>
      </c>
      <c r="X235" s="113">
        <f t="shared" si="19"/>
        <v>8.3701708183413679</v>
      </c>
      <c r="Y235" s="113">
        <v>212.4</v>
      </c>
      <c r="Z235" s="113">
        <v>231</v>
      </c>
      <c r="AB235" s="86">
        <v>50.707320000000003</v>
      </c>
      <c r="AC235" s="86">
        <v>52</v>
      </c>
      <c r="AD235" s="86">
        <v>59.722000000000001</v>
      </c>
      <c r="AE235" s="86">
        <v>59.722000000000001</v>
      </c>
      <c r="AH235" s="51">
        <v>55.41</v>
      </c>
      <c r="AI235" s="130">
        <f t="shared" si="22"/>
        <v>2133.2849999999999</v>
      </c>
      <c r="AJ235" s="73">
        <v>39.200000000000003</v>
      </c>
      <c r="AK235" s="25">
        <v>39.200000000000003</v>
      </c>
      <c r="AL235" s="77">
        <v>66</v>
      </c>
      <c r="AM235" s="74">
        <v>70</v>
      </c>
      <c r="AN235" s="116" t="s">
        <v>51</v>
      </c>
      <c r="AO235" s="108">
        <v>51.2984848652479</v>
      </c>
      <c r="AP235" s="14">
        <v>51.616828120908302</v>
      </c>
      <c r="AQ235" s="14">
        <v>77.12449273407789</v>
      </c>
      <c r="AR235" s="14">
        <v>44.638935627893503</v>
      </c>
      <c r="AS235" s="108">
        <v>25.1</v>
      </c>
      <c r="AT235" s="108">
        <f t="shared" si="23"/>
        <v>146.86342836197139</v>
      </c>
      <c r="AY235" s="48">
        <v>1612</v>
      </c>
    </row>
    <row r="236" spans="1:51" ht="10.15" customHeight="1">
      <c r="A236" s="22">
        <v>42115</v>
      </c>
      <c r="B236" s="50">
        <f t="shared" si="24"/>
        <v>2015</v>
      </c>
      <c r="C236" s="169"/>
      <c r="F236" s="76">
        <v>58.6</v>
      </c>
      <c r="G236" s="30">
        <v>32.64</v>
      </c>
      <c r="H236" s="32">
        <f t="shared" si="20"/>
        <v>3512.7400000000002</v>
      </c>
      <c r="I236" s="32"/>
      <c r="J236" s="32">
        <v>119</v>
      </c>
      <c r="K236" s="6">
        <v>137000</v>
      </c>
      <c r="L236" s="51">
        <v>137</v>
      </c>
      <c r="M236" s="81" t="s">
        <v>59</v>
      </c>
      <c r="N236" s="91">
        <v>57.51</v>
      </c>
      <c r="O236" s="75">
        <f t="shared" si="21"/>
        <v>2214.1349999999998</v>
      </c>
      <c r="P236" s="137"/>
      <c r="Q236" s="3">
        <v>41</v>
      </c>
      <c r="U236" s="24">
        <v>64.2</v>
      </c>
      <c r="W236" s="113">
        <v>238.4345751214</v>
      </c>
      <c r="X236" s="113">
        <f t="shared" si="19"/>
        <v>8.4167405017854193</v>
      </c>
      <c r="Y236" s="113">
        <v>212.5</v>
      </c>
      <c r="Z236" s="113">
        <v>231</v>
      </c>
      <c r="AB236" s="86">
        <v>50.260849999999998</v>
      </c>
      <c r="AC236" s="86">
        <v>51.2</v>
      </c>
      <c r="AD236" s="86">
        <v>59.722000000000001</v>
      </c>
      <c r="AE236" s="86">
        <v>59.722000000000001</v>
      </c>
      <c r="AH236" s="51">
        <v>55.41</v>
      </c>
      <c r="AI236" s="130">
        <f t="shared" si="22"/>
        <v>2133.2849999999999</v>
      </c>
      <c r="AJ236" s="73">
        <v>40</v>
      </c>
      <c r="AK236" s="25">
        <v>40</v>
      </c>
      <c r="AL236" s="77">
        <v>66</v>
      </c>
      <c r="AM236" s="74">
        <v>70</v>
      </c>
      <c r="AN236" s="116" t="s">
        <v>51</v>
      </c>
      <c r="AO236" s="108">
        <v>52.102469401432401</v>
      </c>
      <c r="AP236" s="14">
        <v>52.009473107842297</v>
      </c>
      <c r="AQ236" s="14">
        <v>77.189168104441791</v>
      </c>
      <c r="AR236" s="14">
        <v>44.334190018491306</v>
      </c>
      <c r="AS236" s="108">
        <v>22</v>
      </c>
      <c r="AT236" s="108">
        <f t="shared" si="23"/>
        <v>143.5233581229331</v>
      </c>
      <c r="AY236" s="48">
        <v>1612</v>
      </c>
    </row>
    <row r="237" spans="1:51" ht="10.15" customHeight="1">
      <c r="A237" s="22">
        <v>42116</v>
      </c>
      <c r="B237" s="50">
        <f t="shared" si="24"/>
        <v>2015</v>
      </c>
      <c r="C237" s="169"/>
      <c r="F237" s="76">
        <v>58.6</v>
      </c>
      <c r="G237" s="30">
        <v>32.64</v>
      </c>
      <c r="H237" s="32">
        <f t="shared" si="20"/>
        <v>3512.7400000000002</v>
      </c>
      <c r="I237" s="32"/>
      <c r="J237" s="32">
        <v>114</v>
      </c>
      <c r="K237" s="6">
        <v>141000</v>
      </c>
      <c r="L237" s="6">
        <v>141</v>
      </c>
      <c r="N237" s="91">
        <v>57.51</v>
      </c>
      <c r="O237" s="75">
        <f t="shared" si="21"/>
        <v>2214.1349999999998</v>
      </c>
      <c r="P237" s="137"/>
      <c r="Q237" s="3">
        <v>42</v>
      </c>
      <c r="U237" s="24">
        <v>64.2</v>
      </c>
      <c r="W237" s="113">
        <v>235.87486934489996</v>
      </c>
      <c r="X237" s="113">
        <f t="shared" si="19"/>
        <v>8.3263828878749688</v>
      </c>
      <c r="Y237" s="113">
        <v>214.5</v>
      </c>
      <c r="Z237" s="113">
        <v>231</v>
      </c>
      <c r="AB237" s="86">
        <v>50.611960000000003</v>
      </c>
      <c r="AC237" s="86">
        <v>52.6</v>
      </c>
      <c r="AD237" s="86">
        <v>59.722000000000001</v>
      </c>
      <c r="AE237" s="86">
        <v>59.722000000000001</v>
      </c>
      <c r="AH237" s="51">
        <v>55.41</v>
      </c>
      <c r="AI237" s="130">
        <f t="shared" si="22"/>
        <v>2133.2849999999999</v>
      </c>
      <c r="AJ237" s="73">
        <v>44.9</v>
      </c>
      <c r="AK237" s="25">
        <v>44.9</v>
      </c>
      <c r="AL237" s="77">
        <v>66</v>
      </c>
      <c r="AM237" s="74">
        <v>70</v>
      </c>
      <c r="AN237" s="116" t="s">
        <v>51</v>
      </c>
      <c r="AO237" s="108">
        <v>53.494516700432897</v>
      </c>
      <c r="AP237" s="14">
        <v>53.162927206743802</v>
      </c>
      <c r="AQ237" s="14">
        <v>78.330789183401194</v>
      </c>
      <c r="AR237" s="14">
        <v>40.9968290773744</v>
      </c>
      <c r="AS237" s="108">
        <v>22.6</v>
      </c>
      <c r="AT237" s="108">
        <f t="shared" si="23"/>
        <v>141.9276182607756</v>
      </c>
      <c r="AY237" s="48">
        <v>1612</v>
      </c>
    </row>
    <row r="238" spans="1:51" ht="10.15" customHeight="1">
      <c r="A238" s="22">
        <v>42117</v>
      </c>
      <c r="B238" s="50">
        <f t="shared" si="24"/>
        <v>2015</v>
      </c>
      <c r="C238" s="169"/>
      <c r="F238" s="76">
        <v>58.6</v>
      </c>
      <c r="G238" s="30">
        <v>32.64</v>
      </c>
      <c r="H238" s="32">
        <f t="shared" si="20"/>
        <v>3512.7400000000002</v>
      </c>
      <c r="I238" s="32"/>
      <c r="J238" s="32">
        <v>115</v>
      </c>
      <c r="K238" s="6">
        <v>141000</v>
      </c>
      <c r="L238" s="6">
        <v>141</v>
      </c>
      <c r="N238" s="91">
        <v>57.51</v>
      </c>
      <c r="O238" s="75">
        <f t="shared" si="21"/>
        <v>2214.1349999999998</v>
      </c>
      <c r="P238" s="137"/>
      <c r="Q238" s="3">
        <v>47</v>
      </c>
      <c r="U238" s="24">
        <v>64.2</v>
      </c>
      <c r="W238" s="113">
        <v>236.07222856800001</v>
      </c>
      <c r="X238" s="113">
        <f t="shared" si="19"/>
        <v>8.3333496684504009</v>
      </c>
      <c r="Y238" s="113">
        <v>216.6</v>
      </c>
      <c r="Z238" s="113">
        <v>231</v>
      </c>
      <c r="AA238" s="105"/>
      <c r="AB238" s="86">
        <v>50.784979999999997</v>
      </c>
      <c r="AC238" s="86">
        <v>54.2</v>
      </c>
      <c r="AD238" s="86">
        <v>59.722000000000001</v>
      </c>
      <c r="AE238" s="86">
        <v>59.722000000000001</v>
      </c>
      <c r="AH238" s="51">
        <v>55.41</v>
      </c>
      <c r="AI238" s="130">
        <f t="shared" si="22"/>
        <v>2133.2849999999999</v>
      </c>
      <c r="AJ238" s="73">
        <v>45.5</v>
      </c>
      <c r="AK238" s="25">
        <v>45.5</v>
      </c>
      <c r="AL238" s="77">
        <v>66</v>
      </c>
      <c r="AM238" s="74">
        <v>70</v>
      </c>
      <c r="AN238" s="116" t="s">
        <v>51</v>
      </c>
      <c r="AO238" s="108">
        <v>53</v>
      </c>
      <c r="AP238" s="14">
        <v>53.3</v>
      </c>
      <c r="AQ238" s="14">
        <v>77.2</v>
      </c>
      <c r="AR238" s="14">
        <v>44</v>
      </c>
      <c r="AS238" s="108">
        <v>24.6</v>
      </c>
      <c r="AT238" s="108">
        <f t="shared" si="23"/>
        <v>145.80000000000001</v>
      </c>
      <c r="AY238" s="48">
        <v>1612</v>
      </c>
    </row>
    <row r="239" spans="1:51" ht="10.15" customHeight="1">
      <c r="A239" s="22">
        <v>42118</v>
      </c>
      <c r="B239" s="50">
        <f t="shared" si="24"/>
        <v>2015</v>
      </c>
      <c r="C239" s="169"/>
      <c r="F239" s="76">
        <v>58.6</v>
      </c>
      <c r="G239" s="30">
        <v>32.64</v>
      </c>
      <c r="H239" s="32">
        <f t="shared" si="20"/>
        <v>3512.7400000000002</v>
      </c>
      <c r="I239" s="32"/>
      <c r="J239" s="32">
        <v>113</v>
      </c>
      <c r="K239" s="6">
        <v>141000</v>
      </c>
      <c r="L239" s="6">
        <v>141</v>
      </c>
      <c r="N239" s="91">
        <v>57.51</v>
      </c>
      <c r="O239" s="75">
        <f t="shared" si="21"/>
        <v>2214.1349999999998</v>
      </c>
      <c r="P239" s="137"/>
      <c r="Q239" s="3">
        <v>48</v>
      </c>
      <c r="U239" s="24">
        <v>64.2</v>
      </c>
      <c r="W239" s="113">
        <v>236.52247613980001</v>
      </c>
      <c r="X239" s="113">
        <f t="shared" si="19"/>
        <v>8.3492434077349387</v>
      </c>
      <c r="Y239" s="113">
        <v>213.6</v>
      </c>
      <c r="Z239" s="113">
        <v>231</v>
      </c>
      <c r="AA239" s="105"/>
      <c r="AB239" s="86">
        <v>51.136859999999999</v>
      </c>
      <c r="AC239" s="86">
        <v>49.9</v>
      </c>
      <c r="AD239" s="86">
        <v>59.722000000000001</v>
      </c>
      <c r="AE239" s="86">
        <v>59.722000000000001</v>
      </c>
      <c r="AH239" s="51">
        <v>55.41</v>
      </c>
      <c r="AI239" s="130">
        <f t="shared" si="22"/>
        <v>2133.2849999999999</v>
      </c>
      <c r="AJ239" s="73">
        <v>48.5</v>
      </c>
      <c r="AK239" s="25">
        <v>48.5</v>
      </c>
      <c r="AL239" s="77">
        <v>66</v>
      </c>
      <c r="AM239" s="74">
        <v>70</v>
      </c>
      <c r="AN239" s="116" t="s">
        <v>51</v>
      </c>
      <c r="AO239" s="108">
        <v>53.7</v>
      </c>
      <c r="AP239" s="14">
        <v>52.9</v>
      </c>
      <c r="AQ239" s="14">
        <v>77.599999999999994</v>
      </c>
      <c r="AR239" s="14">
        <v>47.7</v>
      </c>
      <c r="AS239" s="108">
        <v>20.399999999999999</v>
      </c>
      <c r="AT239" s="108">
        <f t="shared" si="23"/>
        <v>145.69999999999999</v>
      </c>
      <c r="AY239" s="48">
        <v>1612</v>
      </c>
    </row>
    <row r="240" spans="1:51" ht="10.15" customHeight="1">
      <c r="A240" s="22">
        <v>42119</v>
      </c>
      <c r="B240" s="50">
        <f t="shared" si="24"/>
        <v>2015</v>
      </c>
      <c r="C240" s="169"/>
      <c r="F240" s="76">
        <v>58.6</v>
      </c>
      <c r="G240" s="30">
        <v>32.64</v>
      </c>
      <c r="H240" s="32">
        <f t="shared" si="20"/>
        <v>3512.7400000000002</v>
      </c>
      <c r="I240" s="32"/>
      <c r="J240" s="32">
        <v>118</v>
      </c>
      <c r="K240" s="6">
        <v>141000</v>
      </c>
      <c r="L240" s="6">
        <v>141</v>
      </c>
      <c r="N240" s="91">
        <v>57.51</v>
      </c>
      <c r="O240" s="75">
        <f t="shared" si="21"/>
        <v>2214.1349999999998</v>
      </c>
      <c r="P240" s="137"/>
      <c r="Q240" s="3">
        <v>50</v>
      </c>
      <c r="U240" s="24">
        <v>64.2</v>
      </c>
      <c r="W240" s="113">
        <v>237.19743147969999</v>
      </c>
      <c r="X240" s="113">
        <f t="shared" si="19"/>
        <v>8.3730693312334097</v>
      </c>
      <c r="Y240" s="113">
        <v>212.7</v>
      </c>
      <c r="Z240" s="113">
        <v>231</v>
      </c>
      <c r="AA240" s="105"/>
      <c r="AB240" s="86">
        <v>50.555979999999998</v>
      </c>
      <c r="AC240" s="86">
        <v>49.1</v>
      </c>
      <c r="AD240" s="86">
        <v>59.722000000000001</v>
      </c>
      <c r="AE240" s="86">
        <v>59.722000000000001</v>
      </c>
      <c r="AH240" s="51">
        <v>55.41</v>
      </c>
      <c r="AI240" s="130">
        <f t="shared" si="22"/>
        <v>2133.2849999999999</v>
      </c>
      <c r="AJ240" s="73">
        <v>47.8</v>
      </c>
      <c r="AK240" s="25">
        <v>47.8</v>
      </c>
      <c r="AL240" s="74">
        <v>72</v>
      </c>
      <c r="AM240" s="74">
        <v>72</v>
      </c>
      <c r="AO240" s="108">
        <v>54.6</v>
      </c>
      <c r="AP240" s="14">
        <v>54.2</v>
      </c>
      <c r="AQ240" s="14">
        <v>77.599999999999994</v>
      </c>
      <c r="AR240" s="14">
        <v>46.1</v>
      </c>
      <c r="AS240" s="108">
        <v>22.9</v>
      </c>
      <c r="AT240" s="108">
        <f t="shared" si="23"/>
        <v>146.6</v>
      </c>
      <c r="AY240" s="48">
        <v>1612</v>
      </c>
    </row>
    <row r="241" spans="1:51" ht="10.15" customHeight="1">
      <c r="A241" s="22">
        <v>42120</v>
      </c>
      <c r="B241" s="50">
        <f t="shared" si="24"/>
        <v>2015</v>
      </c>
      <c r="C241" s="169"/>
      <c r="F241" s="76">
        <v>58.6</v>
      </c>
      <c r="G241" s="30">
        <v>32.64</v>
      </c>
      <c r="H241" s="32">
        <f t="shared" si="20"/>
        <v>3512.7400000000002</v>
      </c>
      <c r="I241" s="32"/>
      <c r="J241" s="32">
        <v>115</v>
      </c>
      <c r="K241" s="6">
        <v>141000</v>
      </c>
      <c r="L241" s="6">
        <v>141</v>
      </c>
      <c r="N241" s="91">
        <v>57.51</v>
      </c>
      <c r="O241" s="75">
        <f t="shared" si="21"/>
        <v>2214.1349999999998</v>
      </c>
      <c r="P241" s="137"/>
      <c r="Q241" s="3">
        <v>48</v>
      </c>
      <c r="U241" s="24">
        <v>64.2</v>
      </c>
      <c r="W241" s="113">
        <v>237.62065116339997</v>
      </c>
      <c r="X241" s="113">
        <f t="shared" si="19"/>
        <v>8.3880089860680176</v>
      </c>
      <c r="Y241" s="113">
        <v>212.3</v>
      </c>
      <c r="Z241" s="113">
        <v>231</v>
      </c>
      <c r="AA241" s="105"/>
      <c r="AB241" s="86">
        <v>50.121090000000002</v>
      </c>
      <c r="AC241" s="86">
        <v>51</v>
      </c>
      <c r="AD241" s="86">
        <v>59.722000000000001</v>
      </c>
      <c r="AE241" s="86">
        <v>59.722000000000001</v>
      </c>
      <c r="AH241" s="51">
        <v>55.41</v>
      </c>
      <c r="AI241" s="130">
        <f t="shared" si="22"/>
        <v>2133.2849999999999</v>
      </c>
      <c r="AJ241" s="73">
        <v>45.6</v>
      </c>
      <c r="AK241" s="25">
        <v>45.6</v>
      </c>
      <c r="AL241" s="74">
        <v>72</v>
      </c>
      <c r="AM241" s="74">
        <v>72</v>
      </c>
      <c r="AO241" s="108">
        <v>54.5</v>
      </c>
      <c r="AP241" s="14">
        <v>54.6</v>
      </c>
      <c r="AQ241" s="14">
        <v>77.2</v>
      </c>
      <c r="AR241" s="14">
        <v>42.8</v>
      </c>
      <c r="AS241" s="108">
        <v>22.5</v>
      </c>
      <c r="AT241" s="108">
        <f t="shared" si="23"/>
        <v>142.5</v>
      </c>
      <c r="AY241" s="48">
        <v>1612</v>
      </c>
    </row>
    <row r="242" spans="1:51" ht="10.15" customHeight="1">
      <c r="A242" s="22">
        <v>42121</v>
      </c>
      <c r="B242" s="50">
        <f t="shared" si="24"/>
        <v>2015</v>
      </c>
      <c r="C242" s="169"/>
      <c r="F242" s="76">
        <v>58.6</v>
      </c>
      <c r="G242" s="30">
        <v>32.64</v>
      </c>
      <c r="H242" s="32">
        <f t="shared" si="20"/>
        <v>3512.7400000000002</v>
      </c>
      <c r="I242" s="32"/>
      <c r="J242" s="32">
        <v>115</v>
      </c>
      <c r="K242" s="6">
        <v>141000</v>
      </c>
      <c r="L242" s="6">
        <v>141</v>
      </c>
      <c r="N242" s="91">
        <v>57.51</v>
      </c>
      <c r="O242" s="75">
        <f t="shared" si="21"/>
        <v>2214.1349999999998</v>
      </c>
      <c r="P242" s="137"/>
      <c r="Q242" s="3">
        <v>48</v>
      </c>
      <c r="U242" s="24">
        <v>64.2</v>
      </c>
      <c r="W242" s="113">
        <v>236.57781907099999</v>
      </c>
      <c r="X242" s="113">
        <f t="shared" si="19"/>
        <v>8.3511970132062991</v>
      </c>
      <c r="Y242" s="113">
        <v>211.5</v>
      </c>
      <c r="Z242" s="113">
        <v>231</v>
      </c>
      <c r="AA242" s="105"/>
      <c r="AB242" s="86">
        <v>48.84637</v>
      </c>
      <c r="AC242" s="86">
        <v>51.5</v>
      </c>
      <c r="AD242" s="86">
        <v>59.722000000000001</v>
      </c>
      <c r="AE242" s="86">
        <v>59.722000000000001</v>
      </c>
      <c r="AH242" s="51">
        <v>55.41</v>
      </c>
      <c r="AI242" s="130">
        <f t="shared" si="22"/>
        <v>2133.2849999999999</v>
      </c>
      <c r="AJ242" s="73">
        <v>46.7</v>
      </c>
      <c r="AK242" s="25">
        <v>46.7</v>
      </c>
      <c r="AL242" s="74">
        <v>72</v>
      </c>
      <c r="AM242" s="74">
        <v>72</v>
      </c>
      <c r="AO242" s="108">
        <v>54.4</v>
      </c>
      <c r="AP242" s="14">
        <v>54.4</v>
      </c>
      <c r="AQ242" s="14">
        <v>77</v>
      </c>
      <c r="AR242" s="14">
        <v>39.799999999999997</v>
      </c>
      <c r="AS242" s="108">
        <v>23.3</v>
      </c>
      <c r="AT242" s="108">
        <f t="shared" si="23"/>
        <v>140.1</v>
      </c>
      <c r="AY242" s="48">
        <v>1612</v>
      </c>
    </row>
    <row r="243" spans="1:51" ht="10.15" customHeight="1">
      <c r="A243" s="22">
        <v>42122</v>
      </c>
      <c r="B243" s="50">
        <f t="shared" si="24"/>
        <v>2015</v>
      </c>
      <c r="C243" s="169"/>
      <c r="F243" s="76">
        <v>58.6</v>
      </c>
      <c r="G243" s="30">
        <v>32.64</v>
      </c>
      <c r="H243" s="32">
        <f t="shared" si="20"/>
        <v>3512.7400000000002</v>
      </c>
      <c r="I243" s="32"/>
      <c r="J243" s="32">
        <v>117</v>
      </c>
      <c r="K243" s="6">
        <v>141000</v>
      </c>
      <c r="L243" s="6">
        <v>141</v>
      </c>
      <c r="N243" s="91">
        <v>57.51</v>
      </c>
      <c r="O243" s="75">
        <f t="shared" si="21"/>
        <v>2214.1349999999998</v>
      </c>
      <c r="P243" s="137"/>
      <c r="Q243" s="3">
        <v>49</v>
      </c>
      <c r="U243" s="24">
        <v>64.2</v>
      </c>
      <c r="W243" s="113">
        <v>232.79079545090005</v>
      </c>
      <c r="X243" s="113">
        <f t="shared" si="19"/>
        <v>8.2175150794167706</v>
      </c>
      <c r="Y243" s="113">
        <v>209.7</v>
      </c>
      <c r="Z243" s="113">
        <v>231</v>
      </c>
      <c r="AA243" s="105"/>
      <c r="AB243" s="86">
        <v>48.7986</v>
      </c>
      <c r="AC243" s="86">
        <v>50</v>
      </c>
      <c r="AD243" s="86">
        <v>59.722000000000001</v>
      </c>
      <c r="AE243" s="86">
        <v>59.722000000000001</v>
      </c>
      <c r="AH243" s="51">
        <v>55.41</v>
      </c>
      <c r="AI243" s="130">
        <f t="shared" si="22"/>
        <v>2133.2849999999999</v>
      </c>
      <c r="AJ243" s="73">
        <v>48</v>
      </c>
      <c r="AK243" s="25">
        <v>48</v>
      </c>
      <c r="AL243" s="74">
        <v>72</v>
      </c>
      <c r="AM243" s="74">
        <v>72</v>
      </c>
      <c r="AO243" s="108">
        <v>54.4</v>
      </c>
      <c r="AP243" s="14">
        <v>53.9</v>
      </c>
      <c r="AQ243" s="14">
        <v>77.3</v>
      </c>
      <c r="AR243" s="14">
        <v>40.1</v>
      </c>
      <c r="AS243" s="108">
        <v>23.6</v>
      </c>
      <c r="AT243" s="108">
        <f t="shared" si="23"/>
        <v>141</v>
      </c>
      <c r="AY243" s="48">
        <v>1612</v>
      </c>
    </row>
    <row r="244" spans="1:51" ht="10.15" customHeight="1">
      <c r="A244" s="22">
        <v>42123</v>
      </c>
      <c r="B244" s="50">
        <f t="shared" si="24"/>
        <v>2015</v>
      </c>
      <c r="C244" s="169"/>
      <c r="F244" s="76">
        <v>58.6</v>
      </c>
      <c r="G244" s="30">
        <v>32.64</v>
      </c>
      <c r="H244" s="32">
        <f t="shared" si="20"/>
        <v>3512.7400000000002</v>
      </c>
      <c r="I244" s="32"/>
      <c r="J244" s="32">
        <v>112</v>
      </c>
      <c r="K244" s="6">
        <v>141000</v>
      </c>
      <c r="L244" s="6">
        <v>141</v>
      </c>
      <c r="N244" s="91">
        <v>57.51</v>
      </c>
      <c r="O244" s="75">
        <f t="shared" si="21"/>
        <v>2214.1349999999998</v>
      </c>
      <c r="P244" s="137"/>
      <c r="Q244" s="3">
        <v>51</v>
      </c>
      <c r="U244" s="24">
        <v>64.2</v>
      </c>
      <c r="W244" s="113">
        <v>233.7030050242</v>
      </c>
      <c r="X244" s="113">
        <f t="shared" si="19"/>
        <v>8.2497160773542593</v>
      </c>
      <c r="Y244" s="113">
        <v>206.8</v>
      </c>
      <c r="Z244" s="113">
        <v>231</v>
      </c>
      <c r="AA244" s="105"/>
      <c r="AB244" s="86">
        <v>48.51981</v>
      </c>
      <c r="AC244" s="86">
        <v>48.3</v>
      </c>
      <c r="AD244" s="86">
        <v>59.722000000000001</v>
      </c>
      <c r="AE244" s="86">
        <v>59.722000000000001</v>
      </c>
      <c r="AH244" s="51">
        <v>55.41</v>
      </c>
      <c r="AI244" s="130">
        <f t="shared" si="22"/>
        <v>2133.2849999999999</v>
      </c>
      <c r="AJ244" s="73">
        <v>48.5</v>
      </c>
      <c r="AK244" s="25">
        <v>48.5</v>
      </c>
      <c r="AL244" s="74">
        <v>72</v>
      </c>
      <c r="AM244" s="74">
        <v>72</v>
      </c>
      <c r="AO244" s="108">
        <v>53.9</v>
      </c>
      <c r="AP244" s="14">
        <v>53.2</v>
      </c>
      <c r="AQ244" s="14">
        <v>76.900000000000006</v>
      </c>
      <c r="AR244" s="14">
        <v>41</v>
      </c>
      <c r="AS244" s="108">
        <v>20</v>
      </c>
      <c r="AT244" s="108">
        <f t="shared" si="23"/>
        <v>137.9</v>
      </c>
      <c r="AY244" s="48">
        <v>1612</v>
      </c>
    </row>
    <row r="245" spans="1:51" ht="10.15" customHeight="1">
      <c r="A245" s="22">
        <v>42124</v>
      </c>
      <c r="B245" s="50">
        <f t="shared" si="24"/>
        <v>2015</v>
      </c>
      <c r="C245" s="169"/>
      <c r="F245" s="76">
        <v>58.6</v>
      </c>
      <c r="G245" s="30">
        <v>32.64</v>
      </c>
      <c r="H245" s="32">
        <f t="shared" si="20"/>
        <v>3512.7400000000002</v>
      </c>
      <c r="I245" s="32"/>
      <c r="J245" s="32">
        <v>115</v>
      </c>
      <c r="K245" s="6">
        <v>141000</v>
      </c>
      <c r="L245" s="6">
        <v>141</v>
      </c>
      <c r="N245" s="91">
        <v>57.51</v>
      </c>
      <c r="O245" s="75">
        <f t="shared" si="21"/>
        <v>2214.1349999999998</v>
      </c>
      <c r="P245" s="137"/>
      <c r="Q245" s="3">
        <v>52</v>
      </c>
      <c r="U245" s="24">
        <v>64.2</v>
      </c>
      <c r="W245" s="113">
        <v>233.7575006582</v>
      </c>
      <c r="X245" s="113">
        <f t="shared" si="19"/>
        <v>8.2516397732344586</v>
      </c>
      <c r="Y245" s="113">
        <v>209.8</v>
      </c>
      <c r="Z245" s="113">
        <v>231</v>
      </c>
      <c r="AA245" s="105"/>
      <c r="AB245" s="86">
        <v>48.251690000000004</v>
      </c>
      <c r="AC245" s="86">
        <v>48.3</v>
      </c>
      <c r="AD245" s="86">
        <v>59.722000000000001</v>
      </c>
      <c r="AE245" s="86">
        <v>59.722000000000001</v>
      </c>
      <c r="AH245" s="51">
        <v>55.41</v>
      </c>
      <c r="AI245" s="130">
        <f t="shared" si="22"/>
        <v>2133.2849999999999</v>
      </c>
      <c r="AJ245" s="73">
        <v>48.9</v>
      </c>
      <c r="AK245" s="25">
        <v>48.9</v>
      </c>
      <c r="AL245" s="74">
        <v>72</v>
      </c>
      <c r="AM245" s="74">
        <v>72</v>
      </c>
      <c r="AO245" s="108">
        <v>54.9</v>
      </c>
      <c r="AP245" s="14">
        <v>55</v>
      </c>
      <c r="AQ245" s="14">
        <v>76.7</v>
      </c>
      <c r="AR245" s="14">
        <v>41.5</v>
      </c>
      <c r="AS245" s="108">
        <v>24.9</v>
      </c>
      <c r="AT245" s="108">
        <f t="shared" si="23"/>
        <v>143.1</v>
      </c>
      <c r="AY245" s="48">
        <v>1612</v>
      </c>
    </row>
    <row r="246" spans="1:51" ht="10.15" customHeight="1">
      <c r="A246" s="22">
        <v>42125</v>
      </c>
      <c r="B246" s="50">
        <f t="shared" si="24"/>
        <v>2015</v>
      </c>
      <c r="C246" s="169">
        <v>42125</v>
      </c>
      <c r="F246" s="76">
        <v>55.36</v>
      </c>
      <c r="G246" s="30">
        <v>29.07</v>
      </c>
      <c r="H246" s="32">
        <f t="shared" si="20"/>
        <v>3250.5550000000003</v>
      </c>
      <c r="I246" s="32"/>
      <c r="J246" s="32">
        <v>116</v>
      </c>
      <c r="K246" s="6">
        <v>141000</v>
      </c>
      <c r="L246" s="6">
        <v>141</v>
      </c>
      <c r="N246" s="91">
        <v>57.57</v>
      </c>
      <c r="O246" s="75">
        <f t="shared" si="21"/>
        <v>2216.4450000000002</v>
      </c>
      <c r="P246" s="137"/>
      <c r="Q246" s="3">
        <v>53</v>
      </c>
      <c r="U246" s="24">
        <v>63.2</v>
      </c>
      <c r="W246" s="113">
        <v>238.77586300750008</v>
      </c>
      <c r="X246" s="113">
        <f t="shared" si="19"/>
        <v>8.4287879641647532</v>
      </c>
      <c r="Y246" s="113">
        <v>213</v>
      </c>
      <c r="Z246" s="113">
        <v>236</v>
      </c>
      <c r="AA246" s="105"/>
      <c r="AB246" s="86">
        <v>48.310369999999999</v>
      </c>
      <c r="AC246" s="86">
        <v>46.6</v>
      </c>
      <c r="AD246" s="86">
        <v>59.2</v>
      </c>
      <c r="AE246" s="86">
        <v>59.2</v>
      </c>
      <c r="AH246" s="51">
        <v>53.47</v>
      </c>
      <c r="AI246" s="130">
        <f t="shared" si="22"/>
        <v>2058.5949999999998</v>
      </c>
      <c r="AJ246" s="73">
        <v>44.7</v>
      </c>
      <c r="AK246" s="25">
        <v>44.7</v>
      </c>
      <c r="AL246" s="74">
        <v>73</v>
      </c>
      <c r="AM246" s="74">
        <v>73</v>
      </c>
      <c r="AO246" s="108">
        <v>55</v>
      </c>
      <c r="AP246" s="14">
        <v>55.8</v>
      </c>
      <c r="AQ246" s="14">
        <v>76.599999999999994</v>
      </c>
      <c r="AR246" s="14">
        <v>39.700000000000003</v>
      </c>
      <c r="AS246" s="108">
        <v>26.6</v>
      </c>
      <c r="AT246" s="108">
        <f t="shared" si="23"/>
        <v>142.9</v>
      </c>
      <c r="AY246" s="48">
        <v>1619</v>
      </c>
    </row>
    <row r="247" spans="1:51" ht="10.15" customHeight="1">
      <c r="A247" s="22">
        <v>42126</v>
      </c>
      <c r="B247" s="50">
        <f t="shared" si="24"/>
        <v>2015</v>
      </c>
      <c r="C247" s="169"/>
      <c r="F247" s="76">
        <v>55.36</v>
      </c>
      <c r="G247" s="30">
        <v>29.07</v>
      </c>
      <c r="H247" s="32">
        <f t="shared" si="20"/>
        <v>3250.5550000000003</v>
      </c>
      <c r="I247" s="32"/>
      <c r="J247" s="32">
        <v>124</v>
      </c>
      <c r="K247" s="6">
        <v>141000</v>
      </c>
      <c r="L247" s="6">
        <v>141</v>
      </c>
      <c r="N247" s="91">
        <v>57.57</v>
      </c>
      <c r="O247" s="75">
        <f t="shared" si="21"/>
        <v>2216.4450000000002</v>
      </c>
      <c r="P247" s="137"/>
      <c r="Q247" s="3">
        <v>46</v>
      </c>
      <c r="U247" s="24">
        <v>63.2</v>
      </c>
      <c r="W247" s="113">
        <v>240.2881151197</v>
      </c>
      <c r="X247" s="113">
        <f t="shared" si="19"/>
        <v>8.4821704637254101</v>
      </c>
      <c r="Y247" s="113">
        <v>214.5</v>
      </c>
      <c r="Z247" s="113">
        <v>236</v>
      </c>
      <c r="AA247" s="105"/>
      <c r="AB247" s="86">
        <v>48.285029999999999</v>
      </c>
      <c r="AC247" s="86">
        <v>47.1</v>
      </c>
      <c r="AD247" s="86">
        <v>59.2</v>
      </c>
      <c r="AE247" s="86">
        <v>59.2</v>
      </c>
      <c r="AH247" s="51">
        <v>53.47</v>
      </c>
      <c r="AI247" s="130">
        <f t="shared" si="22"/>
        <v>2058.5949999999998</v>
      </c>
      <c r="AJ247" s="73">
        <v>46</v>
      </c>
      <c r="AK247" s="25">
        <v>46</v>
      </c>
      <c r="AL247" s="74">
        <v>73</v>
      </c>
      <c r="AM247" s="74">
        <v>73</v>
      </c>
      <c r="AO247" s="108">
        <v>51</v>
      </c>
      <c r="AP247" s="14">
        <v>51.5</v>
      </c>
      <c r="AQ247" s="14">
        <v>74.3</v>
      </c>
      <c r="AR247" s="14">
        <v>37.1</v>
      </c>
      <c r="AS247" s="108">
        <v>29.6</v>
      </c>
      <c r="AT247" s="108">
        <f t="shared" si="23"/>
        <v>141</v>
      </c>
      <c r="AY247" s="48">
        <v>1619</v>
      </c>
    </row>
    <row r="248" spans="1:51" ht="10.15" customHeight="1">
      <c r="A248" s="22">
        <v>42127</v>
      </c>
      <c r="B248" s="50">
        <f t="shared" si="24"/>
        <v>2015</v>
      </c>
      <c r="C248" s="169"/>
      <c r="F248" s="76">
        <v>55.36</v>
      </c>
      <c r="G248" s="30">
        <v>29.07</v>
      </c>
      <c r="H248" s="32">
        <f t="shared" si="20"/>
        <v>3250.5550000000003</v>
      </c>
      <c r="I248" s="32"/>
      <c r="J248" s="32">
        <v>120</v>
      </c>
      <c r="K248" s="6">
        <v>141000</v>
      </c>
      <c r="L248" s="6">
        <v>141</v>
      </c>
      <c r="N248" s="91">
        <v>57.57</v>
      </c>
      <c r="O248" s="75">
        <f t="shared" si="21"/>
        <v>2216.4450000000002</v>
      </c>
      <c r="P248" s="137"/>
      <c r="Q248" s="3">
        <v>49</v>
      </c>
      <c r="U248" s="24">
        <v>63.2</v>
      </c>
      <c r="W248" s="113">
        <v>242.28460765760002</v>
      </c>
      <c r="X248" s="113">
        <f t="shared" si="19"/>
        <v>8.5526466503132799</v>
      </c>
      <c r="Y248" s="113">
        <v>215.2</v>
      </c>
      <c r="Z248" s="113">
        <v>236</v>
      </c>
      <c r="AA248" s="105"/>
      <c r="AB248" s="86">
        <v>48.182969999999997</v>
      </c>
      <c r="AC248" s="86">
        <v>46.3</v>
      </c>
      <c r="AD248" s="86">
        <v>59.2</v>
      </c>
      <c r="AE248" s="86">
        <v>59.2</v>
      </c>
      <c r="AG248" s="90"/>
      <c r="AH248" s="51">
        <v>53.47</v>
      </c>
      <c r="AI248" s="130">
        <f t="shared" si="22"/>
        <v>2058.5949999999998</v>
      </c>
      <c r="AJ248" s="73">
        <v>43.9</v>
      </c>
      <c r="AK248" s="25">
        <v>43.9</v>
      </c>
      <c r="AL248" s="74">
        <v>73</v>
      </c>
      <c r="AM248" s="74">
        <v>73</v>
      </c>
      <c r="AO248" s="108">
        <v>51.5</v>
      </c>
      <c r="AP248" s="14">
        <v>50.9</v>
      </c>
      <c r="AQ248" s="14">
        <v>73.7</v>
      </c>
      <c r="AR248" s="14">
        <v>36.200000000000003</v>
      </c>
      <c r="AS248" s="108">
        <v>32.200000000000003</v>
      </c>
      <c r="AT248" s="108">
        <f t="shared" si="23"/>
        <v>142.10000000000002</v>
      </c>
      <c r="AY248" s="48">
        <v>1619</v>
      </c>
    </row>
    <row r="249" spans="1:51" ht="10.15" customHeight="1">
      <c r="A249" s="22">
        <v>42128</v>
      </c>
      <c r="B249" s="50">
        <f t="shared" si="24"/>
        <v>2015</v>
      </c>
      <c r="C249" s="169"/>
      <c r="F249" s="76">
        <v>55.36</v>
      </c>
      <c r="G249" s="30">
        <v>29.07</v>
      </c>
      <c r="H249" s="32">
        <f t="shared" si="20"/>
        <v>3250.5550000000003</v>
      </c>
      <c r="I249" s="32"/>
      <c r="J249" s="32">
        <v>114</v>
      </c>
      <c r="K249" s="6">
        <v>141000</v>
      </c>
      <c r="L249" s="6">
        <v>141</v>
      </c>
      <c r="N249" s="91">
        <v>57.57</v>
      </c>
      <c r="O249" s="75">
        <f t="shared" si="21"/>
        <v>2216.4450000000002</v>
      </c>
      <c r="P249" s="137"/>
      <c r="Q249" s="3">
        <v>46</v>
      </c>
      <c r="U249" s="24">
        <v>63.2</v>
      </c>
      <c r="W249" s="113">
        <v>226.3487476311</v>
      </c>
      <c r="X249" s="113">
        <f t="shared" si="19"/>
        <v>7.9901107913778295</v>
      </c>
      <c r="Y249" s="113">
        <v>211.3</v>
      </c>
      <c r="Z249" s="104">
        <v>224</v>
      </c>
      <c r="AA249" s="105" t="s">
        <v>63</v>
      </c>
      <c r="AB249" s="86">
        <v>46.470199999999998</v>
      </c>
      <c r="AC249" s="86">
        <v>46.3</v>
      </c>
      <c r="AD249" s="86">
        <v>59.2</v>
      </c>
      <c r="AE249" s="86">
        <v>59.2</v>
      </c>
      <c r="AG249" s="90"/>
      <c r="AH249" s="51">
        <v>53.47</v>
      </c>
      <c r="AI249" s="130">
        <f t="shared" si="22"/>
        <v>2058.5949999999998</v>
      </c>
      <c r="AJ249" s="73">
        <v>43.9</v>
      </c>
      <c r="AK249" s="25">
        <v>43.9</v>
      </c>
      <c r="AL249" s="74">
        <v>73</v>
      </c>
      <c r="AM249" s="74">
        <v>73</v>
      </c>
      <c r="AO249" s="108">
        <v>52</v>
      </c>
      <c r="AP249" s="14">
        <v>51.4</v>
      </c>
      <c r="AQ249" s="14">
        <v>73.3</v>
      </c>
      <c r="AR249" s="14">
        <v>35.4</v>
      </c>
      <c r="AS249" s="108">
        <v>30.9</v>
      </c>
      <c r="AT249" s="108">
        <f t="shared" si="23"/>
        <v>139.6</v>
      </c>
      <c r="AY249" s="48">
        <v>1619</v>
      </c>
    </row>
    <row r="250" spans="1:51" ht="10.15" customHeight="1">
      <c r="A250" s="22">
        <v>42129</v>
      </c>
      <c r="B250" s="50">
        <f t="shared" si="24"/>
        <v>2015</v>
      </c>
      <c r="C250" s="169"/>
      <c r="F250" s="76">
        <v>55.36</v>
      </c>
      <c r="G250" s="30">
        <v>29.07</v>
      </c>
      <c r="H250" s="32">
        <f t="shared" si="20"/>
        <v>3250.5550000000003</v>
      </c>
      <c r="I250" s="32"/>
      <c r="J250" s="32">
        <v>115</v>
      </c>
      <c r="K250" s="6">
        <v>137000</v>
      </c>
      <c r="L250" s="51">
        <v>137</v>
      </c>
      <c r="M250" s="81" t="s">
        <v>59</v>
      </c>
      <c r="N250" s="91">
        <v>57.57</v>
      </c>
      <c r="O250" s="75">
        <f t="shared" si="21"/>
        <v>2216.4450000000002</v>
      </c>
      <c r="P250" s="137"/>
      <c r="Q250" s="3">
        <v>46</v>
      </c>
      <c r="U250" s="24">
        <v>63.2</v>
      </c>
      <c r="W250" s="113">
        <v>221.65499507860002</v>
      </c>
      <c r="X250" s="113">
        <f t="shared" si="19"/>
        <v>7.8244213262745799</v>
      </c>
      <c r="Y250" s="113">
        <v>209.1</v>
      </c>
      <c r="Z250" s="104">
        <v>224</v>
      </c>
      <c r="AA250" s="105" t="s">
        <v>63</v>
      </c>
      <c r="AB250" s="86">
        <v>46.919229999999999</v>
      </c>
      <c r="AC250" s="86">
        <v>46.1</v>
      </c>
      <c r="AD250" s="86">
        <v>59.2</v>
      </c>
      <c r="AE250" s="86">
        <v>59.2</v>
      </c>
      <c r="AG250" s="90"/>
      <c r="AH250" s="51">
        <v>53.47</v>
      </c>
      <c r="AI250" s="130">
        <f t="shared" si="22"/>
        <v>2058.5949999999998</v>
      </c>
      <c r="AJ250" s="73">
        <v>44.5</v>
      </c>
      <c r="AK250" s="25">
        <v>44.5</v>
      </c>
      <c r="AL250" s="74">
        <v>73</v>
      </c>
      <c r="AM250" s="74">
        <v>73</v>
      </c>
      <c r="AO250" s="108">
        <v>52.3</v>
      </c>
      <c r="AP250" s="14">
        <v>51.9</v>
      </c>
      <c r="AQ250" s="14">
        <v>74.099999999999994</v>
      </c>
      <c r="AR250" s="14">
        <v>36.4</v>
      </c>
      <c r="AS250" s="108">
        <v>22.4</v>
      </c>
      <c r="AT250" s="108">
        <f t="shared" si="23"/>
        <v>132.9</v>
      </c>
      <c r="AY250" s="48">
        <v>1619</v>
      </c>
    </row>
    <row r="251" spans="1:51" ht="10.15" customHeight="1">
      <c r="A251" s="22">
        <v>42130</v>
      </c>
      <c r="B251" s="50">
        <f t="shared" si="24"/>
        <v>2015</v>
      </c>
      <c r="C251" s="169"/>
      <c r="F251" s="76">
        <v>55.36</v>
      </c>
      <c r="G251" s="30">
        <v>29.07</v>
      </c>
      <c r="H251" s="32">
        <f t="shared" si="20"/>
        <v>3250.5550000000003</v>
      </c>
      <c r="I251" s="32"/>
      <c r="J251" s="32">
        <v>113</v>
      </c>
      <c r="K251" s="6">
        <v>137000</v>
      </c>
      <c r="L251" s="51">
        <v>137</v>
      </c>
      <c r="M251" s="81" t="s">
        <v>59</v>
      </c>
      <c r="N251" s="91">
        <v>57.57</v>
      </c>
      <c r="O251" s="75">
        <f t="shared" si="21"/>
        <v>2216.4450000000002</v>
      </c>
      <c r="P251" s="137"/>
      <c r="Q251" s="3">
        <v>47</v>
      </c>
      <c r="U251" s="24">
        <v>63.2</v>
      </c>
      <c r="W251" s="113">
        <v>220.7639525118</v>
      </c>
      <c r="X251" s="113">
        <f t="shared" si="19"/>
        <v>7.7929675236665386</v>
      </c>
      <c r="Y251" s="113">
        <v>213.9</v>
      </c>
      <c r="Z251" s="104">
        <v>229</v>
      </c>
      <c r="AA251" s="105" t="s">
        <v>89</v>
      </c>
      <c r="AB251" s="86">
        <v>49.207189999999997</v>
      </c>
      <c r="AC251" s="86">
        <v>47.5</v>
      </c>
      <c r="AD251" s="86">
        <v>59.2</v>
      </c>
      <c r="AE251" s="86">
        <v>59.2</v>
      </c>
      <c r="AG251" s="90"/>
      <c r="AH251" s="51">
        <v>53.47</v>
      </c>
      <c r="AI251" s="130">
        <f t="shared" si="22"/>
        <v>2058.5949999999998</v>
      </c>
      <c r="AJ251" s="73">
        <v>47.7</v>
      </c>
      <c r="AK251" s="25">
        <v>47.7</v>
      </c>
      <c r="AL251" s="74">
        <v>73</v>
      </c>
      <c r="AM251" s="74">
        <v>73</v>
      </c>
      <c r="AO251" s="108">
        <v>52.1</v>
      </c>
      <c r="AP251" s="14">
        <v>51.7</v>
      </c>
      <c r="AQ251" s="14">
        <v>73.8</v>
      </c>
      <c r="AR251" s="14">
        <v>36.9</v>
      </c>
      <c r="AS251" s="108">
        <v>21</v>
      </c>
      <c r="AT251" s="108">
        <f t="shared" si="23"/>
        <v>131.69999999999999</v>
      </c>
      <c r="AY251" s="48">
        <v>1619</v>
      </c>
    </row>
    <row r="252" spans="1:51" ht="10.15" customHeight="1">
      <c r="A252" s="22">
        <v>42131</v>
      </c>
      <c r="B252" s="50">
        <f t="shared" si="24"/>
        <v>2015</v>
      </c>
      <c r="C252" s="169"/>
      <c r="F252" s="76">
        <v>55.36</v>
      </c>
      <c r="G252" s="30">
        <v>29.07</v>
      </c>
      <c r="H252" s="32">
        <f t="shared" si="20"/>
        <v>3250.5550000000003</v>
      </c>
      <c r="I252" s="32"/>
      <c r="J252" s="32">
        <v>119</v>
      </c>
      <c r="K252" s="6">
        <v>137000</v>
      </c>
      <c r="L252" s="51">
        <v>137</v>
      </c>
      <c r="M252" s="81" t="s">
        <v>59</v>
      </c>
      <c r="N252" s="91">
        <v>57.57</v>
      </c>
      <c r="O252" s="75">
        <f t="shared" si="21"/>
        <v>2216.4450000000002</v>
      </c>
      <c r="P252" s="137"/>
      <c r="Q252" s="3">
        <v>51</v>
      </c>
      <c r="U252" s="24">
        <v>63.2</v>
      </c>
      <c r="W252" s="113">
        <v>219.08224039829997</v>
      </c>
      <c r="X252" s="113">
        <f t="shared" si="19"/>
        <v>7.7336030860599889</v>
      </c>
      <c r="Y252" s="113">
        <v>212.7</v>
      </c>
      <c r="Z252" s="104">
        <v>229</v>
      </c>
      <c r="AA252" s="105" t="s">
        <v>89</v>
      </c>
      <c r="AB252" s="86">
        <v>50.162120000000002</v>
      </c>
      <c r="AC252" s="86">
        <v>48.1</v>
      </c>
      <c r="AD252" s="86">
        <v>59.2</v>
      </c>
      <c r="AE252" s="86">
        <v>59.2</v>
      </c>
      <c r="AG252" s="90"/>
      <c r="AH252" s="51">
        <v>53.47</v>
      </c>
      <c r="AI252" s="130">
        <f t="shared" si="22"/>
        <v>2058.5949999999998</v>
      </c>
      <c r="AJ252" s="73">
        <v>46.6</v>
      </c>
      <c r="AK252" s="25">
        <v>46.6</v>
      </c>
      <c r="AL252" s="74">
        <v>73</v>
      </c>
      <c r="AM252" s="74">
        <v>73</v>
      </c>
      <c r="AO252" s="108">
        <v>51</v>
      </c>
      <c r="AP252" s="14">
        <v>51.1</v>
      </c>
      <c r="AQ252" s="14">
        <v>73.8</v>
      </c>
      <c r="AR252" s="14">
        <v>37.299999999999997</v>
      </c>
      <c r="AS252" s="108">
        <v>19.5</v>
      </c>
      <c r="AT252" s="108">
        <f t="shared" si="23"/>
        <v>130.6</v>
      </c>
      <c r="AY252" s="48">
        <v>1619</v>
      </c>
    </row>
    <row r="253" spans="1:51" ht="10.15" customHeight="1">
      <c r="A253" s="22">
        <v>42132</v>
      </c>
      <c r="B253" s="50">
        <f t="shared" si="24"/>
        <v>2015</v>
      </c>
      <c r="C253" s="169"/>
      <c r="F253" s="76">
        <v>55.36</v>
      </c>
      <c r="G253" s="30">
        <v>29.07</v>
      </c>
      <c r="H253" s="32">
        <f t="shared" si="20"/>
        <v>3250.5550000000003</v>
      </c>
      <c r="I253" s="32"/>
      <c r="J253" s="32">
        <v>118</v>
      </c>
      <c r="K253" s="6">
        <v>141000</v>
      </c>
      <c r="L253" s="6">
        <v>141</v>
      </c>
      <c r="N253" s="91">
        <v>57.57</v>
      </c>
      <c r="O253" s="75">
        <f t="shared" si="21"/>
        <v>2216.4450000000002</v>
      </c>
      <c r="P253" s="137"/>
      <c r="Q253" s="3">
        <v>50</v>
      </c>
      <c r="U253" s="75">
        <v>57</v>
      </c>
      <c r="V253" s="78" t="s">
        <v>64</v>
      </c>
      <c r="W253" s="113">
        <v>236.44126172409997</v>
      </c>
      <c r="X253" s="113">
        <f t="shared" si="19"/>
        <v>8.3463765388607278</v>
      </c>
      <c r="Y253" s="113">
        <v>208.5</v>
      </c>
      <c r="Z253" s="113">
        <v>236</v>
      </c>
      <c r="AB253" s="86">
        <v>49.995829999999998</v>
      </c>
      <c r="AC253" s="86">
        <v>48.5</v>
      </c>
      <c r="AD253" s="86">
        <v>59.2</v>
      </c>
      <c r="AE253" s="86">
        <v>59.2</v>
      </c>
      <c r="AH253" s="51">
        <v>53.47</v>
      </c>
      <c r="AI253" s="130">
        <f t="shared" si="22"/>
        <v>2058.5949999999998</v>
      </c>
      <c r="AJ253" s="73">
        <v>45</v>
      </c>
      <c r="AK253" s="25">
        <v>45</v>
      </c>
      <c r="AL253" s="74">
        <v>73</v>
      </c>
      <c r="AM253" s="74">
        <v>73</v>
      </c>
      <c r="AO253" s="108">
        <v>52.2</v>
      </c>
      <c r="AP253" s="14">
        <v>52.2</v>
      </c>
      <c r="AQ253" s="14">
        <v>74</v>
      </c>
      <c r="AR253" s="14">
        <v>38.200000000000003</v>
      </c>
      <c r="AS253" s="108">
        <v>15.5</v>
      </c>
      <c r="AT253" s="108">
        <f t="shared" si="23"/>
        <v>127.7</v>
      </c>
      <c r="AY253" s="48">
        <v>1619</v>
      </c>
    </row>
    <row r="254" spans="1:51" ht="10.15" customHeight="1">
      <c r="A254" s="22">
        <v>42133</v>
      </c>
      <c r="B254" s="50">
        <f t="shared" si="24"/>
        <v>2015</v>
      </c>
      <c r="C254" s="169"/>
      <c r="F254" s="76">
        <v>55.36</v>
      </c>
      <c r="G254" s="30">
        <v>29.07</v>
      </c>
      <c r="H254" s="32">
        <f t="shared" si="20"/>
        <v>3250.5550000000003</v>
      </c>
      <c r="I254" s="32"/>
      <c r="J254" s="32">
        <v>122</v>
      </c>
      <c r="K254" s="6">
        <v>141000</v>
      </c>
      <c r="L254" s="6">
        <v>141</v>
      </c>
      <c r="N254" s="91">
        <v>57.57</v>
      </c>
      <c r="O254" s="75">
        <f t="shared" si="21"/>
        <v>2216.4450000000002</v>
      </c>
      <c r="P254" s="137"/>
      <c r="Q254" s="3">
        <v>48</v>
      </c>
      <c r="U254" s="75">
        <v>57</v>
      </c>
      <c r="V254" s="78" t="s">
        <v>64</v>
      </c>
      <c r="W254" s="113">
        <v>238.0730480549</v>
      </c>
      <c r="X254" s="113">
        <f t="shared" si="19"/>
        <v>8.4039785963379696</v>
      </c>
      <c r="Y254" s="113">
        <v>207</v>
      </c>
      <c r="Z254" s="113">
        <v>236</v>
      </c>
      <c r="AB254" s="86">
        <v>49.187730000000002</v>
      </c>
      <c r="AC254" s="86">
        <v>49.2</v>
      </c>
      <c r="AD254" s="86">
        <v>59.2</v>
      </c>
      <c r="AE254" s="86">
        <v>59.2</v>
      </c>
      <c r="AH254" s="51">
        <v>53.47</v>
      </c>
      <c r="AI254" s="130">
        <f t="shared" si="22"/>
        <v>2058.5949999999998</v>
      </c>
      <c r="AJ254" s="73">
        <v>45</v>
      </c>
      <c r="AK254" s="25">
        <v>45</v>
      </c>
      <c r="AL254" s="74">
        <v>73</v>
      </c>
      <c r="AM254" s="74">
        <v>73</v>
      </c>
      <c r="AO254" s="108">
        <v>52.2</v>
      </c>
      <c r="AP254" s="14">
        <v>52.3</v>
      </c>
      <c r="AQ254" s="14">
        <v>73.3</v>
      </c>
      <c r="AR254" s="14">
        <v>39.5</v>
      </c>
      <c r="AS254" s="108">
        <v>17.100000000000001</v>
      </c>
      <c r="AT254" s="108">
        <f t="shared" si="23"/>
        <v>129.9</v>
      </c>
      <c r="AY254" s="48">
        <v>1619</v>
      </c>
    </row>
    <row r="255" spans="1:51" ht="10.15" customHeight="1">
      <c r="A255" s="22">
        <v>42134</v>
      </c>
      <c r="B255" s="50">
        <f t="shared" si="24"/>
        <v>2015</v>
      </c>
      <c r="C255" s="169"/>
      <c r="F255" s="76">
        <v>55.36</v>
      </c>
      <c r="G255" s="30">
        <v>29.07</v>
      </c>
      <c r="H255" s="32">
        <f t="shared" si="20"/>
        <v>3250.5550000000003</v>
      </c>
      <c r="I255" s="32"/>
      <c r="J255" s="32">
        <v>117</v>
      </c>
      <c r="K255" s="6">
        <v>141000</v>
      </c>
      <c r="L255" s="6">
        <v>141</v>
      </c>
      <c r="N255" s="91">
        <v>57.57</v>
      </c>
      <c r="O255" s="75">
        <f t="shared" si="21"/>
        <v>2216.4450000000002</v>
      </c>
      <c r="P255" s="137"/>
      <c r="Q255" s="3">
        <v>48</v>
      </c>
      <c r="U255" s="75">
        <v>57</v>
      </c>
      <c r="V255" s="78" t="s">
        <v>64</v>
      </c>
      <c r="W255" s="113">
        <v>235.18959446539998</v>
      </c>
      <c r="X255" s="113">
        <f t="shared" ref="X255:X318" si="25">W255*$X$1/1000</f>
        <v>8.3021926846286185</v>
      </c>
      <c r="Y255" s="113">
        <v>208.1</v>
      </c>
      <c r="Z255" s="113">
        <v>236</v>
      </c>
      <c r="AB255" s="86">
        <v>48.494709999999998</v>
      </c>
      <c r="AC255" s="86">
        <v>50.3</v>
      </c>
      <c r="AD255" s="86">
        <v>59.2</v>
      </c>
      <c r="AE255" s="86">
        <v>59.2</v>
      </c>
      <c r="AG255" s="90"/>
      <c r="AH255" s="51">
        <v>53.47</v>
      </c>
      <c r="AI255" s="130">
        <f t="shared" si="22"/>
        <v>2058.5949999999998</v>
      </c>
      <c r="AJ255" s="73">
        <v>44</v>
      </c>
      <c r="AK255" s="25">
        <v>44</v>
      </c>
      <c r="AL255" s="74">
        <v>73</v>
      </c>
      <c r="AM255" s="74">
        <v>73</v>
      </c>
      <c r="AO255" s="108">
        <v>50.4</v>
      </c>
      <c r="AP255" s="14">
        <v>50.3</v>
      </c>
      <c r="AQ255" s="14">
        <v>73.8</v>
      </c>
      <c r="AR255" s="14">
        <v>40.799999999999997</v>
      </c>
      <c r="AS255" s="108">
        <v>23.6</v>
      </c>
      <c r="AT255" s="108">
        <f t="shared" si="23"/>
        <v>138.19999999999999</v>
      </c>
      <c r="AY255" s="48">
        <v>1619</v>
      </c>
    </row>
    <row r="256" spans="1:51" ht="10.15" customHeight="1">
      <c r="A256" s="22">
        <v>42135</v>
      </c>
      <c r="B256" s="50">
        <f t="shared" si="24"/>
        <v>2015</v>
      </c>
      <c r="C256" s="169"/>
      <c r="F256" s="76">
        <v>55.36</v>
      </c>
      <c r="G256" s="30">
        <v>29.07</v>
      </c>
      <c r="H256" s="32">
        <f t="shared" si="20"/>
        <v>3250.5550000000003</v>
      </c>
      <c r="I256" s="32"/>
      <c r="J256" s="32">
        <v>113</v>
      </c>
      <c r="K256" s="6">
        <v>141000</v>
      </c>
      <c r="L256" s="6">
        <v>141</v>
      </c>
      <c r="N256" s="91">
        <v>57.57</v>
      </c>
      <c r="O256" s="75">
        <f t="shared" si="21"/>
        <v>2216.4450000000002</v>
      </c>
      <c r="P256" s="137"/>
      <c r="Q256" s="3">
        <v>47</v>
      </c>
      <c r="U256" s="75">
        <v>57</v>
      </c>
      <c r="V256" s="78" t="s">
        <v>64</v>
      </c>
      <c r="W256" s="113">
        <v>223.26654510999998</v>
      </c>
      <c r="X256" s="113">
        <f t="shared" si="25"/>
        <v>7.8813090423829992</v>
      </c>
      <c r="Y256" s="113">
        <v>203.7</v>
      </c>
      <c r="Z256" s="104">
        <v>229</v>
      </c>
      <c r="AA256" s="103" t="s">
        <v>65</v>
      </c>
      <c r="AB256" s="86">
        <v>48.184629999999999</v>
      </c>
      <c r="AC256" s="86">
        <v>49.7</v>
      </c>
      <c r="AD256" s="89">
        <v>59</v>
      </c>
      <c r="AE256" s="89">
        <v>59</v>
      </c>
      <c r="AG256" s="90" t="s">
        <v>71</v>
      </c>
      <c r="AH256" s="51">
        <v>53.47</v>
      </c>
      <c r="AI256" s="130">
        <f t="shared" si="22"/>
        <v>2058.5949999999998</v>
      </c>
      <c r="AJ256" s="73">
        <v>43.8</v>
      </c>
      <c r="AK256" s="25">
        <v>43.8</v>
      </c>
      <c r="AL256" s="77">
        <v>57</v>
      </c>
      <c r="AM256" s="74">
        <v>70</v>
      </c>
      <c r="AN256" s="116" t="s">
        <v>45</v>
      </c>
      <c r="AO256" s="108">
        <v>52.4</v>
      </c>
      <c r="AP256" s="14">
        <v>53</v>
      </c>
      <c r="AQ256" s="14">
        <v>74.2</v>
      </c>
      <c r="AR256" s="14">
        <v>40.299999999999997</v>
      </c>
      <c r="AS256" s="108">
        <v>23</v>
      </c>
      <c r="AT256" s="108">
        <f t="shared" si="23"/>
        <v>137.5</v>
      </c>
      <c r="AY256" s="48">
        <v>1619</v>
      </c>
    </row>
    <row r="257" spans="1:51" ht="10.15" customHeight="1">
      <c r="A257" s="22">
        <v>42136</v>
      </c>
      <c r="B257" s="50">
        <f t="shared" si="24"/>
        <v>2015</v>
      </c>
      <c r="C257" s="169"/>
      <c r="F257" s="76">
        <v>55.36</v>
      </c>
      <c r="G257" s="30">
        <v>29.07</v>
      </c>
      <c r="H257" s="32">
        <f t="shared" si="20"/>
        <v>3250.5550000000003</v>
      </c>
      <c r="I257" s="32"/>
      <c r="J257" s="32">
        <v>113</v>
      </c>
      <c r="K257" s="6">
        <v>141000</v>
      </c>
      <c r="L257" s="6">
        <v>141</v>
      </c>
      <c r="N257" s="91">
        <v>57.57</v>
      </c>
      <c r="O257" s="75">
        <f t="shared" si="21"/>
        <v>2216.4450000000002</v>
      </c>
      <c r="P257" s="137"/>
      <c r="Q257" s="3">
        <v>46</v>
      </c>
      <c r="U257" s="75">
        <v>57</v>
      </c>
      <c r="V257" s="78" t="s">
        <v>64</v>
      </c>
      <c r="W257" s="113">
        <v>222.77511496259996</v>
      </c>
      <c r="X257" s="113">
        <f t="shared" si="25"/>
        <v>7.8639615581797777</v>
      </c>
      <c r="Y257" s="113">
        <v>204.6</v>
      </c>
      <c r="Z257" s="104">
        <v>229</v>
      </c>
      <c r="AA257" s="103" t="s">
        <v>65</v>
      </c>
      <c r="AB257" s="86">
        <v>48.089570000000002</v>
      </c>
      <c r="AC257" s="86">
        <v>50.2</v>
      </c>
      <c r="AD257" s="89">
        <v>59</v>
      </c>
      <c r="AE257" s="89">
        <v>59</v>
      </c>
      <c r="AG257" s="90" t="s">
        <v>71</v>
      </c>
      <c r="AH257" s="51">
        <v>53.47</v>
      </c>
      <c r="AI257" s="130">
        <f t="shared" si="22"/>
        <v>2058.5949999999998</v>
      </c>
      <c r="AJ257" s="73">
        <v>44.6</v>
      </c>
      <c r="AK257" s="25">
        <v>44.6</v>
      </c>
      <c r="AL257" s="77">
        <v>57</v>
      </c>
      <c r="AM257" s="74">
        <v>70</v>
      </c>
      <c r="AN257" s="116" t="s">
        <v>45</v>
      </c>
      <c r="AO257" s="108">
        <v>51.6</v>
      </c>
      <c r="AP257" s="14">
        <v>51.9</v>
      </c>
      <c r="AQ257" s="14">
        <v>74</v>
      </c>
      <c r="AR257" s="14">
        <v>39</v>
      </c>
      <c r="AS257" s="108">
        <v>18.2</v>
      </c>
      <c r="AT257" s="108">
        <f t="shared" si="23"/>
        <v>131.19999999999999</v>
      </c>
      <c r="AY257" s="48">
        <v>1619</v>
      </c>
    </row>
    <row r="258" spans="1:51" ht="10.15" customHeight="1">
      <c r="A258" s="22">
        <v>42137</v>
      </c>
      <c r="B258" s="50">
        <f t="shared" si="24"/>
        <v>2015</v>
      </c>
      <c r="C258" s="169"/>
      <c r="F258" s="76">
        <v>55.36</v>
      </c>
      <c r="G258" s="30">
        <v>29.07</v>
      </c>
      <c r="H258" s="32">
        <f t="shared" si="20"/>
        <v>3250.5550000000003</v>
      </c>
      <c r="I258" s="32"/>
      <c r="J258" s="32">
        <v>116</v>
      </c>
      <c r="K258" s="6">
        <v>141000</v>
      </c>
      <c r="L258" s="6">
        <v>141</v>
      </c>
      <c r="N258" s="91">
        <v>57.57</v>
      </c>
      <c r="O258" s="75">
        <f t="shared" si="21"/>
        <v>2216.4450000000002</v>
      </c>
      <c r="P258" s="137"/>
      <c r="Q258" s="3">
        <v>47</v>
      </c>
      <c r="U258" s="24">
        <v>63.2</v>
      </c>
      <c r="V258" s="78"/>
      <c r="W258" s="113">
        <v>225.70234940830002</v>
      </c>
      <c r="X258" s="113">
        <f t="shared" si="25"/>
        <v>7.9672929341129901</v>
      </c>
      <c r="Y258" s="113">
        <v>207.1</v>
      </c>
      <c r="Z258" s="104">
        <v>229</v>
      </c>
      <c r="AA258" s="103" t="s">
        <v>65</v>
      </c>
      <c r="AB258" s="86">
        <v>48.030479999999997</v>
      </c>
      <c r="AC258" s="86">
        <v>49.7</v>
      </c>
      <c r="AD258" s="89">
        <v>59</v>
      </c>
      <c r="AE258" s="89">
        <v>59</v>
      </c>
      <c r="AG258" s="90" t="s">
        <v>71</v>
      </c>
      <c r="AH258" s="51">
        <v>53.47</v>
      </c>
      <c r="AI258" s="130">
        <f t="shared" si="22"/>
        <v>2058.5949999999998</v>
      </c>
      <c r="AJ258" s="73">
        <v>42.6</v>
      </c>
      <c r="AK258" s="25">
        <v>42.6</v>
      </c>
      <c r="AL258" s="77">
        <v>57</v>
      </c>
      <c r="AM258" s="74">
        <v>70</v>
      </c>
      <c r="AN258" s="116" t="s">
        <v>45</v>
      </c>
      <c r="AO258" s="108">
        <v>47.9</v>
      </c>
      <c r="AP258" s="14">
        <v>47.9</v>
      </c>
      <c r="AQ258" s="14">
        <v>75.099999999999994</v>
      </c>
      <c r="AR258" s="14">
        <v>38</v>
      </c>
      <c r="AS258" s="108">
        <v>14.2</v>
      </c>
      <c r="AT258" s="108">
        <f t="shared" si="23"/>
        <v>127.3</v>
      </c>
      <c r="AY258" s="48">
        <v>1619</v>
      </c>
    </row>
    <row r="259" spans="1:51" ht="10.15" customHeight="1">
      <c r="A259" s="22">
        <v>42138</v>
      </c>
      <c r="B259" s="50">
        <f t="shared" si="24"/>
        <v>2015</v>
      </c>
      <c r="C259" s="169"/>
      <c r="F259" s="76">
        <v>55.36</v>
      </c>
      <c r="G259" s="30">
        <v>29.07</v>
      </c>
      <c r="H259" s="32">
        <f t="shared" si="20"/>
        <v>3250.5550000000003</v>
      </c>
      <c r="I259" s="32"/>
      <c r="J259" s="32">
        <v>122</v>
      </c>
      <c r="K259" s="6">
        <v>141000</v>
      </c>
      <c r="L259" s="6">
        <v>141</v>
      </c>
      <c r="N259" s="91">
        <v>57.57</v>
      </c>
      <c r="O259" s="75">
        <f t="shared" si="21"/>
        <v>2216.4450000000002</v>
      </c>
      <c r="P259" s="137"/>
      <c r="Q259" s="3">
        <v>44</v>
      </c>
      <c r="U259" s="24">
        <v>63.2</v>
      </c>
      <c r="V259" s="78"/>
      <c r="W259" s="113">
        <v>225.94634045160004</v>
      </c>
      <c r="X259" s="113">
        <f t="shared" si="25"/>
        <v>7.9759058179414808</v>
      </c>
      <c r="Y259" s="113">
        <v>205.7</v>
      </c>
      <c r="Z259" s="104">
        <v>229</v>
      </c>
      <c r="AA259" s="103" t="s">
        <v>65</v>
      </c>
      <c r="AB259" s="86">
        <v>48.258969999999998</v>
      </c>
      <c r="AC259" s="86">
        <v>49.1</v>
      </c>
      <c r="AD259" s="89">
        <v>59</v>
      </c>
      <c r="AE259" s="89">
        <v>59</v>
      </c>
      <c r="AG259" s="90" t="s">
        <v>71</v>
      </c>
      <c r="AH259" s="51">
        <v>53.47</v>
      </c>
      <c r="AI259" s="130">
        <f t="shared" si="22"/>
        <v>2058.5949999999998</v>
      </c>
      <c r="AJ259" s="73">
        <v>45.1</v>
      </c>
      <c r="AK259" s="25">
        <v>45.1</v>
      </c>
      <c r="AL259" s="77">
        <v>57</v>
      </c>
      <c r="AM259" s="74">
        <v>70</v>
      </c>
      <c r="AN259" s="116" t="s">
        <v>45</v>
      </c>
      <c r="AO259" s="108">
        <v>53.4</v>
      </c>
      <c r="AP259" s="14">
        <v>55.6</v>
      </c>
      <c r="AQ259" s="14">
        <v>74.7</v>
      </c>
      <c r="AR259" s="14">
        <v>36.799999999999997</v>
      </c>
      <c r="AS259" s="108">
        <v>14.6</v>
      </c>
      <c r="AT259" s="108">
        <f t="shared" si="23"/>
        <v>126.1</v>
      </c>
      <c r="AY259" s="48">
        <v>1619</v>
      </c>
    </row>
    <row r="260" spans="1:51" ht="10.15" customHeight="1">
      <c r="A260" s="22">
        <v>42139</v>
      </c>
      <c r="B260" s="50">
        <f t="shared" si="24"/>
        <v>2015</v>
      </c>
      <c r="C260" s="169"/>
      <c r="F260" s="76">
        <v>55.36</v>
      </c>
      <c r="G260" s="30">
        <v>29.07</v>
      </c>
      <c r="H260" s="32">
        <f t="shared" si="20"/>
        <v>3250.5550000000003</v>
      </c>
      <c r="I260" s="32"/>
      <c r="J260" s="32">
        <v>121</v>
      </c>
      <c r="K260" s="6">
        <v>141000</v>
      </c>
      <c r="L260" s="6">
        <v>141</v>
      </c>
      <c r="N260" s="91">
        <v>57.57</v>
      </c>
      <c r="O260" s="75">
        <f t="shared" si="21"/>
        <v>2216.4450000000002</v>
      </c>
      <c r="P260" s="137"/>
      <c r="Q260" s="3">
        <v>46</v>
      </c>
      <c r="U260" s="24">
        <v>63.2</v>
      </c>
      <c r="V260" s="78"/>
      <c r="W260" s="113">
        <v>230.34896935190002</v>
      </c>
      <c r="X260" s="113">
        <f t="shared" si="25"/>
        <v>8.1313186181220694</v>
      </c>
      <c r="Y260" s="113">
        <v>199.4</v>
      </c>
      <c r="Z260" s="104">
        <v>229</v>
      </c>
      <c r="AA260" s="103" t="s">
        <v>65</v>
      </c>
      <c r="AB260" s="86">
        <v>48.90493</v>
      </c>
      <c r="AC260" s="86">
        <v>51.4</v>
      </c>
      <c r="AD260" s="89">
        <v>59</v>
      </c>
      <c r="AE260" s="89">
        <v>59</v>
      </c>
      <c r="AG260" s="90" t="s">
        <v>71</v>
      </c>
      <c r="AH260" s="51">
        <v>53.47</v>
      </c>
      <c r="AI260" s="130">
        <f t="shared" si="22"/>
        <v>2058.5949999999998</v>
      </c>
      <c r="AJ260" s="73">
        <v>46.9</v>
      </c>
      <c r="AK260" s="25">
        <v>46.9</v>
      </c>
      <c r="AL260" s="77">
        <v>57</v>
      </c>
      <c r="AM260" s="74">
        <v>70</v>
      </c>
      <c r="AN260" s="116" t="s">
        <v>45</v>
      </c>
      <c r="AO260" s="108">
        <v>51.8</v>
      </c>
      <c r="AP260" s="14">
        <v>53.3</v>
      </c>
      <c r="AQ260" s="14">
        <v>74.900000000000006</v>
      </c>
      <c r="AR260" s="14">
        <v>37.200000000000003</v>
      </c>
      <c r="AS260" s="108">
        <v>15.9</v>
      </c>
      <c r="AT260" s="108">
        <f t="shared" si="23"/>
        <v>128</v>
      </c>
      <c r="AY260" s="48">
        <v>1619</v>
      </c>
    </row>
    <row r="261" spans="1:51" ht="10.15" customHeight="1">
      <c r="A261" s="22">
        <v>42140</v>
      </c>
      <c r="B261" s="50">
        <f t="shared" si="24"/>
        <v>2015</v>
      </c>
      <c r="C261" s="169"/>
      <c r="F261" s="76">
        <v>55.36</v>
      </c>
      <c r="G261" s="30">
        <v>29.07</v>
      </c>
      <c r="H261" s="32">
        <f t="shared" ref="H261:H324" si="26">(F261+G261)*$M$1</f>
        <v>3250.5550000000003</v>
      </c>
      <c r="I261" s="32"/>
      <c r="J261" s="32">
        <v>123</v>
      </c>
      <c r="K261" s="6">
        <v>141000</v>
      </c>
      <c r="L261" s="6">
        <v>141</v>
      </c>
      <c r="N261" s="91">
        <v>57.57</v>
      </c>
      <c r="O261" s="75">
        <f t="shared" ref="O261:O324" si="27">N261*$M$1</f>
        <v>2216.4450000000002</v>
      </c>
      <c r="P261" s="137"/>
      <c r="Q261" s="3">
        <v>49</v>
      </c>
      <c r="U261" s="24">
        <v>63.2</v>
      </c>
      <c r="V261" s="78"/>
      <c r="W261" s="113">
        <v>237.77145457939997</v>
      </c>
      <c r="X261" s="113">
        <f t="shared" si="25"/>
        <v>8.3933323466528176</v>
      </c>
      <c r="Y261" s="113">
        <v>209.3</v>
      </c>
      <c r="Z261" s="113">
        <v>236</v>
      </c>
      <c r="AB261" s="121">
        <v>51.369679999999995</v>
      </c>
      <c r="AC261" s="86">
        <v>48.7</v>
      </c>
      <c r="AD261" s="86">
        <v>59.2</v>
      </c>
      <c r="AE261" s="86">
        <v>59.2</v>
      </c>
      <c r="AG261" s="90"/>
      <c r="AH261" s="51">
        <v>53.47</v>
      </c>
      <c r="AI261" s="130">
        <f t="shared" ref="AI261:AI324" si="28">AH261*$M$1</f>
        <v>2058.5949999999998</v>
      </c>
      <c r="AJ261" s="73">
        <v>43</v>
      </c>
      <c r="AK261" s="25">
        <v>43</v>
      </c>
      <c r="AL261" s="74">
        <v>73</v>
      </c>
      <c r="AM261" s="74">
        <v>73</v>
      </c>
      <c r="AO261" s="108">
        <v>51.6</v>
      </c>
      <c r="AP261" s="14">
        <v>52.4</v>
      </c>
      <c r="AQ261" s="14">
        <v>74.5</v>
      </c>
      <c r="AR261" s="14">
        <v>37.1</v>
      </c>
      <c r="AS261" s="108">
        <v>22.5</v>
      </c>
      <c r="AT261" s="108">
        <f t="shared" ref="AT261:AT324" si="29">AQ261+AR261+AS261</f>
        <v>134.1</v>
      </c>
      <c r="AY261" s="48">
        <v>1619</v>
      </c>
    </row>
    <row r="262" spans="1:51" ht="10.15" customHeight="1">
      <c r="A262" s="22">
        <v>42141</v>
      </c>
      <c r="B262" s="50">
        <f t="shared" si="24"/>
        <v>2015</v>
      </c>
      <c r="C262" s="169"/>
      <c r="F262" s="76">
        <v>55.36</v>
      </c>
      <c r="G262" s="30">
        <v>29.07</v>
      </c>
      <c r="H262" s="32">
        <f t="shared" si="26"/>
        <v>3250.5550000000003</v>
      </c>
      <c r="I262" s="32"/>
      <c r="J262" s="32">
        <v>123</v>
      </c>
      <c r="K262" s="6">
        <v>141000</v>
      </c>
      <c r="L262" s="6">
        <v>141</v>
      </c>
      <c r="N262" s="91">
        <v>57.57</v>
      </c>
      <c r="O262" s="75">
        <f t="shared" si="27"/>
        <v>2216.4450000000002</v>
      </c>
      <c r="P262" s="137"/>
      <c r="Q262" s="3">
        <v>44</v>
      </c>
      <c r="U262" s="24">
        <v>63.2</v>
      </c>
      <c r="W262" s="113">
        <v>236.22531546819999</v>
      </c>
      <c r="X262" s="113">
        <f t="shared" si="25"/>
        <v>8.3387536360274588</v>
      </c>
      <c r="Y262" s="113">
        <v>210.9</v>
      </c>
      <c r="Z262" s="113">
        <v>236</v>
      </c>
      <c r="AB262" s="121">
        <v>51.203800000000008</v>
      </c>
      <c r="AC262" s="86">
        <v>47.5</v>
      </c>
      <c r="AD262" s="86">
        <v>59.2</v>
      </c>
      <c r="AE262" s="86">
        <v>59.2</v>
      </c>
      <c r="AG262" s="90"/>
      <c r="AH262" s="51">
        <v>53.47</v>
      </c>
      <c r="AI262" s="130">
        <f t="shared" si="28"/>
        <v>2058.5949999999998</v>
      </c>
      <c r="AJ262" s="73">
        <v>41.2</v>
      </c>
      <c r="AK262" s="25">
        <v>41.2</v>
      </c>
      <c r="AL262" s="74">
        <v>73</v>
      </c>
      <c r="AM262" s="74">
        <v>73</v>
      </c>
      <c r="AO262" s="108">
        <v>52.1</v>
      </c>
      <c r="AP262" s="14">
        <v>51.8</v>
      </c>
      <c r="AQ262" s="14">
        <v>73.900000000000006</v>
      </c>
      <c r="AR262" s="14">
        <v>38</v>
      </c>
      <c r="AS262" s="108">
        <v>31.3</v>
      </c>
      <c r="AT262" s="108">
        <f t="shared" si="29"/>
        <v>143.20000000000002</v>
      </c>
      <c r="AY262" s="48">
        <v>1619</v>
      </c>
    </row>
    <row r="263" spans="1:51" ht="10.15" customHeight="1">
      <c r="A263" s="22">
        <v>42142</v>
      </c>
      <c r="B263" s="50">
        <f t="shared" si="24"/>
        <v>2015</v>
      </c>
      <c r="C263" s="169"/>
      <c r="F263" s="76">
        <v>55.36</v>
      </c>
      <c r="G263" s="30">
        <v>29.07</v>
      </c>
      <c r="H263" s="32">
        <f t="shared" si="26"/>
        <v>3250.5550000000003</v>
      </c>
      <c r="I263" s="32"/>
      <c r="J263" s="32">
        <v>120</v>
      </c>
      <c r="K263" s="6">
        <v>141000</v>
      </c>
      <c r="L263" s="6">
        <v>141</v>
      </c>
      <c r="N263" s="91">
        <v>57.57</v>
      </c>
      <c r="O263" s="75">
        <f t="shared" si="27"/>
        <v>2216.4450000000002</v>
      </c>
      <c r="P263" s="137"/>
      <c r="Q263" s="3">
        <v>42</v>
      </c>
      <c r="U263" s="24">
        <v>63.2</v>
      </c>
      <c r="W263" s="113">
        <v>233.92522144759999</v>
      </c>
      <c r="X263" s="113">
        <f t="shared" si="25"/>
        <v>8.2575603171002783</v>
      </c>
      <c r="Y263" s="113">
        <v>209.4</v>
      </c>
      <c r="Z263" s="113">
        <v>236</v>
      </c>
      <c r="AB263" s="121">
        <v>49.933639999999997</v>
      </c>
      <c r="AC263" s="86">
        <v>48</v>
      </c>
      <c r="AD263" s="86">
        <v>59.2</v>
      </c>
      <c r="AE263" s="86">
        <v>59.2</v>
      </c>
      <c r="AG263" s="90"/>
      <c r="AH263" s="51">
        <v>53.47</v>
      </c>
      <c r="AI263" s="130">
        <f t="shared" si="28"/>
        <v>2058.5949999999998</v>
      </c>
      <c r="AJ263" s="73">
        <v>41.2</v>
      </c>
      <c r="AK263" s="25">
        <v>41.2</v>
      </c>
      <c r="AL263" s="74">
        <v>73</v>
      </c>
      <c r="AM263" s="74">
        <v>73</v>
      </c>
      <c r="AO263" s="108">
        <v>52.1</v>
      </c>
      <c r="AP263" s="14">
        <v>51.7</v>
      </c>
      <c r="AQ263" s="14">
        <v>72.900000000000006</v>
      </c>
      <c r="AR263" s="14">
        <v>39.5</v>
      </c>
      <c r="AS263" s="108">
        <v>27.6</v>
      </c>
      <c r="AT263" s="108">
        <f t="shared" si="29"/>
        <v>140</v>
      </c>
      <c r="AY263" s="48">
        <v>1619</v>
      </c>
    </row>
    <row r="264" spans="1:51" ht="10.15" customHeight="1">
      <c r="A264" s="22">
        <v>42143</v>
      </c>
      <c r="B264" s="50">
        <f t="shared" si="24"/>
        <v>2015</v>
      </c>
      <c r="C264" s="169"/>
      <c r="F264" s="76">
        <v>55.36</v>
      </c>
      <c r="G264" s="30">
        <v>29.07</v>
      </c>
      <c r="H264" s="32">
        <f t="shared" si="26"/>
        <v>3250.5550000000003</v>
      </c>
      <c r="I264" s="32"/>
      <c r="J264" s="32">
        <v>115</v>
      </c>
      <c r="K264" s="6">
        <v>141000</v>
      </c>
      <c r="L264" s="6">
        <v>141</v>
      </c>
      <c r="N264" s="91">
        <v>57.57</v>
      </c>
      <c r="O264" s="75">
        <f t="shared" si="27"/>
        <v>2216.4450000000002</v>
      </c>
      <c r="P264" s="137"/>
      <c r="Q264" s="3">
        <v>42</v>
      </c>
      <c r="U264" s="24">
        <v>63.2</v>
      </c>
      <c r="W264" s="113">
        <v>228.62998785830004</v>
      </c>
      <c r="X264" s="113">
        <f t="shared" si="25"/>
        <v>8.0706385713979909</v>
      </c>
      <c r="Y264" s="113">
        <v>209.7</v>
      </c>
      <c r="Z264" s="113">
        <v>236</v>
      </c>
      <c r="AB264" s="121">
        <v>48.262860000000003</v>
      </c>
      <c r="AC264" s="86">
        <v>48.9</v>
      </c>
      <c r="AD264" s="86">
        <v>59.2</v>
      </c>
      <c r="AE264" s="86">
        <v>59.2</v>
      </c>
      <c r="AG264" s="90"/>
      <c r="AH264" s="51">
        <v>53.47</v>
      </c>
      <c r="AI264" s="130">
        <f t="shared" si="28"/>
        <v>2058.5949999999998</v>
      </c>
      <c r="AJ264" s="73">
        <v>42.2</v>
      </c>
      <c r="AK264" s="25">
        <v>42.2</v>
      </c>
      <c r="AL264" s="74">
        <v>73</v>
      </c>
      <c r="AM264" s="74">
        <v>73</v>
      </c>
      <c r="AO264" s="108">
        <v>52.6</v>
      </c>
      <c r="AP264" s="14">
        <v>52.7</v>
      </c>
      <c r="AQ264" s="14">
        <v>76</v>
      </c>
      <c r="AR264" s="14">
        <v>39.700000000000003</v>
      </c>
      <c r="AS264" s="108">
        <v>31.2</v>
      </c>
      <c r="AT264" s="108">
        <f t="shared" si="29"/>
        <v>146.9</v>
      </c>
      <c r="AY264" s="48">
        <v>1619</v>
      </c>
    </row>
    <row r="265" spans="1:51" ht="10.15" customHeight="1">
      <c r="A265" s="22">
        <v>42144</v>
      </c>
      <c r="B265" s="50">
        <f t="shared" si="24"/>
        <v>2015</v>
      </c>
      <c r="C265" s="169"/>
      <c r="F265" s="76">
        <v>55.36</v>
      </c>
      <c r="G265" s="30">
        <v>29.07</v>
      </c>
      <c r="H265" s="32">
        <f t="shared" si="26"/>
        <v>3250.5550000000003</v>
      </c>
      <c r="I265" s="32"/>
      <c r="J265" s="32">
        <v>115</v>
      </c>
      <c r="K265" s="6">
        <v>141000</v>
      </c>
      <c r="L265" s="6">
        <v>141</v>
      </c>
      <c r="N265" s="91">
        <v>57.57</v>
      </c>
      <c r="O265" s="75">
        <f t="shared" si="27"/>
        <v>2216.4450000000002</v>
      </c>
      <c r="P265" s="137"/>
      <c r="Q265" s="3">
        <v>43</v>
      </c>
      <c r="U265" s="24">
        <v>63.2</v>
      </c>
      <c r="W265" s="113">
        <v>208.85342288050001</v>
      </c>
      <c r="X265" s="113">
        <f t="shared" si="25"/>
        <v>7.372525827681649</v>
      </c>
      <c r="Y265" s="113">
        <v>201.9</v>
      </c>
      <c r="Z265" s="104">
        <v>220</v>
      </c>
      <c r="AA265" s="105" t="s">
        <v>90</v>
      </c>
      <c r="AB265" s="121">
        <v>47.533149999999999</v>
      </c>
      <c r="AC265" s="86">
        <v>48.8</v>
      </c>
      <c r="AD265" s="86">
        <v>59.2</v>
      </c>
      <c r="AE265" s="86">
        <v>59.2</v>
      </c>
      <c r="AG265" s="90"/>
      <c r="AH265" s="51">
        <v>53.47</v>
      </c>
      <c r="AI265" s="130">
        <f t="shared" si="28"/>
        <v>2058.5949999999998</v>
      </c>
      <c r="AJ265" s="73">
        <v>40.9</v>
      </c>
      <c r="AK265" s="25">
        <v>40.9</v>
      </c>
      <c r="AL265" s="74">
        <v>73</v>
      </c>
      <c r="AM265" s="74">
        <v>73</v>
      </c>
      <c r="AO265" s="108">
        <v>52</v>
      </c>
      <c r="AP265" s="14">
        <v>50.7</v>
      </c>
      <c r="AQ265" s="14">
        <v>75.5</v>
      </c>
      <c r="AR265" s="14">
        <v>42</v>
      </c>
      <c r="AS265" s="108">
        <v>22.7</v>
      </c>
      <c r="AT265" s="108">
        <f t="shared" si="29"/>
        <v>140.19999999999999</v>
      </c>
      <c r="AY265" s="48">
        <v>1619</v>
      </c>
    </row>
    <row r="266" spans="1:51" ht="10.15" customHeight="1">
      <c r="A266" s="22">
        <v>42145</v>
      </c>
      <c r="B266" s="50">
        <f t="shared" si="24"/>
        <v>2015</v>
      </c>
      <c r="C266" s="169"/>
      <c r="F266" s="76">
        <v>55.36</v>
      </c>
      <c r="G266" s="30">
        <v>29.07</v>
      </c>
      <c r="H266" s="32">
        <f t="shared" si="26"/>
        <v>3250.5550000000003</v>
      </c>
      <c r="I266" s="32"/>
      <c r="J266" s="32">
        <v>115</v>
      </c>
      <c r="K266" s="6">
        <v>141000</v>
      </c>
      <c r="L266" s="6">
        <v>141</v>
      </c>
      <c r="N266" s="91">
        <v>57.57</v>
      </c>
      <c r="O266" s="75">
        <f t="shared" si="27"/>
        <v>2216.4450000000002</v>
      </c>
      <c r="P266" s="137"/>
      <c r="Q266" s="3">
        <v>42</v>
      </c>
      <c r="U266" s="24">
        <v>63.2</v>
      </c>
      <c r="W266" s="113">
        <v>208.50660025489998</v>
      </c>
      <c r="X266" s="113">
        <f t="shared" si="25"/>
        <v>7.3602829889979686</v>
      </c>
      <c r="Y266" s="113">
        <v>200.4</v>
      </c>
      <c r="Z266" s="104">
        <v>220</v>
      </c>
      <c r="AA266" s="105" t="s">
        <v>90</v>
      </c>
      <c r="AB266" s="121">
        <v>47.109043341400032</v>
      </c>
      <c r="AC266" s="86">
        <v>47.9</v>
      </c>
      <c r="AD266" s="86">
        <v>59.2</v>
      </c>
      <c r="AE266" s="86">
        <v>59.2</v>
      </c>
      <c r="AH266" s="51">
        <v>53.47</v>
      </c>
      <c r="AI266" s="130">
        <f t="shared" si="28"/>
        <v>2058.5949999999998</v>
      </c>
      <c r="AJ266" s="73">
        <v>42.9</v>
      </c>
      <c r="AK266" s="25">
        <v>42.9</v>
      </c>
      <c r="AL266" s="74">
        <v>73</v>
      </c>
      <c r="AM266" s="74">
        <v>73</v>
      </c>
      <c r="AO266" s="108">
        <v>52.2</v>
      </c>
      <c r="AP266" s="14">
        <v>52.8</v>
      </c>
      <c r="AQ266" s="14">
        <v>76.8</v>
      </c>
      <c r="AR266" s="14">
        <v>45.5</v>
      </c>
      <c r="AS266" s="108">
        <v>15.3</v>
      </c>
      <c r="AT266" s="108">
        <f t="shared" si="29"/>
        <v>137.6</v>
      </c>
      <c r="AY266" s="48">
        <v>1619</v>
      </c>
    </row>
    <row r="267" spans="1:51" ht="10.15" customHeight="1">
      <c r="A267" s="22">
        <v>42146</v>
      </c>
      <c r="B267" s="50">
        <f t="shared" si="24"/>
        <v>2015</v>
      </c>
      <c r="C267" s="169"/>
      <c r="F267" s="76">
        <v>55.36</v>
      </c>
      <c r="G267" s="30">
        <v>29.07</v>
      </c>
      <c r="H267" s="32">
        <f t="shared" si="26"/>
        <v>3250.5550000000003</v>
      </c>
      <c r="I267" s="32"/>
      <c r="J267" s="32">
        <v>121</v>
      </c>
      <c r="K267" s="6">
        <v>141000</v>
      </c>
      <c r="L267" s="6">
        <v>141</v>
      </c>
      <c r="N267" s="91">
        <v>57.57</v>
      </c>
      <c r="O267" s="75">
        <f t="shared" si="27"/>
        <v>2216.4450000000002</v>
      </c>
      <c r="P267" s="137"/>
      <c r="Q267" s="3">
        <v>45</v>
      </c>
      <c r="U267" s="24">
        <v>63.2</v>
      </c>
      <c r="W267" s="113">
        <v>208.0336098313</v>
      </c>
      <c r="X267" s="113">
        <f t="shared" si="25"/>
        <v>7.3435864270448894</v>
      </c>
      <c r="Y267" s="113">
        <v>197.4</v>
      </c>
      <c r="Z267" s="104">
        <v>220</v>
      </c>
      <c r="AA267" s="105" t="s">
        <v>90</v>
      </c>
      <c r="AB267" s="121">
        <v>47.104250000000015</v>
      </c>
      <c r="AC267" s="86">
        <v>48.2</v>
      </c>
      <c r="AD267" s="86">
        <v>59.2</v>
      </c>
      <c r="AE267" s="86">
        <v>59.2</v>
      </c>
      <c r="AH267" s="51">
        <v>53.47</v>
      </c>
      <c r="AI267" s="130">
        <f t="shared" si="28"/>
        <v>2058.5949999999998</v>
      </c>
      <c r="AJ267" s="73">
        <v>39.700000000000003</v>
      </c>
      <c r="AK267" s="25">
        <v>39.700000000000003</v>
      </c>
      <c r="AL267" s="74">
        <v>73</v>
      </c>
      <c r="AM267" s="74">
        <v>73</v>
      </c>
      <c r="AO267" s="108">
        <v>52.2</v>
      </c>
      <c r="AP267" s="14">
        <v>51.3</v>
      </c>
      <c r="AQ267" s="14">
        <v>77</v>
      </c>
      <c r="AR267" s="14">
        <v>43.4</v>
      </c>
      <c r="AS267" s="108">
        <v>15.3</v>
      </c>
      <c r="AT267" s="108">
        <f t="shared" si="29"/>
        <v>135.70000000000002</v>
      </c>
      <c r="AY267" s="48">
        <v>1619</v>
      </c>
    </row>
    <row r="268" spans="1:51" ht="10.15" customHeight="1">
      <c r="A268" s="22">
        <v>42147</v>
      </c>
      <c r="B268" s="50">
        <f t="shared" si="24"/>
        <v>2015</v>
      </c>
      <c r="C268" s="169"/>
      <c r="F268" s="76">
        <v>55.36</v>
      </c>
      <c r="G268" s="30">
        <v>29.07</v>
      </c>
      <c r="H268" s="32">
        <f t="shared" si="26"/>
        <v>3250.5550000000003</v>
      </c>
      <c r="I268" s="32"/>
      <c r="J268" s="32">
        <v>123</v>
      </c>
      <c r="K268" s="6">
        <v>141000</v>
      </c>
      <c r="L268" s="6">
        <v>141</v>
      </c>
      <c r="N268" s="91">
        <v>57.57</v>
      </c>
      <c r="O268" s="75">
        <f t="shared" si="27"/>
        <v>2216.4450000000002</v>
      </c>
      <c r="P268" s="137"/>
      <c r="Q268" s="3">
        <v>41</v>
      </c>
      <c r="U268" s="24">
        <v>63.2</v>
      </c>
      <c r="W268" s="113">
        <v>208.57807030769999</v>
      </c>
      <c r="X268" s="113">
        <f t="shared" si="25"/>
        <v>7.3628058818618092</v>
      </c>
      <c r="Y268" s="113">
        <v>195.4</v>
      </c>
      <c r="Z268" s="104">
        <v>220</v>
      </c>
      <c r="AA268" s="105" t="s">
        <v>90</v>
      </c>
      <c r="AB268" s="121">
        <v>44.457889999999992</v>
      </c>
      <c r="AC268" s="86">
        <v>47.1</v>
      </c>
      <c r="AD268" s="86">
        <v>59.2</v>
      </c>
      <c r="AE268" s="86">
        <v>59.2</v>
      </c>
      <c r="AH268" s="51">
        <v>53.47</v>
      </c>
      <c r="AI268" s="130">
        <f t="shared" si="28"/>
        <v>2058.5949999999998</v>
      </c>
      <c r="AJ268" s="73">
        <v>39.299999999999997</v>
      </c>
      <c r="AK268" s="25">
        <v>39.299999999999997</v>
      </c>
      <c r="AL268" s="74">
        <v>73</v>
      </c>
      <c r="AM268" s="74">
        <v>73</v>
      </c>
      <c r="AO268" s="108">
        <v>52.3</v>
      </c>
      <c r="AP268" s="14">
        <v>51.6</v>
      </c>
      <c r="AQ268" s="14">
        <v>74</v>
      </c>
      <c r="AR268" s="14">
        <v>41.1</v>
      </c>
      <c r="AS268" s="108">
        <v>17</v>
      </c>
      <c r="AT268" s="108">
        <f t="shared" si="29"/>
        <v>132.1</v>
      </c>
      <c r="AY268" s="48">
        <v>1619</v>
      </c>
    </row>
    <row r="269" spans="1:51" ht="10.15" customHeight="1">
      <c r="A269" s="22">
        <v>42148</v>
      </c>
      <c r="B269" s="50">
        <f t="shared" si="24"/>
        <v>2015</v>
      </c>
      <c r="C269" s="169"/>
      <c r="F269" s="76">
        <v>55.36</v>
      </c>
      <c r="G269" s="30">
        <v>29.07</v>
      </c>
      <c r="H269" s="32">
        <f t="shared" si="26"/>
        <v>3250.5550000000003</v>
      </c>
      <c r="I269" s="32"/>
      <c r="J269" s="32">
        <v>119</v>
      </c>
      <c r="K269" s="6">
        <v>141000</v>
      </c>
      <c r="L269" s="6">
        <v>141</v>
      </c>
      <c r="N269" s="91">
        <v>57.57</v>
      </c>
      <c r="O269" s="75">
        <f t="shared" si="27"/>
        <v>2216.4450000000002</v>
      </c>
      <c r="P269" s="137"/>
      <c r="Q269" s="3">
        <v>41</v>
      </c>
      <c r="U269" s="24">
        <v>63.2</v>
      </c>
      <c r="W269" s="113">
        <v>208.27969225149999</v>
      </c>
      <c r="X269" s="113">
        <f t="shared" si="25"/>
        <v>7.3522731364779492</v>
      </c>
      <c r="Y269" s="113">
        <v>196.9</v>
      </c>
      <c r="Z269" s="104">
        <v>220</v>
      </c>
      <c r="AA269" s="105" t="s">
        <v>90</v>
      </c>
      <c r="AB269" s="121">
        <v>42.428070325300006</v>
      </c>
      <c r="AC269" s="86">
        <v>47.9</v>
      </c>
      <c r="AD269" s="86">
        <v>59.2</v>
      </c>
      <c r="AE269" s="86">
        <v>59.2</v>
      </c>
      <c r="AH269" s="51">
        <v>53.47</v>
      </c>
      <c r="AI269" s="130">
        <f t="shared" si="28"/>
        <v>2058.5949999999998</v>
      </c>
      <c r="AJ269" s="73">
        <v>38.4</v>
      </c>
      <c r="AK269" s="25">
        <v>38.4</v>
      </c>
      <c r="AL269" s="74">
        <v>73</v>
      </c>
      <c r="AM269" s="74">
        <v>73</v>
      </c>
      <c r="AO269" s="108">
        <v>52</v>
      </c>
      <c r="AP269" s="14">
        <v>50.8</v>
      </c>
      <c r="AQ269" s="14">
        <v>75.2</v>
      </c>
      <c r="AR269" s="14">
        <v>37.9</v>
      </c>
      <c r="AS269" s="108">
        <v>22.7</v>
      </c>
      <c r="AT269" s="108">
        <f t="shared" si="29"/>
        <v>135.79999999999998</v>
      </c>
      <c r="AY269" s="48">
        <v>1619</v>
      </c>
    </row>
    <row r="270" spans="1:51" ht="10.15" customHeight="1">
      <c r="A270" s="22">
        <v>42149</v>
      </c>
      <c r="B270" s="50">
        <f t="shared" si="24"/>
        <v>2015</v>
      </c>
      <c r="C270" s="169"/>
      <c r="F270" s="76">
        <v>55.36</v>
      </c>
      <c r="G270" s="30">
        <v>29.07</v>
      </c>
      <c r="H270" s="32">
        <f t="shared" si="26"/>
        <v>3250.5550000000003</v>
      </c>
      <c r="I270" s="32"/>
      <c r="J270" s="32">
        <v>116</v>
      </c>
      <c r="K270" s="6">
        <v>141000</v>
      </c>
      <c r="L270" s="6">
        <v>141</v>
      </c>
      <c r="N270" s="91">
        <v>57.57</v>
      </c>
      <c r="O270" s="75">
        <f t="shared" si="27"/>
        <v>2216.4450000000002</v>
      </c>
      <c r="P270" s="137"/>
      <c r="Q270" s="3">
        <v>40</v>
      </c>
      <c r="U270" s="75">
        <v>54</v>
      </c>
      <c r="V270" s="78" t="s">
        <v>60</v>
      </c>
      <c r="W270" s="113">
        <v>206.09092239960003</v>
      </c>
      <c r="X270" s="113">
        <f t="shared" si="25"/>
        <v>7.2750095607058798</v>
      </c>
      <c r="Y270" s="113">
        <v>198.3</v>
      </c>
      <c r="Z270" s="104">
        <v>220</v>
      </c>
      <c r="AA270" s="105" t="s">
        <v>90</v>
      </c>
      <c r="AB270" s="121">
        <v>42.095870602699996</v>
      </c>
      <c r="AC270" s="86">
        <v>47</v>
      </c>
      <c r="AD270" s="86">
        <v>59.2</v>
      </c>
      <c r="AE270" s="86">
        <v>59.2</v>
      </c>
      <c r="AG270" s="90"/>
      <c r="AH270" s="51">
        <v>53.47</v>
      </c>
      <c r="AI270" s="130">
        <f t="shared" si="28"/>
        <v>2058.5949999999998</v>
      </c>
      <c r="AJ270" s="73">
        <v>38.9</v>
      </c>
      <c r="AK270" s="25">
        <v>38.9</v>
      </c>
      <c r="AL270" s="74">
        <v>73</v>
      </c>
      <c r="AM270" s="74">
        <v>73</v>
      </c>
      <c r="AO270" s="108">
        <v>50.9</v>
      </c>
      <c r="AP270" s="14">
        <v>50.5</v>
      </c>
      <c r="AQ270" s="14">
        <v>74.2</v>
      </c>
      <c r="AR270" s="14">
        <v>40.6</v>
      </c>
      <c r="AS270" s="108">
        <v>23.8</v>
      </c>
      <c r="AT270" s="108">
        <f t="shared" si="29"/>
        <v>138.60000000000002</v>
      </c>
      <c r="AY270" s="48">
        <v>1619</v>
      </c>
    </row>
    <row r="271" spans="1:51" ht="10.15" customHeight="1">
      <c r="A271" s="22">
        <v>42150</v>
      </c>
      <c r="B271" s="50">
        <f t="shared" si="24"/>
        <v>2015</v>
      </c>
      <c r="C271" s="169"/>
      <c r="F271" s="76">
        <v>55.36</v>
      </c>
      <c r="G271" s="30">
        <v>29.07</v>
      </c>
      <c r="H271" s="32">
        <f t="shared" si="26"/>
        <v>3250.5550000000003</v>
      </c>
      <c r="I271" s="32"/>
      <c r="J271" s="32">
        <v>115</v>
      </c>
      <c r="K271" s="6">
        <v>141000</v>
      </c>
      <c r="L271" s="6">
        <v>141</v>
      </c>
      <c r="N271" s="91">
        <v>57.57</v>
      </c>
      <c r="O271" s="75">
        <f t="shared" si="27"/>
        <v>2216.4450000000002</v>
      </c>
      <c r="P271" s="137"/>
      <c r="Q271" s="3">
        <v>40</v>
      </c>
      <c r="U271" s="75">
        <v>54</v>
      </c>
      <c r="V271" s="78" t="s">
        <v>60</v>
      </c>
      <c r="W271" s="113">
        <v>207.14221068779997</v>
      </c>
      <c r="X271" s="113">
        <f t="shared" si="25"/>
        <v>7.312120037279338</v>
      </c>
      <c r="Y271" s="113">
        <v>196</v>
      </c>
      <c r="Z271" s="104">
        <v>220</v>
      </c>
      <c r="AA271" s="105" t="s">
        <v>90</v>
      </c>
      <c r="AB271" s="121">
        <v>43.42304</v>
      </c>
      <c r="AC271" s="86">
        <v>45.8</v>
      </c>
      <c r="AD271" s="86">
        <v>59.2</v>
      </c>
      <c r="AE271" s="86">
        <v>59.2</v>
      </c>
      <c r="AG271" s="90"/>
      <c r="AH271" s="51">
        <v>53.47</v>
      </c>
      <c r="AI271" s="130">
        <f t="shared" si="28"/>
        <v>2058.5949999999998</v>
      </c>
      <c r="AJ271" s="73">
        <v>39.299999999999997</v>
      </c>
      <c r="AK271" s="25">
        <v>39.299999999999997</v>
      </c>
      <c r="AL271" s="74">
        <v>73</v>
      </c>
      <c r="AM271" s="74">
        <v>73</v>
      </c>
      <c r="AO271" s="108">
        <v>49.1</v>
      </c>
      <c r="AP271" s="14">
        <v>48.2</v>
      </c>
      <c r="AQ271" s="14">
        <v>73.900000000000006</v>
      </c>
      <c r="AR271" s="14">
        <v>40.4</v>
      </c>
      <c r="AS271" s="108">
        <v>22.2</v>
      </c>
      <c r="AT271" s="108">
        <f t="shared" si="29"/>
        <v>136.5</v>
      </c>
      <c r="AY271" s="48">
        <v>1619</v>
      </c>
    </row>
    <row r="272" spans="1:51" ht="10.15" customHeight="1">
      <c r="A272" s="22">
        <v>42151</v>
      </c>
      <c r="B272" s="50">
        <f t="shared" si="24"/>
        <v>2015</v>
      </c>
      <c r="C272" s="169"/>
      <c r="F272" s="76">
        <v>55.36</v>
      </c>
      <c r="G272" s="30">
        <v>29.07</v>
      </c>
      <c r="H272" s="32">
        <f t="shared" si="26"/>
        <v>3250.5550000000003</v>
      </c>
      <c r="I272" s="32"/>
      <c r="J272" s="32">
        <v>112</v>
      </c>
      <c r="K272" s="6">
        <v>141000</v>
      </c>
      <c r="L272" s="6">
        <v>141</v>
      </c>
      <c r="N272" s="91">
        <v>57.57</v>
      </c>
      <c r="O272" s="75">
        <f t="shared" si="27"/>
        <v>2216.4450000000002</v>
      </c>
      <c r="P272" s="137"/>
      <c r="Q272" s="3">
        <v>40</v>
      </c>
      <c r="U272" s="75">
        <v>54</v>
      </c>
      <c r="V272" s="78" t="s">
        <v>60</v>
      </c>
      <c r="W272" s="113">
        <v>208.6234290038</v>
      </c>
      <c r="X272" s="113">
        <f t="shared" si="25"/>
        <v>7.3644070438341398</v>
      </c>
      <c r="Y272" s="113">
        <v>195.6</v>
      </c>
      <c r="Z272" s="104">
        <v>220</v>
      </c>
      <c r="AA272" s="105" t="s">
        <v>90</v>
      </c>
      <c r="AB272" s="121">
        <v>44.075940932900004</v>
      </c>
      <c r="AC272" s="86">
        <v>45.7</v>
      </c>
      <c r="AD272" s="86">
        <v>59.2</v>
      </c>
      <c r="AE272" s="86">
        <v>59.2</v>
      </c>
      <c r="AG272" s="90"/>
      <c r="AH272" s="51">
        <v>53.47</v>
      </c>
      <c r="AI272" s="130">
        <f t="shared" si="28"/>
        <v>2058.5949999999998</v>
      </c>
      <c r="AJ272" s="73">
        <v>40</v>
      </c>
      <c r="AK272" s="25">
        <v>40</v>
      </c>
      <c r="AL272" s="74">
        <v>73</v>
      </c>
      <c r="AM272" s="74">
        <v>73</v>
      </c>
      <c r="AO272" s="108">
        <v>49.1</v>
      </c>
      <c r="AP272" s="14">
        <v>48.3</v>
      </c>
      <c r="AQ272" s="14">
        <v>76.599999999999994</v>
      </c>
      <c r="AR272" s="14">
        <v>41</v>
      </c>
      <c r="AS272" s="108">
        <v>22</v>
      </c>
      <c r="AT272" s="108">
        <f t="shared" si="29"/>
        <v>139.6</v>
      </c>
      <c r="AY272" s="48">
        <v>1619</v>
      </c>
    </row>
    <row r="273" spans="1:51" ht="10.15" customHeight="1">
      <c r="A273" s="22">
        <v>42152</v>
      </c>
      <c r="B273" s="50">
        <f t="shared" si="24"/>
        <v>2015</v>
      </c>
      <c r="C273" s="169"/>
      <c r="F273" s="76">
        <v>55.36</v>
      </c>
      <c r="G273" s="30">
        <v>29.07</v>
      </c>
      <c r="H273" s="32">
        <f t="shared" si="26"/>
        <v>3250.5550000000003</v>
      </c>
      <c r="I273" s="32"/>
      <c r="J273" s="32">
        <v>113</v>
      </c>
      <c r="K273" s="6">
        <v>141000</v>
      </c>
      <c r="L273" s="6">
        <v>141</v>
      </c>
      <c r="N273" s="91">
        <v>57.57</v>
      </c>
      <c r="O273" s="75">
        <f t="shared" si="27"/>
        <v>2216.4450000000002</v>
      </c>
      <c r="P273" s="137"/>
      <c r="Q273" s="3">
        <v>41</v>
      </c>
      <c r="U273" s="75">
        <v>54</v>
      </c>
      <c r="V273" s="78" t="s">
        <v>60</v>
      </c>
      <c r="W273" s="113">
        <v>212.10902078330002</v>
      </c>
      <c r="X273" s="113">
        <f t="shared" si="25"/>
        <v>7.4874484336504903</v>
      </c>
      <c r="Y273" s="113">
        <v>194.2</v>
      </c>
      <c r="Z273" s="104">
        <v>220</v>
      </c>
      <c r="AA273" s="105" t="s">
        <v>90</v>
      </c>
      <c r="AB273" s="121">
        <v>46.28895040390001</v>
      </c>
      <c r="AC273" s="86">
        <v>46.3</v>
      </c>
      <c r="AD273" s="86">
        <v>59.2</v>
      </c>
      <c r="AE273" s="86">
        <v>59.2</v>
      </c>
      <c r="AG273" s="90"/>
      <c r="AH273" s="51">
        <v>53.47</v>
      </c>
      <c r="AI273" s="130">
        <f t="shared" si="28"/>
        <v>2058.5949999999998</v>
      </c>
      <c r="AJ273" s="73">
        <v>40.200000000000003</v>
      </c>
      <c r="AK273" s="25">
        <v>40.200000000000003</v>
      </c>
      <c r="AL273" s="74">
        <v>73</v>
      </c>
      <c r="AM273" s="74">
        <v>73</v>
      </c>
      <c r="AO273" s="108">
        <v>50.5</v>
      </c>
      <c r="AP273" s="14">
        <v>49.6</v>
      </c>
      <c r="AQ273" s="14">
        <v>75.5</v>
      </c>
      <c r="AR273" s="14">
        <v>40.1</v>
      </c>
      <c r="AS273" s="108">
        <v>19.3</v>
      </c>
      <c r="AT273" s="108">
        <f t="shared" si="29"/>
        <v>134.9</v>
      </c>
      <c r="AY273" s="48">
        <v>1619</v>
      </c>
    </row>
    <row r="274" spans="1:51" ht="10.15" customHeight="1">
      <c r="A274" s="22">
        <v>42153</v>
      </c>
      <c r="B274" s="50">
        <f t="shared" si="24"/>
        <v>2015</v>
      </c>
      <c r="C274" s="169"/>
      <c r="F274" s="76">
        <v>55.36</v>
      </c>
      <c r="G274" s="30">
        <v>29.07</v>
      </c>
      <c r="H274" s="32">
        <f t="shared" si="26"/>
        <v>3250.5550000000003</v>
      </c>
      <c r="I274" s="32"/>
      <c r="J274" s="32">
        <v>121</v>
      </c>
      <c r="K274" s="6">
        <v>141000</v>
      </c>
      <c r="L274" s="6">
        <v>141</v>
      </c>
      <c r="N274" s="91">
        <v>57.57</v>
      </c>
      <c r="O274" s="75">
        <f t="shared" si="27"/>
        <v>2216.4450000000002</v>
      </c>
      <c r="P274" s="137"/>
      <c r="Q274" s="3">
        <v>42</v>
      </c>
      <c r="U274" s="24">
        <v>63.2</v>
      </c>
      <c r="W274" s="113">
        <v>215.29982429859999</v>
      </c>
      <c r="X274" s="113">
        <f t="shared" si="25"/>
        <v>7.6000837977405791</v>
      </c>
      <c r="Y274" s="113">
        <v>193.6</v>
      </c>
      <c r="Z274" s="104">
        <v>220</v>
      </c>
      <c r="AA274" s="105" t="s">
        <v>90</v>
      </c>
      <c r="AB274" s="121">
        <v>45.173920563999999</v>
      </c>
      <c r="AC274" s="86">
        <v>44.4</v>
      </c>
      <c r="AD274" s="86">
        <v>59.2</v>
      </c>
      <c r="AE274" s="86">
        <v>59.2</v>
      </c>
      <c r="AG274" s="90"/>
      <c r="AH274" s="51">
        <v>53.47</v>
      </c>
      <c r="AI274" s="130">
        <f t="shared" si="28"/>
        <v>2058.5949999999998</v>
      </c>
      <c r="AJ274" s="73">
        <v>41.4</v>
      </c>
      <c r="AK274" s="25">
        <v>41.4</v>
      </c>
      <c r="AL274" s="74">
        <v>73</v>
      </c>
      <c r="AM274" s="74">
        <v>73</v>
      </c>
      <c r="AO274" s="108">
        <v>50.8</v>
      </c>
      <c r="AP274" s="14">
        <v>50.3</v>
      </c>
      <c r="AQ274" s="14">
        <v>76.5</v>
      </c>
      <c r="AR274" s="14">
        <v>41.6</v>
      </c>
      <c r="AS274" s="108">
        <v>17.600000000000001</v>
      </c>
      <c r="AT274" s="108">
        <f t="shared" si="29"/>
        <v>135.69999999999999</v>
      </c>
      <c r="AY274" s="48">
        <v>1619</v>
      </c>
    </row>
    <row r="275" spans="1:51" ht="10.15" customHeight="1">
      <c r="A275" s="22">
        <v>42154</v>
      </c>
      <c r="B275" s="50">
        <f t="shared" si="24"/>
        <v>2015</v>
      </c>
      <c r="C275" s="169"/>
      <c r="F275" s="76">
        <v>55.36</v>
      </c>
      <c r="G275" s="30">
        <v>29.07</v>
      </c>
      <c r="H275" s="32">
        <f t="shared" si="26"/>
        <v>3250.5550000000003</v>
      </c>
      <c r="I275" s="32"/>
      <c r="J275" s="32">
        <v>117</v>
      </c>
      <c r="K275" s="6">
        <v>141000</v>
      </c>
      <c r="L275" s="6">
        <v>141</v>
      </c>
      <c r="N275" s="91">
        <v>57.57</v>
      </c>
      <c r="O275" s="75">
        <f t="shared" si="27"/>
        <v>2216.4450000000002</v>
      </c>
      <c r="P275" s="137"/>
      <c r="Q275" s="3">
        <v>43</v>
      </c>
      <c r="U275" s="24">
        <v>63.2</v>
      </c>
      <c r="W275" s="113">
        <v>215.00594432940002</v>
      </c>
      <c r="X275" s="113">
        <f t="shared" si="25"/>
        <v>7.5897098348278202</v>
      </c>
      <c r="Y275" s="113">
        <v>196.5</v>
      </c>
      <c r="Z275" s="104">
        <v>220</v>
      </c>
      <c r="AA275" s="105" t="s">
        <v>90</v>
      </c>
      <c r="AB275" s="121">
        <v>43.139480541299982</v>
      </c>
      <c r="AC275" s="86">
        <v>45.7</v>
      </c>
      <c r="AD275" s="86">
        <v>59.2</v>
      </c>
      <c r="AE275" s="86">
        <v>59.2</v>
      </c>
      <c r="AH275" s="51">
        <v>53.47</v>
      </c>
      <c r="AI275" s="130">
        <f t="shared" si="28"/>
        <v>2058.5949999999998</v>
      </c>
      <c r="AJ275" s="73">
        <v>40</v>
      </c>
      <c r="AK275" s="25">
        <v>40</v>
      </c>
      <c r="AL275" s="74">
        <v>73</v>
      </c>
      <c r="AM275" s="74">
        <v>73</v>
      </c>
      <c r="AO275" s="108">
        <v>52</v>
      </c>
      <c r="AP275" s="14">
        <v>51.4</v>
      </c>
      <c r="AQ275" s="14">
        <v>75.599999999999994</v>
      </c>
      <c r="AR275" s="14">
        <v>42.6</v>
      </c>
      <c r="AS275" s="108">
        <v>20.7</v>
      </c>
      <c r="AT275" s="108">
        <f t="shared" si="29"/>
        <v>138.89999999999998</v>
      </c>
      <c r="AY275" s="48">
        <v>1619</v>
      </c>
    </row>
    <row r="276" spans="1:51" ht="10.15" customHeight="1">
      <c r="A276" s="22">
        <v>42155</v>
      </c>
      <c r="B276" s="50">
        <f t="shared" si="24"/>
        <v>2015</v>
      </c>
      <c r="C276" s="169"/>
      <c r="F276" s="76">
        <v>55.36</v>
      </c>
      <c r="G276" s="30">
        <v>29.07</v>
      </c>
      <c r="H276" s="32">
        <f t="shared" si="26"/>
        <v>3250.5550000000003</v>
      </c>
      <c r="I276" s="32"/>
      <c r="J276" s="32">
        <v>113</v>
      </c>
      <c r="K276" s="6">
        <v>141000</v>
      </c>
      <c r="L276" s="6">
        <v>141</v>
      </c>
      <c r="N276" s="91">
        <v>57.57</v>
      </c>
      <c r="O276" s="75">
        <f t="shared" si="27"/>
        <v>2216.4450000000002</v>
      </c>
      <c r="P276" s="137"/>
      <c r="Q276" s="3">
        <v>41</v>
      </c>
      <c r="U276" s="24">
        <v>63.2</v>
      </c>
      <c r="W276" s="113">
        <v>214.76512146429994</v>
      </c>
      <c r="X276" s="113">
        <f t="shared" si="25"/>
        <v>7.5812087876897873</v>
      </c>
      <c r="Y276" s="113">
        <v>197.2</v>
      </c>
      <c r="Z276" s="104">
        <v>220</v>
      </c>
      <c r="AA276" s="105" t="s">
        <v>90</v>
      </c>
      <c r="AB276" s="121">
        <v>41.596952674599997</v>
      </c>
      <c r="AC276" s="86">
        <v>46.4</v>
      </c>
      <c r="AD276" s="86">
        <v>59.2</v>
      </c>
      <c r="AE276" s="86">
        <v>59.2</v>
      </c>
      <c r="AH276" s="51">
        <v>53.47</v>
      </c>
      <c r="AI276" s="130">
        <f t="shared" si="28"/>
        <v>2058.5949999999998</v>
      </c>
      <c r="AJ276" s="73">
        <v>39.6</v>
      </c>
      <c r="AK276" s="25">
        <v>39.6</v>
      </c>
      <c r="AL276" s="74">
        <v>73</v>
      </c>
      <c r="AM276" s="74">
        <v>73</v>
      </c>
      <c r="AO276" s="108">
        <v>52.2</v>
      </c>
      <c r="AP276" s="14">
        <v>51.7</v>
      </c>
      <c r="AQ276" s="14">
        <v>75.2</v>
      </c>
      <c r="AR276" s="14">
        <v>40.799999999999997</v>
      </c>
      <c r="AS276" s="108">
        <v>25.3</v>
      </c>
      <c r="AT276" s="108">
        <f t="shared" si="29"/>
        <v>141.30000000000001</v>
      </c>
      <c r="AY276" s="48">
        <v>1619</v>
      </c>
    </row>
    <row r="277" spans="1:51" ht="10.15" customHeight="1">
      <c r="A277" s="22">
        <v>42156</v>
      </c>
      <c r="B277" s="50">
        <f t="shared" si="24"/>
        <v>2015</v>
      </c>
      <c r="C277" s="169">
        <v>42156</v>
      </c>
      <c r="F277" s="17">
        <v>51.66</v>
      </c>
      <c r="G277" s="30">
        <v>29.07</v>
      </c>
      <c r="H277" s="32">
        <f t="shared" si="26"/>
        <v>3108.1049999999996</v>
      </c>
      <c r="I277" s="32"/>
      <c r="J277" s="32">
        <v>116</v>
      </c>
      <c r="K277" s="6">
        <v>141000</v>
      </c>
      <c r="L277" s="6">
        <v>141</v>
      </c>
      <c r="N277" s="91">
        <v>57.57</v>
      </c>
      <c r="O277" s="75">
        <f t="shared" si="27"/>
        <v>2216.4450000000002</v>
      </c>
      <c r="P277" s="137"/>
      <c r="Q277" s="3">
        <v>40</v>
      </c>
      <c r="U277" s="75">
        <v>57</v>
      </c>
      <c r="V277" s="78" t="s">
        <v>50</v>
      </c>
      <c r="W277" s="113">
        <v>211.67400000000001</v>
      </c>
      <c r="X277" s="113">
        <f t="shared" si="25"/>
        <v>7.4720921999999996</v>
      </c>
      <c r="Y277" s="113">
        <v>185.5</v>
      </c>
      <c r="Z277" s="104">
        <v>220</v>
      </c>
      <c r="AA277" s="105" t="s">
        <v>90</v>
      </c>
      <c r="AB277" s="121">
        <v>43.946880000000007</v>
      </c>
      <c r="AC277" s="86">
        <v>45.8</v>
      </c>
      <c r="AD277" s="89">
        <v>56</v>
      </c>
      <c r="AE277" s="89">
        <v>56</v>
      </c>
      <c r="AG277" s="90" t="s">
        <v>69</v>
      </c>
      <c r="AH277" s="51">
        <v>53.47</v>
      </c>
      <c r="AI277" s="130">
        <f t="shared" si="28"/>
        <v>2058.5949999999998</v>
      </c>
      <c r="AJ277" s="73">
        <v>37.1</v>
      </c>
      <c r="AK277" s="25">
        <v>37.1</v>
      </c>
      <c r="AL277" s="74">
        <v>71</v>
      </c>
      <c r="AM277" s="74">
        <v>71</v>
      </c>
      <c r="AO277" s="108">
        <v>52.5</v>
      </c>
      <c r="AP277" s="14">
        <v>51.7</v>
      </c>
      <c r="AQ277" s="14">
        <v>75.2</v>
      </c>
      <c r="AR277" s="14">
        <v>40.5</v>
      </c>
      <c r="AS277" s="108">
        <v>25.2</v>
      </c>
      <c r="AT277" s="108">
        <f t="shared" si="29"/>
        <v>140.9</v>
      </c>
      <c r="AY277" s="48">
        <v>1619</v>
      </c>
    </row>
    <row r="278" spans="1:51" ht="10.15" customHeight="1">
      <c r="A278" s="22">
        <v>42157</v>
      </c>
      <c r="B278" s="50">
        <f t="shared" si="24"/>
        <v>2015</v>
      </c>
      <c r="C278" s="169"/>
      <c r="F278" s="17">
        <v>51.66</v>
      </c>
      <c r="G278" s="30">
        <v>29.07</v>
      </c>
      <c r="H278" s="32">
        <f t="shared" si="26"/>
        <v>3108.1049999999996</v>
      </c>
      <c r="I278" s="32"/>
      <c r="J278" s="32">
        <v>116</v>
      </c>
      <c r="K278" s="6">
        <v>141000</v>
      </c>
      <c r="L278" s="6">
        <v>141</v>
      </c>
      <c r="N278" s="91">
        <v>57.57</v>
      </c>
      <c r="O278" s="75">
        <f t="shared" si="27"/>
        <v>2216.4450000000002</v>
      </c>
      <c r="P278" s="137"/>
      <c r="Q278" s="3">
        <v>38</v>
      </c>
      <c r="U278" s="75">
        <v>57</v>
      </c>
      <c r="V278" s="78" t="s">
        <v>50</v>
      </c>
      <c r="W278" s="113">
        <v>208.59200000000001</v>
      </c>
      <c r="X278" s="113">
        <f t="shared" si="25"/>
        <v>7.3632976000000001</v>
      </c>
      <c r="Y278" s="113">
        <v>174.8</v>
      </c>
      <c r="Z278" s="104">
        <v>220</v>
      </c>
      <c r="AA278" s="105" t="s">
        <v>90</v>
      </c>
      <c r="AB278" s="121">
        <v>41.074839999999995</v>
      </c>
      <c r="AC278" s="86">
        <v>44.8</v>
      </c>
      <c r="AD278" s="89">
        <v>56</v>
      </c>
      <c r="AE278" s="89">
        <v>56</v>
      </c>
      <c r="AG278" s="90" t="s">
        <v>69</v>
      </c>
      <c r="AH278" s="51">
        <v>53.47</v>
      </c>
      <c r="AI278" s="130">
        <f t="shared" si="28"/>
        <v>2058.5949999999998</v>
      </c>
      <c r="AJ278" s="73">
        <v>37.200000000000003</v>
      </c>
      <c r="AK278" s="25">
        <v>37.200000000000003</v>
      </c>
      <c r="AL278" s="74">
        <v>71</v>
      </c>
      <c r="AM278" s="74">
        <v>71</v>
      </c>
      <c r="AO278" s="108">
        <v>50.5</v>
      </c>
      <c r="AP278" s="14">
        <v>50.1</v>
      </c>
      <c r="AQ278" s="14">
        <v>71.900000000000006</v>
      </c>
      <c r="AR278" s="14">
        <v>40.700000000000003</v>
      </c>
      <c r="AS278" s="108">
        <v>32.5</v>
      </c>
      <c r="AT278" s="108">
        <f t="shared" si="29"/>
        <v>145.10000000000002</v>
      </c>
      <c r="AY278" s="48">
        <v>1619</v>
      </c>
    </row>
    <row r="279" spans="1:51" ht="10.15" customHeight="1">
      <c r="A279" s="22">
        <v>42158</v>
      </c>
      <c r="B279" s="50">
        <f t="shared" si="24"/>
        <v>2015</v>
      </c>
      <c r="C279" s="169"/>
      <c r="F279" s="17">
        <v>51.66</v>
      </c>
      <c r="G279" s="30">
        <v>29.07</v>
      </c>
      <c r="H279" s="32">
        <f t="shared" si="26"/>
        <v>3108.1049999999996</v>
      </c>
      <c r="I279" s="32"/>
      <c r="J279" s="32">
        <v>116</v>
      </c>
      <c r="K279" s="6">
        <v>141000</v>
      </c>
      <c r="L279" s="6">
        <v>141</v>
      </c>
      <c r="N279" s="91">
        <v>57.57</v>
      </c>
      <c r="O279" s="75">
        <f t="shared" si="27"/>
        <v>2216.4450000000002</v>
      </c>
      <c r="P279" s="137"/>
      <c r="Q279" s="3">
        <v>39</v>
      </c>
      <c r="U279" s="75">
        <v>57</v>
      </c>
      <c r="V279" s="78" t="s">
        <v>50</v>
      </c>
      <c r="W279" s="113">
        <v>207.524</v>
      </c>
      <c r="X279" s="113">
        <f>W279*$X$1/1000</f>
        <v>7.3255971999999989</v>
      </c>
      <c r="Y279" s="113">
        <v>177.5</v>
      </c>
      <c r="Z279" s="104">
        <v>220</v>
      </c>
      <c r="AA279" s="105" t="s">
        <v>90</v>
      </c>
      <c r="AB279" s="121">
        <v>40.394789999999986</v>
      </c>
      <c r="AC279" s="86">
        <v>44.8</v>
      </c>
      <c r="AD279" s="89">
        <v>56</v>
      </c>
      <c r="AE279" s="89">
        <v>56</v>
      </c>
      <c r="AG279" s="90" t="s">
        <v>69</v>
      </c>
      <c r="AH279" s="51">
        <v>53.47</v>
      </c>
      <c r="AI279" s="130">
        <f t="shared" si="28"/>
        <v>2058.5949999999998</v>
      </c>
      <c r="AJ279" s="73">
        <v>35.9</v>
      </c>
      <c r="AK279" s="25">
        <v>35.9</v>
      </c>
      <c r="AL279" s="74">
        <v>71</v>
      </c>
      <c r="AM279" s="74">
        <v>71</v>
      </c>
      <c r="AO279" s="108">
        <v>50.5</v>
      </c>
      <c r="AP279" s="14">
        <v>49.9</v>
      </c>
      <c r="AQ279" s="14">
        <v>74.2</v>
      </c>
      <c r="AR279" s="14">
        <v>40.9</v>
      </c>
      <c r="AS279" s="108">
        <v>29.2</v>
      </c>
      <c r="AT279" s="108">
        <f t="shared" si="29"/>
        <v>144.29999999999998</v>
      </c>
      <c r="AY279" s="48">
        <v>1619</v>
      </c>
    </row>
    <row r="280" spans="1:51" ht="10.15" customHeight="1">
      <c r="A280" s="22">
        <v>42159</v>
      </c>
      <c r="B280" s="50">
        <f t="shared" ref="B280:B306" si="30">YEAR(A280)</f>
        <v>2015</v>
      </c>
      <c r="C280" s="169"/>
      <c r="F280" s="17">
        <v>51.66</v>
      </c>
      <c r="G280" s="30">
        <v>29.07</v>
      </c>
      <c r="H280" s="32">
        <f t="shared" si="26"/>
        <v>3108.1049999999996</v>
      </c>
      <c r="I280" s="32"/>
      <c r="J280" s="32">
        <v>114</v>
      </c>
      <c r="K280" s="6">
        <v>141000</v>
      </c>
      <c r="L280" s="6">
        <v>141</v>
      </c>
      <c r="N280" s="91">
        <v>57.57</v>
      </c>
      <c r="O280" s="75">
        <f t="shared" si="27"/>
        <v>2216.4450000000002</v>
      </c>
      <c r="P280" s="137"/>
      <c r="Q280" s="3">
        <v>35</v>
      </c>
      <c r="U280" s="75">
        <v>57</v>
      </c>
      <c r="V280" s="78" t="s">
        <v>50</v>
      </c>
      <c r="W280" s="113">
        <v>206.345</v>
      </c>
      <c r="X280" s="113">
        <f t="shared" si="25"/>
        <v>7.283978499999999</v>
      </c>
      <c r="Y280" s="113">
        <v>175</v>
      </c>
      <c r="Z280" s="104">
        <v>220</v>
      </c>
      <c r="AA280" s="105" t="s">
        <v>90</v>
      </c>
      <c r="AB280" s="121">
        <v>41.672769999999993</v>
      </c>
      <c r="AC280" s="86">
        <v>45</v>
      </c>
      <c r="AD280" s="89">
        <v>56</v>
      </c>
      <c r="AE280" s="89">
        <v>56</v>
      </c>
      <c r="AG280" s="90" t="s">
        <v>69</v>
      </c>
      <c r="AH280" s="51">
        <v>53.47</v>
      </c>
      <c r="AI280" s="130">
        <f t="shared" si="28"/>
        <v>2058.5949999999998</v>
      </c>
      <c r="AJ280" s="73">
        <v>35.9</v>
      </c>
      <c r="AK280" s="25">
        <v>35.9</v>
      </c>
      <c r="AL280" s="74">
        <v>71</v>
      </c>
      <c r="AM280" s="74">
        <v>71</v>
      </c>
      <c r="AO280" s="108">
        <v>49.9</v>
      </c>
      <c r="AP280" s="14">
        <v>49</v>
      </c>
      <c r="AQ280" s="14">
        <v>74.900000000000006</v>
      </c>
      <c r="AR280" s="14">
        <v>42.8</v>
      </c>
      <c r="AS280" s="108">
        <v>24.7</v>
      </c>
      <c r="AT280" s="108">
        <f t="shared" si="29"/>
        <v>142.4</v>
      </c>
      <c r="AY280" s="48">
        <v>1619</v>
      </c>
    </row>
    <row r="281" spans="1:51" ht="10.15" customHeight="1">
      <c r="A281" s="22">
        <v>42160</v>
      </c>
      <c r="B281" s="50">
        <f t="shared" si="30"/>
        <v>2015</v>
      </c>
      <c r="C281" s="169"/>
      <c r="F281" s="17">
        <v>51.66</v>
      </c>
      <c r="G281" s="30">
        <v>29.07</v>
      </c>
      <c r="H281" s="32">
        <f t="shared" si="26"/>
        <v>3108.1049999999996</v>
      </c>
      <c r="I281" s="32"/>
      <c r="J281" s="32">
        <v>116</v>
      </c>
      <c r="K281" s="6">
        <v>141000</v>
      </c>
      <c r="L281" s="6">
        <v>141</v>
      </c>
      <c r="N281" s="91">
        <v>57.57</v>
      </c>
      <c r="O281" s="75">
        <f t="shared" si="27"/>
        <v>2216.4450000000002</v>
      </c>
      <c r="P281" s="137"/>
      <c r="Q281" s="3">
        <v>36</v>
      </c>
      <c r="U281" s="75">
        <v>57</v>
      </c>
      <c r="V281" s="78" t="s">
        <v>50</v>
      </c>
      <c r="W281" s="113">
        <v>215.22800000000001</v>
      </c>
      <c r="X281" s="113">
        <f t="shared" si="25"/>
        <v>7.5975484</v>
      </c>
      <c r="Y281" s="113">
        <v>180.2</v>
      </c>
      <c r="Z281" s="104">
        <v>220</v>
      </c>
      <c r="AA281" s="105" t="s">
        <v>90</v>
      </c>
      <c r="AB281" s="121">
        <v>42.848869999999991</v>
      </c>
      <c r="AC281" s="86">
        <v>44.4</v>
      </c>
      <c r="AD281" s="89">
        <v>56</v>
      </c>
      <c r="AE281" s="89">
        <v>56</v>
      </c>
      <c r="AG281" s="90" t="s">
        <v>69</v>
      </c>
      <c r="AH281" s="51">
        <v>53.47</v>
      </c>
      <c r="AI281" s="130">
        <f t="shared" si="28"/>
        <v>2058.5949999999998</v>
      </c>
      <c r="AJ281" s="73">
        <v>37.1</v>
      </c>
      <c r="AK281" s="25">
        <v>37.1</v>
      </c>
      <c r="AL281" s="74">
        <v>71</v>
      </c>
      <c r="AM281" s="74">
        <v>71</v>
      </c>
      <c r="AO281" s="108">
        <v>49.5</v>
      </c>
      <c r="AP281" s="14">
        <v>47.9</v>
      </c>
      <c r="AQ281" s="14">
        <v>74.5</v>
      </c>
      <c r="AR281" s="14">
        <v>42.3</v>
      </c>
      <c r="AS281" s="108">
        <v>26.2</v>
      </c>
      <c r="AT281" s="108">
        <f t="shared" si="29"/>
        <v>143</v>
      </c>
      <c r="AY281" s="48">
        <v>1619</v>
      </c>
    </row>
    <row r="282" spans="1:51" ht="10.15" customHeight="1">
      <c r="A282" s="22">
        <v>42161</v>
      </c>
      <c r="B282" s="50">
        <f t="shared" si="30"/>
        <v>2015</v>
      </c>
      <c r="C282" s="169"/>
      <c r="F282" s="17">
        <v>51.66</v>
      </c>
      <c r="G282" s="30">
        <v>29.07</v>
      </c>
      <c r="H282" s="32">
        <f t="shared" si="26"/>
        <v>3108.1049999999996</v>
      </c>
      <c r="I282" s="32"/>
      <c r="J282" s="32">
        <v>122</v>
      </c>
      <c r="K282" s="6">
        <v>141000</v>
      </c>
      <c r="L282" s="6">
        <v>141</v>
      </c>
      <c r="N282" s="91">
        <v>57.57</v>
      </c>
      <c r="O282" s="75">
        <f t="shared" si="27"/>
        <v>2216.4450000000002</v>
      </c>
      <c r="P282" s="137"/>
      <c r="Q282" s="3">
        <v>36</v>
      </c>
      <c r="U282" s="24">
        <v>62.2</v>
      </c>
      <c r="W282" s="113">
        <v>226.386</v>
      </c>
      <c r="X282" s="113">
        <f t="shared" si="25"/>
        <v>7.9914257999999991</v>
      </c>
      <c r="Y282" s="113">
        <v>184.4</v>
      </c>
      <c r="Z282" s="113">
        <v>234</v>
      </c>
      <c r="AB282" s="121">
        <v>45.184759999999997</v>
      </c>
      <c r="AC282" s="86">
        <v>45.7</v>
      </c>
      <c r="AD282" s="89">
        <v>56</v>
      </c>
      <c r="AE282" s="89">
        <v>56</v>
      </c>
      <c r="AG282" s="90" t="s">
        <v>69</v>
      </c>
      <c r="AH282" s="51">
        <v>53.47</v>
      </c>
      <c r="AI282" s="130">
        <f t="shared" si="28"/>
        <v>2058.5949999999998</v>
      </c>
      <c r="AJ282" s="73">
        <v>35.6</v>
      </c>
      <c r="AK282" s="25">
        <v>35.6</v>
      </c>
      <c r="AL282" s="74">
        <v>71</v>
      </c>
      <c r="AM282" s="74">
        <v>71</v>
      </c>
      <c r="AO282" s="108">
        <v>49.2</v>
      </c>
      <c r="AP282" s="14">
        <v>49.7</v>
      </c>
      <c r="AQ282" s="14">
        <v>73.5</v>
      </c>
      <c r="AR282" s="14">
        <v>42.6</v>
      </c>
      <c r="AS282" s="108">
        <v>30.2</v>
      </c>
      <c r="AT282" s="108">
        <f t="shared" si="29"/>
        <v>146.29999999999998</v>
      </c>
      <c r="AY282" s="48">
        <v>1619</v>
      </c>
    </row>
    <row r="283" spans="1:51" ht="10.15" customHeight="1">
      <c r="A283" s="22">
        <v>42162</v>
      </c>
      <c r="B283" s="50">
        <f t="shared" si="30"/>
        <v>2015</v>
      </c>
      <c r="C283" s="169"/>
      <c r="F283" s="17">
        <v>51.66</v>
      </c>
      <c r="G283" s="30">
        <v>29.07</v>
      </c>
      <c r="H283" s="32">
        <f t="shared" si="26"/>
        <v>3108.1049999999996</v>
      </c>
      <c r="I283" s="32"/>
      <c r="J283" s="32">
        <v>115</v>
      </c>
      <c r="K283" s="6">
        <v>141000</v>
      </c>
      <c r="L283" s="6">
        <v>141</v>
      </c>
      <c r="N283" s="91">
        <v>57.57</v>
      </c>
      <c r="O283" s="75">
        <f t="shared" si="27"/>
        <v>2216.4450000000002</v>
      </c>
      <c r="P283" s="137"/>
      <c r="Q283" s="3">
        <v>37</v>
      </c>
      <c r="U283" s="24">
        <v>62.2</v>
      </c>
      <c r="W283" s="113">
        <v>225.363</v>
      </c>
      <c r="X283" s="113">
        <f t="shared" si="25"/>
        <v>7.9553138999999993</v>
      </c>
      <c r="Y283" s="113">
        <v>180.6</v>
      </c>
      <c r="Z283" s="113">
        <v>234</v>
      </c>
      <c r="AB283" s="121">
        <v>46.600999999999999</v>
      </c>
      <c r="AC283" s="86">
        <v>46.1</v>
      </c>
      <c r="AD283" s="89">
        <v>56</v>
      </c>
      <c r="AE283" s="89">
        <v>56</v>
      </c>
      <c r="AG283" s="90" t="s">
        <v>69</v>
      </c>
      <c r="AH283" s="51">
        <v>53.47</v>
      </c>
      <c r="AI283" s="130">
        <f t="shared" si="28"/>
        <v>2058.5949999999998</v>
      </c>
      <c r="AJ283" s="73">
        <v>35.700000000000003</v>
      </c>
      <c r="AK283" s="25">
        <v>35.700000000000003</v>
      </c>
      <c r="AL283" s="74">
        <v>71</v>
      </c>
      <c r="AM283" s="74">
        <v>71</v>
      </c>
      <c r="AO283" s="108">
        <v>52.1</v>
      </c>
      <c r="AP283" s="14">
        <v>51.5</v>
      </c>
      <c r="AQ283" s="14">
        <v>74.5</v>
      </c>
      <c r="AR283" s="14">
        <v>41.8</v>
      </c>
      <c r="AS283" s="108">
        <v>34.4</v>
      </c>
      <c r="AT283" s="108">
        <f t="shared" si="29"/>
        <v>150.69999999999999</v>
      </c>
      <c r="AY283" s="48">
        <v>1619</v>
      </c>
    </row>
    <row r="284" spans="1:51" ht="10.15" customHeight="1">
      <c r="A284" s="22">
        <v>42163</v>
      </c>
      <c r="B284" s="50">
        <f t="shared" si="30"/>
        <v>2015</v>
      </c>
      <c r="C284" s="169"/>
      <c r="F284" s="17">
        <v>51.66</v>
      </c>
      <c r="G284" s="30">
        <v>29.07</v>
      </c>
      <c r="H284" s="32">
        <f t="shared" si="26"/>
        <v>3108.1049999999996</v>
      </c>
      <c r="I284" s="32"/>
      <c r="J284" s="32">
        <v>118</v>
      </c>
      <c r="K284" s="6">
        <v>141000</v>
      </c>
      <c r="L284" s="6">
        <v>141</v>
      </c>
      <c r="N284" s="91">
        <v>57.57</v>
      </c>
      <c r="O284" s="75">
        <f t="shared" si="27"/>
        <v>2216.4450000000002</v>
      </c>
      <c r="P284" s="137"/>
      <c r="Q284" s="3">
        <v>36</v>
      </c>
      <c r="U284" s="24">
        <v>62.2</v>
      </c>
      <c r="V284" s="78"/>
      <c r="W284" s="113">
        <v>222.00299999999999</v>
      </c>
      <c r="X284" s="113">
        <f t="shared" si="25"/>
        <v>7.8367058999999992</v>
      </c>
      <c r="Y284" s="113">
        <v>178</v>
      </c>
      <c r="Z284" s="113">
        <v>234</v>
      </c>
      <c r="AB284" s="121">
        <v>46.890960000000007</v>
      </c>
      <c r="AC284" s="86">
        <v>46</v>
      </c>
      <c r="AD284" s="89">
        <v>56</v>
      </c>
      <c r="AE284" s="89">
        <v>56</v>
      </c>
      <c r="AG284" s="90" t="s">
        <v>69</v>
      </c>
      <c r="AH284" s="51">
        <v>53.47</v>
      </c>
      <c r="AI284" s="130">
        <f t="shared" si="28"/>
        <v>2058.5949999999998</v>
      </c>
      <c r="AJ284" s="73">
        <v>36.1</v>
      </c>
      <c r="AK284" s="25">
        <v>36.1</v>
      </c>
      <c r="AL284" s="74">
        <v>71</v>
      </c>
      <c r="AM284" s="74">
        <v>71</v>
      </c>
      <c r="AO284" s="108">
        <v>51.7</v>
      </c>
      <c r="AP284" s="14">
        <v>52.8</v>
      </c>
      <c r="AQ284" s="14">
        <v>73.7</v>
      </c>
      <c r="AR284" s="14">
        <v>42.4</v>
      </c>
      <c r="AS284" s="108">
        <v>35.299999999999997</v>
      </c>
      <c r="AT284" s="108">
        <f t="shared" si="29"/>
        <v>151.39999999999998</v>
      </c>
      <c r="AY284" s="48">
        <v>1619</v>
      </c>
    </row>
    <row r="285" spans="1:51" ht="10.15" customHeight="1">
      <c r="A285" s="22">
        <v>42164</v>
      </c>
      <c r="B285" s="50">
        <f t="shared" si="30"/>
        <v>2015</v>
      </c>
      <c r="C285" s="169"/>
      <c r="F285" s="17">
        <v>51.66</v>
      </c>
      <c r="G285" s="30">
        <v>29.07</v>
      </c>
      <c r="H285" s="32">
        <f t="shared" si="26"/>
        <v>3108.1049999999996</v>
      </c>
      <c r="I285" s="32"/>
      <c r="J285" s="32">
        <v>113</v>
      </c>
      <c r="K285" s="6">
        <v>141000</v>
      </c>
      <c r="L285" s="6">
        <v>141</v>
      </c>
      <c r="N285" s="91">
        <v>57.57</v>
      </c>
      <c r="O285" s="75">
        <f t="shared" si="27"/>
        <v>2216.4450000000002</v>
      </c>
      <c r="P285" s="137"/>
      <c r="Q285" s="3">
        <v>36</v>
      </c>
      <c r="U285" s="24">
        <v>62.2</v>
      </c>
      <c r="V285" s="78"/>
      <c r="W285" s="113">
        <v>223.041</v>
      </c>
      <c r="X285" s="113">
        <f t="shared" si="25"/>
        <v>7.8733472999999998</v>
      </c>
      <c r="Y285" s="113">
        <v>181.3</v>
      </c>
      <c r="Z285" s="113">
        <v>234</v>
      </c>
      <c r="AB285" s="121">
        <v>47.198249999999994</v>
      </c>
      <c r="AC285" s="86">
        <v>45.8</v>
      </c>
      <c r="AD285" s="89">
        <v>56</v>
      </c>
      <c r="AE285" s="89">
        <v>56</v>
      </c>
      <c r="AG285" s="90" t="s">
        <v>69</v>
      </c>
      <c r="AH285" s="51">
        <v>53.47</v>
      </c>
      <c r="AI285" s="130">
        <f t="shared" si="28"/>
        <v>2058.5949999999998</v>
      </c>
      <c r="AJ285" s="73">
        <v>35.799999999999997</v>
      </c>
      <c r="AK285" s="25">
        <v>35.799999999999997</v>
      </c>
      <c r="AL285" s="74">
        <v>71</v>
      </c>
      <c r="AM285" s="74">
        <v>71</v>
      </c>
      <c r="AO285" s="108">
        <v>50.9</v>
      </c>
      <c r="AP285" s="14">
        <v>52.2</v>
      </c>
      <c r="AQ285" s="14">
        <v>71.7</v>
      </c>
      <c r="AR285" s="14">
        <v>41.9</v>
      </c>
      <c r="AS285" s="108">
        <v>31.3</v>
      </c>
      <c r="AT285" s="108">
        <f t="shared" si="29"/>
        <v>144.9</v>
      </c>
      <c r="AY285" s="48">
        <v>1619</v>
      </c>
    </row>
    <row r="286" spans="1:51" ht="10.15" customHeight="1">
      <c r="A286" s="22">
        <v>42165</v>
      </c>
      <c r="B286" s="50">
        <f t="shared" si="30"/>
        <v>2015</v>
      </c>
      <c r="C286" s="169"/>
      <c r="F286" s="17">
        <v>51.66</v>
      </c>
      <c r="G286" s="30">
        <v>29.07</v>
      </c>
      <c r="H286" s="32">
        <f t="shared" si="26"/>
        <v>3108.1049999999996</v>
      </c>
      <c r="I286" s="32"/>
      <c r="J286" s="32">
        <v>114</v>
      </c>
      <c r="K286" s="6">
        <v>141000</v>
      </c>
      <c r="L286" s="6">
        <v>141</v>
      </c>
      <c r="N286" s="91">
        <v>57.57</v>
      </c>
      <c r="O286" s="75">
        <f t="shared" si="27"/>
        <v>2216.4450000000002</v>
      </c>
      <c r="P286" s="137"/>
      <c r="Q286" s="3">
        <v>36</v>
      </c>
      <c r="U286" s="24">
        <v>62.2</v>
      </c>
      <c r="W286" s="113">
        <v>219.72300000000001</v>
      </c>
      <c r="X286" s="113">
        <f t="shared" si="25"/>
        <v>7.7562218999999999</v>
      </c>
      <c r="Y286" s="113">
        <v>181.4</v>
      </c>
      <c r="Z286" s="113">
        <v>234</v>
      </c>
      <c r="AB286" s="121">
        <v>47.13322999999999</v>
      </c>
      <c r="AC286" s="86">
        <v>46.1</v>
      </c>
      <c r="AD286" s="89">
        <v>56</v>
      </c>
      <c r="AE286" s="89">
        <v>56</v>
      </c>
      <c r="AG286" s="90" t="s">
        <v>69</v>
      </c>
      <c r="AH286" s="51">
        <v>53.47</v>
      </c>
      <c r="AI286" s="130">
        <f t="shared" si="28"/>
        <v>2058.5949999999998</v>
      </c>
      <c r="AJ286" s="73">
        <v>38.1</v>
      </c>
      <c r="AK286" s="25">
        <v>38.1</v>
      </c>
      <c r="AL286" s="74">
        <v>71</v>
      </c>
      <c r="AM286" s="74">
        <v>71</v>
      </c>
      <c r="AO286" s="108">
        <v>53.9</v>
      </c>
      <c r="AP286" s="14">
        <v>54.8</v>
      </c>
      <c r="AQ286" s="14">
        <v>76.7</v>
      </c>
      <c r="AR286" s="14">
        <v>48.1</v>
      </c>
      <c r="AS286" s="108">
        <v>24.4</v>
      </c>
      <c r="AT286" s="108">
        <f t="shared" si="29"/>
        <v>149.20000000000002</v>
      </c>
      <c r="AY286" s="48">
        <v>1619</v>
      </c>
    </row>
    <row r="287" spans="1:51" ht="10.15" customHeight="1">
      <c r="A287" s="22">
        <v>42166</v>
      </c>
      <c r="B287" s="50">
        <f t="shared" si="30"/>
        <v>2015</v>
      </c>
      <c r="C287" s="169"/>
      <c r="F287" s="17">
        <v>51.66</v>
      </c>
      <c r="G287" s="30">
        <v>29.07</v>
      </c>
      <c r="H287" s="32">
        <f t="shared" si="26"/>
        <v>3108.1049999999996</v>
      </c>
      <c r="I287" s="32"/>
      <c r="J287" s="32">
        <v>117</v>
      </c>
      <c r="K287" s="6">
        <v>141000</v>
      </c>
      <c r="L287" s="6">
        <v>141</v>
      </c>
      <c r="N287" s="91">
        <v>57.57</v>
      </c>
      <c r="O287" s="75">
        <f t="shared" si="27"/>
        <v>2216.4450000000002</v>
      </c>
      <c r="P287" s="137"/>
      <c r="Q287" s="3">
        <v>38</v>
      </c>
      <c r="U287" s="24">
        <v>62.2</v>
      </c>
      <c r="W287" s="113">
        <v>224.12700000000001</v>
      </c>
      <c r="X287" s="113">
        <f t="shared" si="25"/>
        <v>7.9116830999999994</v>
      </c>
      <c r="Y287" s="113">
        <v>171.8</v>
      </c>
      <c r="Z287" s="113">
        <v>234</v>
      </c>
      <c r="AB287" s="121">
        <v>47.828189999999999</v>
      </c>
      <c r="AC287" s="86">
        <v>45.8</v>
      </c>
      <c r="AD287" s="89">
        <v>56</v>
      </c>
      <c r="AE287" s="89">
        <v>56</v>
      </c>
      <c r="AG287" s="90" t="s">
        <v>69</v>
      </c>
      <c r="AH287" s="51">
        <v>53.47</v>
      </c>
      <c r="AI287" s="130">
        <f t="shared" si="28"/>
        <v>2058.5949999999998</v>
      </c>
      <c r="AJ287" s="73">
        <v>39.6</v>
      </c>
      <c r="AK287" s="25">
        <v>39.6</v>
      </c>
      <c r="AL287" s="74">
        <v>71</v>
      </c>
      <c r="AM287" s="74">
        <v>71</v>
      </c>
      <c r="AO287" s="108">
        <v>55.7</v>
      </c>
      <c r="AP287" s="14">
        <v>57.4</v>
      </c>
      <c r="AQ287" s="14">
        <v>72.900000000000006</v>
      </c>
      <c r="AR287" s="14">
        <v>47.5</v>
      </c>
      <c r="AS287" s="108">
        <v>21</v>
      </c>
      <c r="AT287" s="108">
        <f t="shared" si="29"/>
        <v>141.4</v>
      </c>
      <c r="AY287" s="48">
        <v>1619</v>
      </c>
    </row>
    <row r="288" spans="1:51" ht="10.15" customHeight="1">
      <c r="A288" s="22">
        <v>42167</v>
      </c>
      <c r="B288" s="50">
        <f t="shared" si="30"/>
        <v>2015</v>
      </c>
      <c r="C288" s="169"/>
      <c r="F288" s="17">
        <v>51.66</v>
      </c>
      <c r="G288" s="30">
        <v>29.07</v>
      </c>
      <c r="H288" s="32">
        <f t="shared" si="26"/>
        <v>3108.1049999999996</v>
      </c>
      <c r="I288" s="32"/>
      <c r="J288" s="32">
        <v>118</v>
      </c>
      <c r="K288" s="6">
        <v>141000</v>
      </c>
      <c r="L288" s="6">
        <v>141</v>
      </c>
      <c r="N288" s="91">
        <v>57.57</v>
      </c>
      <c r="O288" s="75">
        <f t="shared" si="27"/>
        <v>2216.4450000000002</v>
      </c>
      <c r="P288" s="137"/>
      <c r="Q288" s="3">
        <v>41</v>
      </c>
      <c r="U288" s="24">
        <v>62.2</v>
      </c>
      <c r="W288" s="113">
        <v>225.983</v>
      </c>
      <c r="X288" s="113">
        <f t="shared" si="25"/>
        <v>7.9771998999999996</v>
      </c>
      <c r="Y288" s="113">
        <v>179.2</v>
      </c>
      <c r="Z288" s="113">
        <v>234</v>
      </c>
      <c r="AB288" s="121">
        <v>47.90451999999997</v>
      </c>
      <c r="AC288" s="86">
        <v>46.7</v>
      </c>
      <c r="AD288" s="89">
        <v>56</v>
      </c>
      <c r="AE288" s="89">
        <v>56</v>
      </c>
      <c r="AG288" s="90" t="s">
        <v>69</v>
      </c>
      <c r="AH288" s="51">
        <v>53.47</v>
      </c>
      <c r="AI288" s="130">
        <f t="shared" si="28"/>
        <v>2058.5949999999998</v>
      </c>
      <c r="AJ288" s="73">
        <v>39.9</v>
      </c>
      <c r="AK288" s="25">
        <v>39.9</v>
      </c>
      <c r="AL288" s="74">
        <v>71</v>
      </c>
      <c r="AM288" s="74">
        <v>71</v>
      </c>
      <c r="AO288" s="108">
        <v>54.4</v>
      </c>
      <c r="AP288" s="14">
        <v>54.8</v>
      </c>
      <c r="AQ288" s="14">
        <v>72.5</v>
      </c>
      <c r="AR288" s="14">
        <v>45.7</v>
      </c>
      <c r="AS288" s="108">
        <v>24.7</v>
      </c>
      <c r="AT288" s="108">
        <f t="shared" si="29"/>
        <v>142.9</v>
      </c>
      <c r="AY288" s="48">
        <v>1619</v>
      </c>
    </row>
    <row r="289" spans="1:51" ht="10.15" customHeight="1">
      <c r="A289" s="22">
        <v>42168</v>
      </c>
      <c r="B289" s="50">
        <f t="shared" si="30"/>
        <v>2015</v>
      </c>
      <c r="C289" s="169"/>
      <c r="F289" s="17">
        <v>51.66</v>
      </c>
      <c r="G289" s="30">
        <v>29.07</v>
      </c>
      <c r="H289" s="32">
        <f t="shared" si="26"/>
        <v>3108.1049999999996</v>
      </c>
      <c r="I289" s="32"/>
      <c r="J289" s="32">
        <v>120</v>
      </c>
      <c r="K289" s="6">
        <v>141000</v>
      </c>
      <c r="L289" s="6">
        <v>141</v>
      </c>
      <c r="N289" s="91">
        <v>57.57</v>
      </c>
      <c r="O289" s="75">
        <f t="shared" si="27"/>
        <v>2216.4450000000002</v>
      </c>
      <c r="P289" s="137"/>
      <c r="Q289" s="3">
        <v>41</v>
      </c>
      <c r="U289" s="24">
        <v>62.2</v>
      </c>
      <c r="W289" s="113">
        <v>226.881</v>
      </c>
      <c r="X289" s="113">
        <f t="shared" si="25"/>
        <v>8.0088992999999995</v>
      </c>
      <c r="Y289" s="113">
        <v>187.8</v>
      </c>
      <c r="Z289" s="113">
        <v>234</v>
      </c>
      <c r="AB289" s="121">
        <v>48.921209999999995</v>
      </c>
      <c r="AC289" s="86">
        <v>47.1</v>
      </c>
      <c r="AD289" s="86">
        <v>59.204999999999998</v>
      </c>
      <c r="AE289" s="86">
        <v>59.204999999999998</v>
      </c>
      <c r="AH289" s="51">
        <v>53.47</v>
      </c>
      <c r="AI289" s="130">
        <f t="shared" si="28"/>
        <v>2058.5949999999998</v>
      </c>
      <c r="AJ289" s="73">
        <v>35.6</v>
      </c>
      <c r="AK289" s="25">
        <v>35.6</v>
      </c>
      <c r="AL289" s="74">
        <v>71</v>
      </c>
      <c r="AM289" s="74">
        <v>71</v>
      </c>
      <c r="AO289" s="108">
        <v>54.2</v>
      </c>
      <c r="AP289" s="14">
        <v>53.3</v>
      </c>
      <c r="AQ289" s="14">
        <v>73.5</v>
      </c>
      <c r="AR289" s="14">
        <v>46.6</v>
      </c>
      <c r="AS289" s="108">
        <v>26.1</v>
      </c>
      <c r="AT289" s="108">
        <f t="shared" si="29"/>
        <v>146.19999999999999</v>
      </c>
      <c r="AY289" s="48">
        <v>1619</v>
      </c>
    </row>
    <row r="290" spans="1:51" ht="10.15" customHeight="1">
      <c r="A290" s="22">
        <v>42169</v>
      </c>
      <c r="B290" s="50">
        <f t="shared" si="30"/>
        <v>2015</v>
      </c>
      <c r="C290" s="169"/>
      <c r="F290" s="17">
        <v>51.66</v>
      </c>
      <c r="G290" s="30">
        <v>29.07</v>
      </c>
      <c r="H290" s="32">
        <f t="shared" si="26"/>
        <v>3108.1049999999996</v>
      </c>
      <c r="I290" s="32"/>
      <c r="J290" s="32">
        <v>117</v>
      </c>
      <c r="K290" s="6">
        <v>141000</v>
      </c>
      <c r="L290" s="6">
        <v>141</v>
      </c>
      <c r="N290" s="91">
        <v>57.57</v>
      </c>
      <c r="O290" s="75">
        <f t="shared" si="27"/>
        <v>2216.4450000000002</v>
      </c>
      <c r="P290" s="137"/>
      <c r="Q290" s="3">
        <v>37</v>
      </c>
      <c r="U290" s="24">
        <v>62.2</v>
      </c>
      <c r="W290" s="113">
        <v>223.982</v>
      </c>
      <c r="X290" s="113">
        <f t="shared" si="25"/>
        <v>7.9065645999999994</v>
      </c>
      <c r="Y290" s="113">
        <v>195.4</v>
      </c>
      <c r="Z290" s="113">
        <v>234</v>
      </c>
      <c r="AB290" s="121">
        <v>50.19486999999998</v>
      </c>
      <c r="AC290" s="86">
        <v>46.8</v>
      </c>
      <c r="AD290" s="86">
        <v>59.204999999999998</v>
      </c>
      <c r="AE290" s="86">
        <v>59.204999999999998</v>
      </c>
      <c r="AH290" s="51">
        <v>53.47</v>
      </c>
      <c r="AI290" s="130">
        <f t="shared" si="28"/>
        <v>2058.5949999999998</v>
      </c>
      <c r="AJ290" s="73">
        <v>33.700000000000003</v>
      </c>
      <c r="AK290" s="25">
        <v>33.700000000000003</v>
      </c>
      <c r="AL290" s="74">
        <v>71</v>
      </c>
      <c r="AM290" s="74">
        <v>71</v>
      </c>
      <c r="AO290" s="108">
        <v>55.3</v>
      </c>
      <c r="AP290" s="14">
        <v>54.3</v>
      </c>
      <c r="AQ290" s="14">
        <v>73.400000000000006</v>
      </c>
      <c r="AR290" s="14">
        <v>44.3</v>
      </c>
      <c r="AS290" s="108">
        <v>25</v>
      </c>
      <c r="AT290" s="108">
        <f t="shared" si="29"/>
        <v>142.69999999999999</v>
      </c>
      <c r="AY290" s="48">
        <v>1619</v>
      </c>
    </row>
    <row r="291" spans="1:51" ht="10.15" customHeight="1">
      <c r="A291" s="22">
        <v>42170</v>
      </c>
      <c r="B291" s="50">
        <f t="shared" si="30"/>
        <v>2015</v>
      </c>
      <c r="C291" s="169"/>
      <c r="F291" s="17">
        <v>51.66</v>
      </c>
      <c r="G291" s="30">
        <v>29.07</v>
      </c>
      <c r="H291" s="32">
        <f t="shared" si="26"/>
        <v>3108.1049999999996</v>
      </c>
      <c r="I291" s="32"/>
      <c r="J291" s="32">
        <v>118</v>
      </c>
      <c r="K291" s="6">
        <v>141000</v>
      </c>
      <c r="L291" s="6">
        <v>141</v>
      </c>
      <c r="N291" s="91">
        <v>57.57</v>
      </c>
      <c r="O291" s="75">
        <f t="shared" si="27"/>
        <v>2216.4450000000002</v>
      </c>
      <c r="P291" s="137"/>
      <c r="Q291" s="3">
        <v>34</v>
      </c>
      <c r="U291" s="24">
        <v>62.2</v>
      </c>
      <c r="W291" s="113">
        <v>220.07</v>
      </c>
      <c r="X291" s="113">
        <f t="shared" si="25"/>
        <v>7.7684709999999999</v>
      </c>
      <c r="Y291" s="113">
        <v>193.6</v>
      </c>
      <c r="Z291" s="113">
        <v>234</v>
      </c>
      <c r="AB291" s="121">
        <v>51.127520000000004</v>
      </c>
      <c r="AC291" s="86">
        <v>46.8</v>
      </c>
      <c r="AD291" s="86">
        <v>59.204999999999998</v>
      </c>
      <c r="AE291" s="86">
        <v>59.204999999999998</v>
      </c>
      <c r="AH291" s="51">
        <v>53.47</v>
      </c>
      <c r="AI291" s="130">
        <f t="shared" si="28"/>
        <v>2058.5949999999998</v>
      </c>
      <c r="AJ291" s="73">
        <v>33.1</v>
      </c>
      <c r="AK291" s="25">
        <v>33.1</v>
      </c>
      <c r="AL291" s="74">
        <v>71</v>
      </c>
      <c r="AM291" s="74">
        <v>71</v>
      </c>
      <c r="AO291" s="108">
        <v>54.7</v>
      </c>
      <c r="AP291" s="14">
        <v>53.5</v>
      </c>
      <c r="AQ291" s="14">
        <v>75.099999999999994</v>
      </c>
      <c r="AR291" s="14">
        <v>45.4</v>
      </c>
      <c r="AS291" s="108">
        <v>21.5</v>
      </c>
      <c r="AT291" s="108">
        <f t="shared" si="29"/>
        <v>142</v>
      </c>
      <c r="AY291" s="48">
        <v>1619</v>
      </c>
    </row>
    <row r="292" spans="1:51" ht="10.15" customHeight="1">
      <c r="A292" s="22">
        <v>42171</v>
      </c>
      <c r="B292" s="50">
        <f t="shared" si="30"/>
        <v>2015</v>
      </c>
      <c r="C292" s="169"/>
      <c r="F292" s="17">
        <v>51.66</v>
      </c>
      <c r="G292" s="30">
        <v>29.07</v>
      </c>
      <c r="H292" s="32">
        <f t="shared" si="26"/>
        <v>3108.1049999999996</v>
      </c>
      <c r="I292" s="32"/>
      <c r="J292" s="32">
        <v>125</v>
      </c>
      <c r="K292" s="6">
        <v>141000</v>
      </c>
      <c r="L292" s="6">
        <v>141</v>
      </c>
      <c r="N292" s="91">
        <v>57.57</v>
      </c>
      <c r="O292" s="75">
        <f t="shared" si="27"/>
        <v>2216.4450000000002</v>
      </c>
      <c r="P292" s="137"/>
      <c r="Q292" s="3">
        <v>34</v>
      </c>
      <c r="U292" s="24">
        <v>62.2</v>
      </c>
      <c r="W292" s="113">
        <v>204.57499999999999</v>
      </c>
      <c r="X292" s="113">
        <f t="shared" si="25"/>
        <v>7.221497499999999</v>
      </c>
      <c r="Y292" s="113">
        <v>188.7</v>
      </c>
      <c r="Z292" s="104">
        <v>219</v>
      </c>
      <c r="AA292" s="105" t="s">
        <v>55</v>
      </c>
      <c r="AB292" s="121">
        <v>52.687190000000029</v>
      </c>
      <c r="AC292" s="86">
        <v>46.6</v>
      </c>
      <c r="AD292" s="86">
        <v>59.204999999999998</v>
      </c>
      <c r="AE292" s="86">
        <v>59.204999999999998</v>
      </c>
      <c r="AG292" s="90"/>
      <c r="AH292" s="51">
        <v>53.47</v>
      </c>
      <c r="AI292" s="130">
        <f t="shared" si="28"/>
        <v>2058.5949999999998</v>
      </c>
      <c r="AJ292" s="73">
        <v>33.5</v>
      </c>
      <c r="AK292" s="25">
        <v>33.5</v>
      </c>
      <c r="AL292" s="74">
        <v>71</v>
      </c>
      <c r="AM292" s="74">
        <v>71</v>
      </c>
      <c r="AO292" s="108">
        <v>53.8</v>
      </c>
      <c r="AP292" s="14">
        <v>52.2</v>
      </c>
      <c r="AQ292" s="14">
        <v>72.900000000000006</v>
      </c>
      <c r="AR292" s="14">
        <v>47.5</v>
      </c>
      <c r="AS292" s="108">
        <v>18.7</v>
      </c>
      <c r="AT292" s="108">
        <f t="shared" si="29"/>
        <v>139.1</v>
      </c>
      <c r="AY292" s="48">
        <v>1619</v>
      </c>
    </row>
    <row r="293" spans="1:51" ht="10.15" customHeight="1">
      <c r="A293" s="22">
        <v>42172</v>
      </c>
      <c r="B293" s="50">
        <f t="shared" si="30"/>
        <v>2015</v>
      </c>
      <c r="C293" s="169"/>
      <c r="F293" s="17">
        <v>51.66</v>
      </c>
      <c r="G293" s="30">
        <v>29.07</v>
      </c>
      <c r="H293" s="32">
        <f t="shared" si="26"/>
        <v>3108.1049999999996</v>
      </c>
      <c r="I293" s="32"/>
      <c r="J293" s="32">
        <v>115</v>
      </c>
      <c r="K293" s="6">
        <v>141000</v>
      </c>
      <c r="L293" s="6">
        <v>141</v>
      </c>
      <c r="N293" s="91">
        <v>57.57</v>
      </c>
      <c r="O293" s="75">
        <f t="shared" si="27"/>
        <v>2216.4450000000002</v>
      </c>
      <c r="P293" s="137"/>
      <c r="Q293" s="3">
        <v>35</v>
      </c>
      <c r="U293" s="24">
        <v>62.2</v>
      </c>
      <c r="W293" s="113">
        <v>209.274</v>
      </c>
      <c r="X293" s="113">
        <f t="shared" si="25"/>
        <v>7.3873721999999997</v>
      </c>
      <c r="Y293" s="113">
        <v>191.5</v>
      </c>
      <c r="Z293" s="104">
        <v>219</v>
      </c>
      <c r="AA293" s="105" t="s">
        <v>55</v>
      </c>
      <c r="AB293" s="121">
        <v>52.175290000000004</v>
      </c>
      <c r="AC293" s="86">
        <v>46.4</v>
      </c>
      <c r="AD293" s="86">
        <v>59.204999999999998</v>
      </c>
      <c r="AE293" s="86">
        <v>59.204999999999998</v>
      </c>
      <c r="AG293" s="90"/>
      <c r="AH293" s="51">
        <v>53.47</v>
      </c>
      <c r="AI293" s="130">
        <f t="shared" si="28"/>
        <v>2058.5949999999998</v>
      </c>
      <c r="AJ293" s="73">
        <v>36.799999999999997</v>
      </c>
      <c r="AK293" s="25">
        <v>36.799999999999997</v>
      </c>
      <c r="AL293" s="74">
        <v>71</v>
      </c>
      <c r="AM293" s="74">
        <v>71</v>
      </c>
      <c r="AO293" s="108">
        <v>50.8</v>
      </c>
      <c r="AP293" s="14">
        <v>49.3</v>
      </c>
      <c r="AQ293" s="14">
        <v>76.099999999999994</v>
      </c>
      <c r="AR293" s="14">
        <v>47.1</v>
      </c>
      <c r="AS293" s="108">
        <v>15.4</v>
      </c>
      <c r="AT293" s="108">
        <f t="shared" si="29"/>
        <v>138.6</v>
      </c>
      <c r="AY293" s="48">
        <v>1619</v>
      </c>
    </row>
    <row r="294" spans="1:51" ht="10.15" customHeight="1">
      <c r="A294" s="22">
        <v>42173</v>
      </c>
      <c r="B294" s="50">
        <f t="shared" si="30"/>
        <v>2015</v>
      </c>
      <c r="C294" s="169"/>
      <c r="F294" s="17">
        <v>51.66</v>
      </c>
      <c r="G294" s="30">
        <v>29.07</v>
      </c>
      <c r="H294" s="32">
        <f t="shared" si="26"/>
        <v>3108.1049999999996</v>
      </c>
      <c r="I294" s="32"/>
      <c r="J294" s="32">
        <v>121</v>
      </c>
      <c r="K294" s="6">
        <v>141000</v>
      </c>
      <c r="L294" s="6">
        <v>141</v>
      </c>
      <c r="N294" s="91">
        <v>57.57</v>
      </c>
      <c r="O294" s="75">
        <f t="shared" si="27"/>
        <v>2216.4450000000002</v>
      </c>
      <c r="P294" s="137"/>
      <c r="Q294" s="3">
        <v>38</v>
      </c>
      <c r="U294" s="24">
        <v>62.2</v>
      </c>
      <c r="W294" s="113">
        <v>218.57300000000001</v>
      </c>
      <c r="X294" s="113">
        <f t="shared" si="25"/>
        <v>7.7156268999999993</v>
      </c>
      <c r="Y294" s="113">
        <v>194</v>
      </c>
      <c r="Z294" s="104">
        <v>219</v>
      </c>
      <c r="AA294" s="105" t="s">
        <v>55</v>
      </c>
      <c r="AB294" s="121">
        <v>50.876320000000014</v>
      </c>
      <c r="AC294" s="86">
        <v>44.6</v>
      </c>
      <c r="AD294" s="86">
        <v>59.204999999999998</v>
      </c>
      <c r="AE294" s="86">
        <v>59.204999999999998</v>
      </c>
      <c r="AH294" s="51">
        <v>53.47</v>
      </c>
      <c r="AI294" s="130">
        <f t="shared" si="28"/>
        <v>2058.5949999999998</v>
      </c>
      <c r="AJ294" s="73">
        <v>37.9</v>
      </c>
      <c r="AK294" s="25">
        <v>37.9</v>
      </c>
      <c r="AL294" s="74">
        <v>71</v>
      </c>
      <c r="AM294" s="74">
        <v>71</v>
      </c>
      <c r="AO294" s="108">
        <v>50.1</v>
      </c>
      <c r="AP294" s="14">
        <v>49.9</v>
      </c>
      <c r="AQ294" s="14">
        <v>75.8</v>
      </c>
      <c r="AR294" s="14">
        <v>47.3</v>
      </c>
      <c r="AS294" s="108">
        <v>9.4</v>
      </c>
      <c r="AT294" s="108">
        <f t="shared" si="29"/>
        <v>132.5</v>
      </c>
      <c r="AY294" s="48">
        <v>1619</v>
      </c>
    </row>
    <row r="295" spans="1:51" ht="10.15" customHeight="1">
      <c r="A295" s="22">
        <v>42174</v>
      </c>
      <c r="B295" s="50">
        <f t="shared" si="30"/>
        <v>2015</v>
      </c>
      <c r="C295" s="169"/>
      <c r="F295" s="17">
        <v>51.66</v>
      </c>
      <c r="G295" s="30">
        <v>29.07</v>
      </c>
      <c r="H295" s="32">
        <f t="shared" si="26"/>
        <v>3108.1049999999996</v>
      </c>
      <c r="I295" s="32"/>
      <c r="J295" s="32">
        <v>124</v>
      </c>
      <c r="K295" s="6">
        <v>141000</v>
      </c>
      <c r="L295" s="6">
        <v>141</v>
      </c>
      <c r="N295" s="91">
        <v>57.57</v>
      </c>
      <c r="O295" s="75">
        <f t="shared" si="27"/>
        <v>2216.4450000000002</v>
      </c>
      <c r="P295" s="137"/>
      <c r="Q295" s="3">
        <v>38</v>
      </c>
      <c r="U295" s="24">
        <v>62.2</v>
      </c>
      <c r="W295" s="113">
        <v>223.96799999999999</v>
      </c>
      <c r="X295" s="113">
        <f t="shared" si="25"/>
        <v>7.9060703999999991</v>
      </c>
      <c r="Y295" s="113">
        <v>196.8</v>
      </c>
      <c r="Z295" s="113">
        <v>234</v>
      </c>
      <c r="AB295" s="121">
        <v>50.933420000000005</v>
      </c>
      <c r="AC295" s="86">
        <v>45.4</v>
      </c>
      <c r="AD295" s="86">
        <v>59.204999999999998</v>
      </c>
      <c r="AE295" s="86">
        <v>59.204999999999998</v>
      </c>
      <c r="AH295" s="51">
        <v>53.47</v>
      </c>
      <c r="AI295" s="130">
        <f t="shared" si="28"/>
        <v>2058.5949999999998</v>
      </c>
      <c r="AJ295" s="73">
        <v>36.9</v>
      </c>
      <c r="AK295" s="25">
        <v>36.9</v>
      </c>
      <c r="AL295" s="74">
        <v>71</v>
      </c>
      <c r="AM295" s="74">
        <v>71</v>
      </c>
      <c r="AO295" s="108">
        <v>51.5</v>
      </c>
      <c r="AP295" s="14">
        <v>51.9</v>
      </c>
      <c r="AQ295" s="14">
        <v>76.2</v>
      </c>
      <c r="AR295" s="14">
        <v>44.2</v>
      </c>
      <c r="AS295" s="108">
        <v>10.9</v>
      </c>
      <c r="AT295" s="108">
        <f t="shared" si="29"/>
        <v>131.30000000000001</v>
      </c>
      <c r="AY295" s="48">
        <v>1619</v>
      </c>
    </row>
    <row r="296" spans="1:51" ht="10.15" customHeight="1">
      <c r="A296" s="22">
        <v>42175</v>
      </c>
      <c r="B296" s="50">
        <f t="shared" si="30"/>
        <v>2015</v>
      </c>
      <c r="C296" s="169"/>
      <c r="F296" s="17">
        <v>51.66</v>
      </c>
      <c r="G296" s="30">
        <v>29.07</v>
      </c>
      <c r="H296" s="32">
        <f t="shared" si="26"/>
        <v>3108.1049999999996</v>
      </c>
      <c r="I296" s="32"/>
      <c r="J296" s="32">
        <v>123</v>
      </c>
      <c r="K296" s="6">
        <v>141000</v>
      </c>
      <c r="L296" s="6">
        <v>141</v>
      </c>
      <c r="N296" s="91">
        <v>57.57</v>
      </c>
      <c r="O296" s="75">
        <f t="shared" si="27"/>
        <v>2216.4450000000002</v>
      </c>
      <c r="P296" s="137"/>
      <c r="Q296" s="3">
        <v>38</v>
      </c>
      <c r="U296" s="24">
        <v>62.2</v>
      </c>
      <c r="W296" s="113">
        <v>223.88900000000001</v>
      </c>
      <c r="X296" s="113">
        <f t="shared" si="25"/>
        <v>7.9032817</v>
      </c>
      <c r="Y296" s="113">
        <v>199.9</v>
      </c>
      <c r="Z296" s="113">
        <v>234</v>
      </c>
      <c r="AB296" s="121">
        <v>51.153129999999997</v>
      </c>
      <c r="AC296" s="86">
        <v>45.3</v>
      </c>
      <c r="AD296" s="86">
        <v>59.204999999999998</v>
      </c>
      <c r="AE296" s="86">
        <v>59.204999999999998</v>
      </c>
      <c r="AH296" s="51">
        <v>53.47</v>
      </c>
      <c r="AI296" s="130">
        <f t="shared" si="28"/>
        <v>2058.5949999999998</v>
      </c>
      <c r="AJ296" s="73">
        <v>37.6</v>
      </c>
      <c r="AK296" s="25">
        <v>37.6</v>
      </c>
      <c r="AL296" s="74">
        <v>71</v>
      </c>
      <c r="AM296" s="74">
        <v>71</v>
      </c>
      <c r="AO296" s="108">
        <v>56.4</v>
      </c>
      <c r="AP296" s="14">
        <v>56.7</v>
      </c>
      <c r="AQ296" s="14">
        <v>74.5</v>
      </c>
      <c r="AR296" s="14">
        <v>45</v>
      </c>
      <c r="AS296" s="108">
        <v>23.3</v>
      </c>
      <c r="AT296" s="108">
        <f t="shared" si="29"/>
        <v>142.80000000000001</v>
      </c>
      <c r="AY296" s="48">
        <v>1619</v>
      </c>
    </row>
    <row r="297" spans="1:51" ht="10.15" customHeight="1">
      <c r="A297" s="22">
        <v>42176</v>
      </c>
      <c r="B297" s="50">
        <f t="shared" si="30"/>
        <v>2015</v>
      </c>
      <c r="C297" s="169"/>
      <c r="F297" s="17">
        <v>51.66</v>
      </c>
      <c r="G297" s="30">
        <v>29.07</v>
      </c>
      <c r="H297" s="32">
        <f t="shared" si="26"/>
        <v>3108.1049999999996</v>
      </c>
      <c r="I297" s="32"/>
      <c r="J297" s="32">
        <v>123</v>
      </c>
      <c r="K297" s="6">
        <v>141000</v>
      </c>
      <c r="L297" s="6">
        <v>141</v>
      </c>
      <c r="N297" s="91">
        <v>57.57</v>
      </c>
      <c r="O297" s="75">
        <f t="shared" si="27"/>
        <v>2216.4450000000002</v>
      </c>
      <c r="P297" s="137"/>
      <c r="Q297" s="3">
        <v>37</v>
      </c>
      <c r="U297" s="24">
        <v>62.2</v>
      </c>
      <c r="W297" s="113">
        <v>224.35400000000001</v>
      </c>
      <c r="X297" s="113">
        <f t="shared" si="25"/>
        <v>7.9196961999999997</v>
      </c>
      <c r="Y297" s="113">
        <v>205.1</v>
      </c>
      <c r="Z297" s="113">
        <v>234</v>
      </c>
      <c r="AB297" s="121">
        <v>50.352079999999994</v>
      </c>
      <c r="AC297" s="86">
        <v>45.2</v>
      </c>
      <c r="AD297" s="86">
        <v>59.204999999999998</v>
      </c>
      <c r="AE297" s="86">
        <v>59.204999999999998</v>
      </c>
      <c r="AH297" s="51">
        <v>53.47</v>
      </c>
      <c r="AI297" s="130">
        <f t="shared" si="28"/>
        <v>2058.5949999999998</v>
      </c>
      <c r="AJ297" s="73">
        <v>39</v>
      </c>
      <c r="AK297" s="25">
        <v>39</v>
      </c>
      <c r="AL297" s="74">
        <v>71</v>
      </c>
      <c r="AM297" s="74">
        <v>71</v>
      </c>
      <c r="AO297" s="108">
        <v>57.7</v>
      </c>
      <c r="AP297" s="14">
        <v>57.4</v>
      </c>
      <c r="AQ297" s="14">
        <v>75.3</v>
      </c>
      <c r="AR297" s="14">
        <v>44.8</v>
      </c>
      <c r="AS297" s="108">
        <v>25.6</v>
      </c>
      <c r="AT297" s="108">
        <f t="shared" si="29"/>
        <v>145.69999999999999</v>
      </c>
      <c r="AY297" s="48">
        <v>1619</v>
      </c>
    </row>
    <row r="298" spans="1:51" ht="10.15" customHeight="1">
      <c r="A298" s="22">
        <v>42177</v>
      </c>
      <c r="B298" s="50">
        <f t="shared" si="30"/>
        <v>2015</v>
      </c>
      <c r="C298" s="169"/>
      <c r="F298" s="17">
        <v>51.66</v>
      </c>
      <c r="G298" s="30">
        <v>29.07</v>
      </c>
      <c r="H298" s="32">
        <f t="shared" si="26"/>
        <v>3108.1049999999996</v>
      </c>
      <c r="I298" s="32"/>
      <c r="J298" s="32">
        <v>123</v>
      </c>
      <c r="K298" s="6">
        <v>141000</v>
      </c>
      <c r="L298" s="6">
        <v>141</v>
      </c>
      <c r="N298" s="91">
        <v>57.57</v>
      </c>
      <c r="O298" s="75">
        <f t="shared" si="27"/>
        <v>2216.4450000000002</v>
      </c>
      <c r="P298" s="137"/>
      <c r="Q298" s="3">
        <v>38</v>
      </c>
      <c r="U298" s="24">
        <v>62.2</v>
      </c>
      <c r="W298" s="113">
        <v>212.863</v>
      </c>
      <c r="X298" s="113">
        <f t="shared" si="25"/>
        <v>7.5140638999999991</v>
      </c>
      <c r="Y298" s="113">
        <v>204.2</v>
      </c>
      <c r="Z298" s="104">
        <v>220</v>
      </c>
      <c r="AA298" s="103" t="s">
        <v>53</v>
      </c>
      <c r="AB298" s="121">
        <v>50.199079999999988</v>
      </c>
      <c r="AC298" s="86">
        <v>45.7</v>
      </c>
      <c r="AD298" s="89">
        <v>54</v>
      </c>
      <c r="AE298" s="89">
        <v>54</v>
      </c>
      <c r="AG298" s="90" t="s">
        <v>53</v>
      </c>
      <c r="AH298" s="51">
        <v>53.47</v>
      </c>
      <c r="AI298" s="130">
        <f t="shared" si="28"/>
        <v>2058.5949999999998</v>
      </c>
      <c r="AJ298" s="73">
        <v>38.9</v>
      </c>
      <c r="AK298" s="25">
        <v>38.9</v>
      </c>
      <c r="AL298" s="77">
        <v>58</v>
      </c>
      <c r="AM298" s="74">
        <v>71</v>
      </c>
      <c r="AN298" s="116" t="s">
        <v>51</v>
      </c>
      <c r="AO298" s="108">
        <v>58.6</v>
      </c>
      <c r="AP298" s="14">
        <v>59.3</v>
      </c>
      <c r="AQ298" s="14">
        <v>75</v>
      </c>
      <c r="AR298" s="14">
        <v>46</v>
      </c>
      <c r="AS298" s="108">
        <v>21.1</v>
      </c>
      <c r="AT298" s="108">
        <f t="shared" si="29"/>
        <v>142.1</v>
      </c>
      <c r="AY298" s="48">
        <v>1619</v>
      </c>
    </row>
    <row r="299" spans="1:51" ht="10.15" customHeight="1">
      <c r="A299" s="22">
        <v>42178</v>
      </c>
      <c r="B299" s="50">
        <f t="shared" si="30"/>
        <v>2015</v>
      </c>
      <c r="C299" s="169"/>
      <c r="F299" s="17">
        <v>51.66</v>
      </c>
      <c r="G299" s="30">
        <v>29.07</v>
      </c>
      <c r="H299" s="32">
        <f t="shared" si="26"/>
        <v>3108.1049999999996</v>
      </c>
      <c r="I299" s="32"/>
      <c r="J299" s="32">
        <v>122</v>
      </c>
      <c r="K299" s="6">
        <v>141000</v>
      </c>
      <c r="L299" s="6">
        <v>141</v>
      </c>
      <c r="N299" s="91">
        <v>57.57</v>
      </c>
      <c r="O299" s="75">
        <f t="shared" si="27"/>
        <v>2216.4450000000002</v>
      </c>
      <c r="P299" s="137"/>
      <c r="Q299" s="3">
        <v>39</v>
      </c>
      <c r="U299" s="93">
        <v>58</v>
      </c>
      <c r="V299" s="78" t="s">
        <v>75</v>
      </c>
      <c r="W299" s="113">
        <v>208.19800000000001</v>
      </c>
      <c r="X299" s="113">
        <f t="shared" si="25"/>
        <v>7.3493893999999997</v>
      </c>
      <c r="Y299" s="113">
        <v>203.8</v>
      </c>
      <c r="Z299" s="104">
        <v>220</v>
      </c>
      <c r="AA299" s="103" t="s">
        <v>53</v>
      </c>
      <c r="AB299" s="121">
        <v>49.592320000000008</v>
      </c>
      <c r="AC299" s="86">
        <v>46.1</v>
      </c>
      <c r="AD299" s="89">
        <v>54</v>
      </c>
      <c r="AE299" s="89">
        <v>54</v>
      </c>
      <c r="AG299" s="90" t="s">
        <v>53</v>
      </c>
      <c r="AH299" s="51">
        <v>53.47</v>
      </c>
      <c r="AI299" s="130">
        <f t="shared" si="28"/>
        <v>2058.5949999999998</v>
      </c>
      <c r="AJ299" s="73">
        <v>40.299999999999997</v>
      </c>
      <c r="AK299" s="25">
        <v>40.299999999999997</v>
      </c>
      <c r="AL299" s="77">
        <v>58</v>
      </c>
      <c r="AM299" s="74">
        <v>71</v>
      </c>
      <c r="AN299" s="116" t="s">
        <v>51</v>
      </c>
      <c r="AO299" s="108">
        <v>56</v>
      </c>
      <c r="AP299" s="14">
        <v>54.9</v>
      </c>
      <c r="AQ299" s="14">
        <v>75.3</v>
      </c>
      <c r="AR299" s="14">
        <v>46.5</v>
      </c>
      <c r="AS299" s="108">
        <v>12.3</v>
      </c>
      <c r="AT299" s="108">
        <f t="shared" si="29"/>
        <v>134.1</v>
      </c>
      <c r="AY299" s="48">
        <v>1619</v>
      </c>
    </row>
    <row r="300" spans="1:51" ht="10.15" customHeight="1">
      <c r="A300" s="22">
        <v>42179</v>
      </c>
      <c r="B300" s="50">
        <f t="shared" si="30"/>
        <v>2015</v>
      </c>
      <c r="C300" s="169"/>
      <c r="F300" s="17">
        <v>51.66</v>
      </c>
      <c r="G300" s="30">
        <v>29.07</v>
      </c>
      <c r="H300" s="32">
        <f t="shared" si="26"/>
        <v>3108.1049999999996</v>
      </c>
      <c r="I300" s="32"/>
      <c r="J300" s="32">
        <v>120</v>
      </c>
      <c r="K300" s="6">
        <v>141000</v>
      </c>
      <c r="L300" s="6">
        <v>141</v>
      </c>
      <c r="N300" s="91">
        <v>57.57</v>
      </c>
      <c r="O300" s="75">
        <f t="shared" si="27"/>
        <v>2216.4450000000002</v>
      </c>
      <c r="P300" s="137"/>
      <c r="Q300" s="3">
        <v>41</v>
      </c>
      <c r="U300" s="93">
        <v>58</v>
      </c>
      <c r="V300" s="78" t="s">
        <v>75</v>
      </c>
      <c r="W300" s="113">
        <v>209.952</v>
      </c>
      <c r="X300" s="113">
        <f t="shared" si="25"/>
        <v>7.4113055999999995</v>
      </c>
      <c r="Y300" s="113">
        <v>203.2</v>
      </c>
      <c r="Z300" s="104">
        <v>220</v>
      </c>
      <c r="AA300" s="103" t="s">
        <v>53</v>
      </c>
      <c r="AB300" s="121">
        <v>50.54806</v>
      </c>
      <c r="AC300" s="86">
        <v>45.5</v>
      </c>
      <c r="AD300" s="89">
        <v>54</v>
      </c>
      <c r="AE300" s="89">
        <v>54</v>
      </c>
      <c r="AG300" s="90" t="s">
        <v>53</v>
      </c>
      <c r="AH300" s="51">
        <v>53.47</v>
      </c>
      <c r="AI300" s="130">
        <f t="shared" si="28"/>
        <v>2058.5949999999998</v>
      </c>
      <c r="AJ300" s="73">
        <v>38.700000000000003</v>
      </c>
      <c r="AK300" s="25">
        <v>38.700000000000003</v>
      </c>
      <c r="AL300" s="77">
        <v>58</v>
      </c>
      <c r="AM300" s="74">
        <v>71</v>
      </c>
      <c r="AN300" s="116" t="s">
        <v>51</v>
      </c>
      <c r="AO300" s="108">
        <v>56.6</v>
      </c>
      <c r="AP300" s="14">
        <v>55.8</v>
      </c>
      <c r="AQ300" s="14">
        <v>76.099999999999994</v>
      </c>
      <c r="AR300" s="14">
        <v>43.7</v>
      </c>
      <c r="AS300" s="108">
        <v>9.8000000000000007</v>
      </c>
      <c r="AT300" s="108">
        <f t="shared" si="29"/>
        <v>129.6</v>
      </c>
      <c r="AY300" s="48">
        <v>1619</v>
      </c>
    </row>
    <row r="301" spans="1:51" ht="10.15" customHeight="1">
      <c r="A301" s="22">
        <v>42180</v>
      </c>
      <c r="B301" s="50">
        <f t="shared" si="30"/>
        <v>2015</v>
      </c>
      <c r="C301" s="169"/>
      <c r="F301" s="17">
        <v>51.66</v>
      </c>
      <c r="G301" s="30">
        <v>29.07</v>
      </c>
      <c r="H301" s="32">
        <f t="shared" si="26"/>
        <v>3108.1049999999996</v>
      </c>
      <c r="I301" s="32"/>
      <c r="J301" s="32">
        <v>122</v>
      </c>
      <c r="K301" s="6">
        <v>141000</v>
      </c>
      <c r="L301" s="6">
        <v>141</v>
      </c>
      <c r="N301" s="91">
        <v>57.57</v>
      </c>
      <c r="O301" s="75">
        <f t="shared" si="27"/>
        <v>2216.4450000000002</v>
      </c>
      <c r="P301" s="137"/>
      <c r="Q301" s="3">
        <v>37</v>
      </c>
      <c r="U301" s="93">
        <v>58</v>
      </c>
      <c r="V301" s="78" t="s">
        <v>75</v>
      </c>
      <c r="W301" s="113">
        <v>212.476</v>
      </c>
      <c r="X301" s="113">
        <f t="shared" si="25"/>
        <v>7.5004027999999989</v>
      </c>
      <c r="Y301" s="113">
        <v>206.5</v>
      </c>
      <c r="Z301" s="104">
        <v>220</v>
      </c>
      <c r="AA301" s="103" t="s">
        <v>53</v>
      </c>
      <c r="AB301" s="121">
        <v>50.483239999999995</v>
      </c>
      <c r="AC301" s="86">
        <v>45.7</v>
      </c>
      <c r="AD301" s="89">
        <v>54</v>
      </c>
      <c r="AE301" s="89">
        <v>54</v>
      </c>
      <c r="AG301" s="90" t="s">
        <v>53</v>
      </c>
      <c r="AH301" s="51">
        <v>53.47</v>
      </c>
      <c r="AI301" s="130">
        <f t="shared" si="28"/>
        <v>2058.5949999999998</v>
      </c>
      <c r="AJ301" s="73">
        <v>38.799999999999997</v>
      </c>
      <c r="AK301" s="25">
        <v>38.799999999999997</v>
      </c>
      <c r="AL301" s="77">
        <v>58</v>
      </c>
      <c r="AM301" s="74">
        <v>71</v>
      </c>
      <c r="AN301" s="116" t="s">
        <v>51</v>
      </c>
      <c r="AO301" s="108">
        <v>55.9</v>
      </c>
      <c r="AP301" s="14">
        <v>55.3</v>
      </c>
      <c r="AQ301" s="14">
        <v>72.400000000000006</v>
      </c>
      <c r="AR301" s="14">
        <v>44.4</v>
      </c>
      <c r="AS301" s="108">
        <v>10.6</v>
      </c>
      <c r="AT301" s="108">
        <f t="shared" si="29"/>
        <v>127.4</v>
      </c>
      <c r="AY301" s="48">
        <v>1619</v>
      </c>
    </row>
    <row r="302" spans="1:51" ht="10.15" customHeight="1">
      <c r="A302" s="22">
        <v>42181</v>
      </c>
      <c r="B302" s="50">
        <f t="shared" si="30"/>
        <v>2015</v>
      </c>
      <c r="C302" s="169"/>
      <c r="F302" s="17">
        <v>51.66</v>
      </c>
      <c r="G302" s="30">
        <v>29.07</v>
      </c>
      <c r="H302" s="32">
        <f t="shared" si="26"/>
        <v>3108.1049999999996</v>
      </c>
      <c r="I302" s="32"/>
      <c r="J302" s="32">
        <v>122</v>
      </c>
      <c r="K302" s="6">
        <v>141000</v>
      </c>
      <c r="L302" s="6">
        <v>138</v>
      </c>
      <c r="M302" s="7" t="s">
        <v>95</v>
      </c>
      <c r="N302" s="91">
        <v>57.57</v>
      </c>
      <c r="O302" s="75">
        <f t="shared" si="27"/>
        <v>2216.4450000000002</v>
      </c>
      <c r="P302" s="137"/>
      <c r="Q302" s="3">
        <v>37</v>
      </c>
      <c r="U302" s="93">
        <v>58</v>
      </c>
      <c r="V302" s="78" t="s">
        <v>75</v>
      </c>
      <c r="W302" s="113">
        <v>210.89</v>
      </c>
      <c r="X302" s="113">
        <f t="shared" si="25"/>
        <v>7.4444169999999987</v>
      </c>
      <c r="Y302" s="113">
        <v>209.1</v>
      </c>
      <c r="Z302" s="104">
        <v>220</v>
      </c>
      <c r="AA302" s="103" t="s">
        <v>53</v>
      </c>
      <c r="AB302" s="121">
        <v>52.199809999999999</v>
      </c>
      <c r="AC302" s="86">
        <v>46.2</v>
      </c>
      <c r="AD302" s="89">
        <v>54</v>
      </c>
      <c r="AE302" s="89">
        <v>54</v>
      </c>
      <c r="AG302" s="90" t="s">
        <v>53</v>
      </c>
      <c r="AH302" s="51">
        <v>53.47</v>
      </c>
      <c r="AI302" s="130">
        <f t="shared" si="28"/>
        <v>2058.5949999999998</v>
      </c>
      <c r="AJ302" s="73">
        <v>39.1</v>
      </c>
      <c r="AK302" s="25">
        <v>39.1</v>
      </c>
      <c r="AL302" s="77">
        <v>58</v>
      </c>
      <c r="AM302" s="74">
        <v>71</v>
      </c>
      <c r="AN302" s="116" t="s">
        <v>51</v>
      </c>
      <c r="AO302" s="108">
        <v>55.3</v>
      </c>
      <c r="AP302" s="14">
        <v>55</v>
      </c>
      <c r="AQ302" s="14">
        <v>75.099999999999994</v>
      </c>
      <c r="AR302" s="14">
        <v>45</v>
      </c>
      <c r="AS302" s="108">
        <v>7.8</v>
      </c>
      <c r="AT302" s="108">
        <f t="shared" si="29"/>
        <v>127.89999999999999</v>
      </c>
      <c r="AY302" s="48">
        <v>1619</v>
      </c>
    </row>
    <row r="303" spans="1:51" ht="10.15" customHeight="1">
      <c r="A303" s="22">
        <v>42182</v>
      </c>
      <c r="B303" s="50">
        <f t="shared" si="30"/>
        <v>2015</v>
      </c>
      <c r="C303" s="169"/>
      <c r="F303" s="17">
        <v>51.66</v>
      </c>
      <c r="G303" s="30">
        <v>29.07</v>
      </c>
      <c r="H303" s="32">
        <f t="shared" si="26"/>
        <v>3108.1049999999996</v>
      </c>
      <c r="I303" s="32"/>
      <c r="J303" s="32">
        <v>122</v>
      </c>
      <c r="K303" s="6">
        <v>141000</v>
      </c>
      <c r="L303" s="6">
        <v>138</v>
      </c>
      <c r="M303" s="7" t="s">
        <v>95</v>
      </c>
      <c r="N303" s="91">
        <v>57.57</v>
      </c>
      <c r="O303" s="75">
        <f t="shared" si="27"/>
        <v>2216.4450000000002</v>
      </c>
      <c r="P303" s="137"/>
      <c r="Q303" s="3">
        <v>39</v>
      </c>
      <c r="U303" s="24">
        <v>60</v>
      </c>
      <c r="W303" s="113">
        <v>205.453</v>
      </c>
      <c r="X303" s="113">
        <f t="shared" si="25"/>
        <v>7.2524908999999997</v>
      </c>
      <c r="Y303" s="113">
        <v>211</v>
      </c>
      <c r="Z303" s="104">
        <v>220</v>
      </c>
      <c r="AA303" s="103" t="s">
        <v>53</v>
      </c>
      <c r="AB303" s="121">
        <v>51.258372573600013</v>
      </c>
      <c r="AC303" s="86">
        <v>47.7</v>
      </c>
      <c r="AD303" s="89">
        <v>54</v>
      </c>
      <c r="AE303" s="89">
        <v>54</v>
      </c>
      <c r="AG303" s="90" t="s">
        <v>53</v>
      </c>
      <c r="AH303" s="51">
        <v>53.47</v>
      </c>
      <c r="AI303" s="130">
        <f t="shared" si="28"/>
        <v>2058.5949999999998</v>
      </c>
      <c r="AJ303" s="73">
        <v>39.4</v>
      </c>
      <c r="AK303" s="25">
        <v>39.4</v>
      </c>
      <c r="AL303" s="74">
        <v>71</v>
      </c>
      <c r="AM303" s="74">
        <v>71</v>
      </c>
      <c r="AO303" s="108">
        <v>56</v>
      </c>
      <c r="AP303" s="14">
        <v>54.7</v>
      </c>
      <c r="AQ303" s="14">
        <v>73.900000000000006</v>
      </c>
      <c r="AR303" s="14">
        <v>45.7</v>
      </c>
      <c r="AS303" s="108">
        <v>9.6</v>
      </c>
      <c r="AT303" s="108">
        <f t="shared" si="29"/>
        <v>129.20000000000002</v>
      </c>
      <c r="AY303" s="48">
        <v>1619</v>
      </c>
    </row>
    <row r="304" spans="1:51" ht="10.15" customHeight="1">
      <c r="A304" s="22">
        <v>42183</v>
      </c>
      <c r="B304" s="50">
        <f t="shared" si="30"/>
        <v>2015</v>
      </c>
      <c r="C304" s="169"/>
      <c r="F304" s="17">
        <v>51.66</v>
      </c>
      <c r="G304" s="30">
        <v>29.07</v>
      </c>
      <c r="H304" s="32">
        <f t="shared" si="26"/>
        <v>3108.1049999999996</v>
      </c>
      <c r="I304" s="32"/>
      <c r="J304" s="32">
        <v>122</v>
      </c>
      <c r="K304" s="6">
        <v>141000</v>
      </c>
      <c r="L304" s="6">
        <v>138</v>
      </c>
      <c r="M304" s="7" t="s">
        <v>95</v>
      </c>
      <c r="N304" s="91">
        <v>57.57</v>
      </c>
      <c r="O304" s="75">
        <f t="shared" si="27"/>
        <v>2216.4450000000002</v>
      </c>
      <c r="P304" s="137"/>
      <c r="Q304" s="3">
        <v>39</v>
      </c>
      <c r="U304" s="24">
        <v>60</v>
      </c>
      <c r="W304" s="113">
        <v>205.923</v>
      </c>
      <c r="X304" s="113">
        <f t="shared" si="25"/>
        <v>7.2690818999999989</v>
      </c>
      <c r="Y304" s="113">
        <v>210.4</v>
      </c>
      <c r="Z304" s="104">
        <v>220</v>
      </c>
      <c r="AA304" s="103" t="s">
        <v>53</v>
      </c>
      <c r="AB304" s="121">
        <v>52.576510000000013</v>
      </c>
      <c r="AC304" s="86">
        <v>48.8</v>
      </c>
      <c r="AD304" s="89">
        <v>54</v>
      </c>
      <c r="AE304" s="89">
        <v>54</v>
      </c>
      <c r="AG304" s="90" t="s">
        <v>53</v>
      </c>
      <c r="AH304" s="51">
        <v>53.47</v>
      </c>
      <c r="AI304" s="130">
        <f t="shared" si="28"/>
        <v>2058.5949999999998</v>
      </c>
      <c r="AJ304" s="73">
        <v>39.9</v>
      </c>
      <c r="AK304" s="25">
        <v>39.9</v>
      </c>
      <c r="AL304" s="74">
        <v>71</v>
      </c>
      <c r="AM304" s="74">
        <v>71</v>
      </c>
      <c r="AO304" s="108">
        <v>56.2</v>
      </c>
      <c r="AP304" s="14">
        <v>55.3</v>
      </c>
      <c r="AQ304" s="14">
        <v>72.900000000000006</v>
      </c>
      <c r="AR304" s="14">
        <v>44.4</v>
      </c>
      <c r="AS304" s="108">
        <v>11.5</v>
      </c>
      <c r="AT304" s="108">
        <f t="shared" si="29"/>
        <v>128.80000000000001</v>
      </c>
      <c r="AY304" s="48">
        <v>1619</v>
      </c>
    </row>
    <row r="305" spans="1:51" ht="10.15" customHeight="1">
      <c r="A305" s="22">
        <v>42184</v>
      </c>
      <c r="B305" s="50">
        <f t="shared" si="30"/>
        <v>2015</v>
      </c>
      <c r="C305" s="169"/>
      <c r="F305" s="17">
        <v>51.66</v>
      </c>
      <c r="G305" s="30">
        <v>29.07</v>
      </c>
      <c r="H305" s="32">
        <f t="shared" si="26"/>
        <v>3108.1049999999996</v>
      </c>
      <c r="I305" s="32"/>
      <c r="J305" s="32">
        <v>124</v>
      </c>
      <c r="K305" s="6">
        <v>141000</v>
      </c>
      <c r="L305" s="6">
        <v>138</v>
      </c>
      <c r="M305" s="7" t="s">
        <v>95</v>
      </c>
      <c r="N305" s="91">
        <v>57.57</v>
      </c>
      <c r="O305" s="75">
        <f t="shared" si="27"/>
        <v>2216.4450000000002</v>
      </c>
      <c r="P305" s="137"/>
      <c r="Q305" s="3">
        <v>39</v>
      </c>
      <c r="U305" s="24">
        <v>60</v>
      </c>
      <c r="W305" s="113">
        <v>214.892</v>
      </c>
      <c r="X305" s="113">
        <f t="shared" si="25"/>
        <v>7.5856875999999991</v>
      </c>
      <c r="Y305" s="113">
        <v>215.2</v>
      </c>
      <c r="Z305" s="104">
        <v>220</v>
      </c>
      <c r="AA305" s="103" t="s">
        <v>53</v>
      </c>
      <c r="AB305" s="121">
        <v>53.164220000000022</v>
      </c>
      <c r="AC305" s="86">
        <v>48.5</v>
      </c>
      <c r="AD305" s="89">
        <v>54</v>
      </c>
      <c r="AE305" s="89">
        <v>54</v>
      </c>
      <c r="AG305" s="103" t="s">
        <v>53</v>
      </c>
      <c r="AH305" s="51">
        <v>53.47</v>
      </c>
      <c r="AI305" s="130">
        <f t="shared" si="28"/>
        <v>2058.5949999999998</v>
      </c>
      <c r="AJ305" s="73">
        <v>40.1</v>
      </c>
      <c r="AK305" s="25">
        <v>40.1</v>
      </c>
      <c r="AL305" s="74">
        <v>71</v>
      </c>
      <c r="AM305" s="74">
        <v>71</v>
      </c>
      <c r="AO305" s="108">
        <v>55</v>
      </c>
      <c r="AP305" s="14">
        <v>54</v>
      </c>
      <c r="AQ305" s="14">
        <v>72.900000000000006</v>
      </c>
      <c r="AR305" s="14">
        <v>44.6</v>
      </c>
      <c r="AS305" s="108">
        <v>9</v>
      </c>
      <c r="AT305" s="108">
        <f t="shared" si="29"/>
        <v>126.5</v>
      </c>
      <c r="AY305" s="48">
        <v>1619</v>
      </c>
    </row>
    <row r="306" spans="1:51" ht="10.15" customHeight="1">
      <c r="A306" s="22">
        <v>42185</v>
      </c>
      <c r="B306" s="50">
        <f t="shared" si="30"/>
        <v>2015</v>
      </c>
      <c r="C306" s="169"/>
      <c r="F306" s="17">
        <v>51.66</v>
      </c>
      <c r="G306" s="30">
        <v>29.07</v>
      </c>
      <c r="H306" s="32">
        <f t="shared" si="26"/>
        <v>3108.1049999999996</v>
      </c>
      <c r="I306" s="32"/>
      <c r="J306" s="32">
        <v>123</v>
      </c>
      <c r="K306" s="6">
        <v>141000</v>
      </c>
      <c r="L306" s="6">
        <v>138</v>
      </c>
      <c r="M306" s="7" t="s">
        <v>95</v>
      </c>
      <c r="N306" s="91">
        <v>57.57</v>
      </c>
      <c r="O306" s="75">
        <f t="shared" si="27"/>
        <v>2216.4450000000002</v>
      </c>
      <c r="P306" s="137"/>
      <c r="Q306" s="3">
        <v>40</v>
      </c>
      <c r="U306" s="24">
        <v>60</v>
      </c>
      <c r="W306" s="113">
        <v>220.309</v>
      </c>
      <c r="X306" s="113">
        <f t="shared" si="25"/>
        <v>7.7769076999999989</v>
      </c>
      <c r="Y306" s="113">
        <v>215.2</v>
      </c>
      <c r="Z306" s="113">
        <v>216</v>
      </c>
      <c r="AA306" s="109" t="s">
        <v>92</v>
      </c>
      <c r="AB306" s="121">
        <v>53.7849</v>
      </c>
      <c r="AC306" s="86">
        <v>48.1</v>
      </c>
      <c r="AD306" s="86">
        <v>59.204999999999998</v>
      </c>
      <c r="AE306" s="86">
        <v>59.204999999999998</v>
      </c>
      <c r="AH306" s="51">
        <v>53.47</v>
      </c>
      <c r="AI306" s="130">
        <f t="shared" si="28"/>
        <v>2058.5949999999998</v>
      </c>
      <c r="AJ306" s="73">
        <v>40.9</v>
      </c>
      <c r="AK306" s="25">
        <v>40.9</v>
      </c>
      <c r="AL306" s="74">
        <v>71</v>
      </c>
      <c r="AM306" s="74">
        <v>71</v>
      </c>
      <c r="AO306" s="108">
        <v>56.1</v>
      </c>
      <c r="AP306" s="14">
        <v>55.3</v>
      </c>
      <c r="AQ306" s="14">
        <v>77</v>
      </c>
      <c r="AR306" s="14">
        <v>48.3</v>
      </c>
      <c r="AS306" s="108">
        <v>5.7</v>
      </c>
      <c r="AT306" s="108">
        <f t="shared" si="29"/>
        <v>131</v>
      </c>
      <c r="AY306" s="48">
        <v>1619</v>
      </c>
    </row>
    <row r="307" spans="1:51" ht="10.15" customHeight="1">
      <c r="A307" s="22">
        <v>42186</v>
      </c>
      <c r="B307" s="50">
        <f t="shared" ref="B307:B370" si="31">YEAR(A307)</f>
        <v>2015</v>
      </c>
      <c r="C307" s="169">
        <v>42186</v>
      </c>
      <c r="F307" s="17">
        <v>51.66</v>
      </c>
      <c r="G307" s="30">
        <v>29.2</v>
      </c>
      <c r="H307" s="32">
        <f t="shared" si="26"/>
        <v>3113.11</v>
      </c>
      <c r="I307" s="32"/>
      <c r="J307" s="32">
        <v>122</v>
      </c>
      <c r="K307" s="6">
        <v>140000</v>
      </c>
      <c r="L307" s="6">
        <v>138</v>
      </c>
      <c r="M307" s="7" t="s">
        <v>95</v>
      </c>
      <c r="N307" s="91">
        <v>57.57</v>
      </c>
      <c r="O307" s="75">
        <f t="shared" si="27"/>
        <v>2216.4450000000002</v>
      </c>
      <c r="P307" s="137"/>
      <c r="Q307" s="3">
        <v>41</v>
      </c>
      <c r="U307" s="24">
        <v>60</v>
      </c>
      <c r="W307" s="113">
        <v>215.44200000000001</v>
      </c>
      <c r="X307" s="113">
        <f t="shared" si="25"/>
        <v>7.6051025999999995</v>
      </c>
      <c r="Y307" s="113">
        <v>214.5</v>
      </c>
      <c r="Z307" s="113">
        <v>216</v>
      </c>
      <c r="AB307" s="121">
        <v>53.415449999999993</v>
      </c>
      <c r="AC307" s="86">
        <v>50.1</v>
      </c>
      <c r="AD307" s="86">
        <v>58.67</v>
      </c>
      <c r="AE307" s="86">
        <v>58.67</v>
      </c>
      <c r="AF307" s="86">
        <f t="shared" ref="AF307:AF370" si="32">AB307*$AF$1</f>
        <v>2109.9102749999997</v>
      </c>
      <c r="AH307" s="51">
        <v>53.47</v>
      </c>
      <c r="AI307" s="130">
        <f t="shared" si="28"/>
        <v>2058.5949999999998</v>
      </c>
      <c r="AJ307" s="73">
        <v>42.8</v>
      </c>
      <c r="AK307" s="25">
        <v>42.8</v>
      </c>
      <c r="AL307" s="74">
        <v>70</v>
      </c>
      <c r="AM307" s="74">
        <v>70</v>
      </c>
      <c r="AO307" s="108">
        <v>55.6</v>
      </c>
      <c r="AP307" s="14">
        <v>56.4</v>
      </c>
      <c r="AQ307" s="14">
        <v>73.5</v>
      </c>
      <c r="AR307" s="14">
        <v>48.9</v>
      </c>
      <c r="AS307" s="108">
        <v>10.8</v>
      </c>
      <c r="AT307" s="108">
        <f t="shared" si="29"/>
        <v>133.20000000000002</v>
      </c>
      <c r="AY307" s="48">
        <v>1888</v>
      </c>
    </row>
    <row r="308" spans="1:51" ht="10.15" customHeight="1">
      <c r="A308" s="22">
        <v>42187</v>
      </c>
      <c r="B308" s="50">
        <f t="shared" si="31"/>
        <v>2015</v>
      </c>
      <c r="C308" s="169"/>
      <c r="F308" s="17">
        <v>51.66</v>
      </c>
      <c r="G308" s="30">
        <v>29.2</v>
      </c>
      <c r="H308" s="32">
        <f t="shared" si="26"/>
        <v>3113.11</v>
      </c>
      <c r="I308" s="32"/>
      <c r="J308" s="32">
        <v>124</v>
      </c>
      <c r="K308" s="6">
        <v>140000</v>
      </c>
      <c r="L308" s="6">
        <v>138</v>
      </c>
      <c r="M308" s="7" t="s">
        <v>95</v>
      </c>
      <c r="N308" s="91">
        <v>57.57</v>
      </c>
      <c r="O308" s="75">
        <f t="shared" si="27"/>
        <v>2216.4450000000002</v>
      </c>
      <c r="P308" s="137"/>
      <c r="Q308" s="3">
        <v>42</v>
      </c>
      <c r="U308" s="24">
        <v>60</v>
      </c>
      <c r="W308" s="113">
        <v>210.494</v>
      </c>
      <c r="X308" s="113">
        <f t="shared" si="25"/>
        <v>7.4304381999999993</v>
      </c>
      <c r="Y308" s="113">
        <v>202.2</v>
      </c>
      <c r="Z308" s="113">
        <v>216</v>
      </c>
      <c r="AB308" s="121">
        <v>53.526980000000002</v>
      </c>
      <c r="AC308" s="86">
        <v>51</v>
      </c>
      <c r="AD308" s="86">
        <v>58.67</v>
      </c>
      <c r="AE308" s="86">
        <v>58.67</v>
      </c>
      <c r="AF308" s="86">
        <f t="shared" si="32"/>
        <v>2114.3157099999999</v>
      </c>
      <c r="AH308" s="51">
        <v>53.47</v>
      </c>
      <c r="AI308" s="130">
        <f t="shared" si="28"/>
        <v>2058.5949999999998</v>
      </c>
      <c r="AJ308" s="73">
        <v>41.6</v>
      </c>
      <c r="AK308" s="25">
        <v>41.6</v>
      </c>
      <c r="AL308" s="74">
        <v>70</v>
      </c>
      <c r="AM308" s="74">
        <v>70</v>
      </c>
      <c r="AO308" s="108">
        <v>53.7</v>
      </c>
      <c r="AP308" s="14">
        <v>53.4</v>
      </c>
      <c r="AQ308" s="14">
        <v>74.5</v>
      </c>
      <c r="AR308" s="14">
        <v>49.9</v>
      </c>
      <c r="AS308" s="108">
        <v>10.7</v>
      </c>
      <c r="AT308" s="108">
        <f t="shared" si="29"/>
        <v>135.1</v>
      </c>
      <c r="AY308" s="48">
        <v>1888</v>
      </c>
    </row>
    <row r="309" spans="1:51" ht="10.15" customHeight="1">
      <c r="A309" s="22">
        <v>42188</v>
      </c>
      <c r="B309" s="50">
        <f t="shared" si="31"/>
        <v>2015</v>
      </c>
      <c r="C309" s="169"/>
      <c r="F309" s="17">
        <v>51.66</v>
      </c>
      <c r="G309" s="30">
        <v>29.2</v>
      </c>
      <c r="H309" s="32">
        <f t="shared" si="26"/>
        <v>3113.11</v>
      </c>
      <c r="I309" s="32"/>
      <c r="J309" s="32">
        <v>125</v>
      </c>
      <c r="K309" s="6">
        <v>140000</v>
      </c>
      <c r="L309" s="6">
        <v>138</v>
      </c>
      <c r="M309" s="7" t="s">
        <v>95</v>
      </c>
      <c r="N309" s="91">
        <v>57.57</v>
      </c>
      <c r="O309" s="75">
        <f t="shared" si="27"/>
        <v>2216.4450000000002</v>
      </c>
      <c r="P309" s="137"/>
      <c r="Q309" s="3">
        <v>40</v>
      </c>
      <c r="U309" s="24">
        <v>60</v>
      </c>
      <c r="W309" s="113">
        <v>216.113</v>
      </c>
      <c r="X309" s="113">
        <f t="shared" si="25"/>
        <v>7.6287889</v>
      </c>
      <c r="Y309" s="113">
        <v>205.3</v>
      </c>
      <c r="Z309" s="113">
        <v>216</v>
      </c>
      <c r="AB309" s="121">
        <v>53.16120999999999</v>
      </c>
      <c r="AC309" s="86">
        <v>51.4</v>
      </c>
      <c r="AD309" s="86">
        <v>58.67</v>
      </c>
      <c r="AE309" s="86">
        <v>58.67</v>
      </c>
      <c r="AF309" s="86">
        <f t="shared" si="32"/>
        <v>2099.8677949999997</v>
      </c>
      <c r="AH309" s="51">
        <v>53.47</v>
      </c>
      <c r="AI309" s="130">
        <f t="shared" si="28"/>
        <v>2058.5949999999998</v>
      </c>
      <c r="AJ309" s="73">
        <v>38.4</v>
      </c>
      <c r="AK309" s="25">
        <v>38.4</v>
      </c>
      <c r="AL309" s="74">
        <v>70</v>
      </c>
      <c r="AM309" s="74">
        <v>70</v>
      </c>
      <c r="AO309" s="108">
        <v>55.4</v>
      </c>
      <c r="AP309" s="14">
        <v>56.4</v>
      </c>
      <c r="AQ309" s="14">
        <v>74.2</v>
      </c>
      <c r="AR309" s="14">
        <v>49</v>
      </c>
      <c r="AS309" s="108">
        <v>8.3000000000000007</v>
      </c>
      <c r="AT309" s="108">
        <f t="shared" si="29"/>
        <v>131.5</v>
      </c>
      <c r="AY309" s="48">
        <v>1888</v>
      </c>
    </row>
    <row r="310" spans="1:51" ht="10.15" customHeight="1">
      <c r="A310" s="22">
        <v>42189</v>
      </c>
      <c r="B310" s="50">
        <f t="shared" si="31"/>
        <v>2015</v>
      </c>
      <c r="C310" s="169"/>
      <c r="F310" s="17">
        <v>51.66</v>
      </c>
      <c r="G310" s="30">
        <v>29.2</v>
      </c>
      <c r="H310" s="32">
        <f t="shared" si="26"/>
        <v>3113.11</v>
      </c>
      <c r="I310" s="32"/>
      <c r="J310" s="32">
        <v>117</v>
      </c>
      <c r="K310" s="6">
        <v>140000</v>
      </c>
      <c r="L310" s="6">
        <v>138</v>
      </c>
      <c r="M310" s="7" t="s">
        <v>95</v>
      </c>
      <c r="N310" s="91">
        <v>57.57</v>
      </c>
      <c r="O310" s="75">
        <f t="shared" si="27"/>
        <v>2216.4450000000002</v>
      </c>
      <c r="P310" s="137"/>
      <c r="Q310" s="3">
        <v>40</v>
      </c>
      <c r="U310" s="24">
        <v>60</v>
      </c>
      <c r="W310" s="113">
        <v>219.48500000000001</v>
      </c>
      <c r="X310" s="113">
        <f t="shared" si="25"/>
        <v>7.7478204999999996</v>
      </c>
      <c r="Y310" s="113">
        <v>211.8</v>
      </c>
      <c r="Z310" s="113">
        <v>216</v>
      </c>
      <c r="AB310" s="121">
        <v>55.351480000000009</v>
      </c>
      <c r="AC310" s="86">
        <v>50.1</v>
      </c>
      <c r="AD310" s="86">
        <v>58.67</v>
      </c>
      <c r="AE310" s="86">
        <v>58.67</v>
      </c>
      <c r="AF310" s="86">
        <f t="shared" si="32"/>
        <v>2186.3834600000005</v>
      </c>
      <c r="AH310" s="51">
        <v>53.47</v>
      </c>
      <c r="AI310" s="130">
        <f t="shared" si="28"/>
        <v>2058.5949999999998</v>
      </c>
      <c r="AJ310" s="73">
        <v>37.200000000000003</v>
      </c>
      <c r="AK310" s="25">
        <v>37.200000000000003</v>
      </c>
      <c r="AL310" s="74">
        <v>70</v>
      </c>
      <c r="AM310" s="74">
        <v>70</v>
      </c>
      <c r="AO310" s="108">
        <v>55.7</v>
      </c>
      <c r="AP310" s="14">
        <v>55.9</v>
      </c>
      <c r="AQ310" s="14">
        <v>75.5</v>
      </c>
      <c r="AR310" s="14">
        <v>44.3</v>
      </c>
      <c r="AS310" s="108">
        <v>8.6999999999999993</v>
      </c>
      <c r="AT310" s="108">
        <f t="shared" si="29"/>
        <v>128.5</v>
      </c>
      <c r="AY310" s="48">
        <v>1888</v>
      </c>
    </row>
    <row r="311" spans="1:51" ht="10.15" customHeight="1">
      <c r="A311" s="22">
        <v>42190</v>
      </c>
      <c r="B311" s="50">
        <f t="shared" si="31"/>
        <v>2015</v>
      </c>
      <c r="C311" s="169"/>
      <c r="F311" s="17">
        <v>51.66</v>
      </c>
      <c r="G311" s="30">
        <v>29.2</v>
      </c>
      <c r="H311" s="32">
        <f t="shared" si="26"/>
        <v>3113.11</v>
      </c>
      <c r="I311" s="32"/>
      <c r="J311" s="32">
        <v>121</v>
      </c>
      <c r="K311" s="6">
        <v>140000</v>
      </c>
      <c r="L311" s="6">
        <v>138</v>
      </c>
      <c r="M311" s="7" t="s">
        <v>95</v>
      </c>
      <c r="N311" s="91">
        <v>57.57</v>
      </c>
      <c r="O311" s="75">
        <f t="shared" si="27"/>
        <v>2216.4450000000002</v>
      </c>
      <c r="P311" s="137"/>
      <c r="Q311" s="3">
        <v>37</v>
      </c>
      <c r="U311" s="24">
        <v>60</v>
      </c>
      <c r="W311" s="113">
        <v>219.46</v>
      </c>
      <c r="X311" s="113">
        <f t="shared" si="25"/>
        <v>7.7469380000000001</v>
      </c>
      <c r="Y311" s="113">
        <v>214.2</v>
      </c>
      <c r="Z311" s="113">
        <v>216</v>
      </c>
      <c r="AB311" s="121">
        <v>56.294330000000002</v>
      </c>
      <c r="AC311" s="86">
        <v>49.6</v>
      </c>
      <c r="AD311" s="86">
        <v>58.67</v>
      </c>
      <c r="AE311" s="86">
        <v>58.67</v>
      </c>
      <c r="AF311" s="86">
        <f t="shared" si="32"/>
        <v>2223.6260350000002</v>
      </c>
      <c r="AH311" s="51">
        <v>53.47</v>
      </c>
      <c r="AI311" s="130">
        <f t="shared" si="28"/>
        <v>2058.5949999999998</v>
      </c>
      <c r="AJ311" s="73">
        <v>37.299999999999997</v>
      </c>
      <c r="AK311" s="25">
        <v>37.299999999999997</v>
      </c>
      <c r="AL311" s="74">
        <v>70</v>
      </c>
      <c r="AM311" s="74">
        <v>70</v>
      </c>
      <c r="AO311" s="108">
        <v>55.1</v>
      </c>
      <c r="AP311" s="14">
        <v>55.2</v>
      </c>
      <c r="AQ311" s="14">
        <v>75.3</v>
      </c>
      <c r="AR311" s="14">
        <v>42.8</v>
      </c>
      <c r="AS311" s="108">
        <v>8.9</v>
      </c>
      <c r="AT311" s="108">
        <f t="shared" si="29"/>
        <v>127</v>
      </c>
      <c r="AY311" s="48">
        <v>1888</v>
      </c>
    </row>
    <row r="312" spans="1:51" ht="10.15" customHeight="1">
      <c r="A312" s="22">
        <v>42191</v>
      </c>
      <c r="B312" s="50">
        <f t="shared" si="31"/>
        <v>2015</v>
      </c>
      <c r="C312" s="169"/>
      <c r="F312" s="17">
        <v>51.66</v>
      </c>
      <c r="G312" s="30">
        <v>29.2</v>
      </c>
      <c r="H312" s="32">
        <f t="shared" si="26"/>
        <v>3113.11</v>
      </c>
      <c r="I312" s="32"/>
      <c r="J312" s="32">
        <v>119</v>
      </c>
      <c r="K312" s="6">
        <v>140000</v>
      </c>
      <c r="L312" s="6">
        <v>138</v>
      </c>
      <c r="M312" s="7" t="s">
        <v>95</v>
      </c>
      <c r="N312" s="91">
        <v>57.57</v>
      </c>
      <c r="O312" s="75">
        <f t="shared" si="27"/>
        <v>2216.4450000000002</v>
      </c>
      <c r="P312" s="137"/>
      <c r="Q312" s="3">
        <v>37</v>
      </c>
      <c r="U312" s="24">
        <v>60</v>
      </c>
      <c r="W312" s="113">
        <v>216.215</v>
      </c>
      <c r="X312" s="113">
        <f t="shared" si="25"/>
        <v>7.6323894999999995</v>
      </c>
      <c r="Y312" s="113">
        <v>211.7</v>
      </c>
      <c r="Z312" s="104">
        <v>216</v>
      </c>
      <c r="AA312" s="105" t="s">
        <v>93</v>
      </c>
      <c r="AB312" s="121">
        <v>56.422020000000018</v>
      </c>
      <c r="AC312" s="86">
        <v>48.2</v>
      </c>
      <c r="AD312" s="89">
        <v>53</v>
      </c>
      <c r="AE312" s="89">
        <v>53</v>
      </c>
      <c r="AF312" s="86">
        <f t="shared" si="32"/>
        <v>2228.6697900000008</v>
      </c>
      <c r="AG312" s="103" t="s">
        <v>70</v>
      </c>
      <c r="AH312" s="51">
        <v>53.47</v>
      </c>
      <c r="AI312" s="130">
        <f t="shared" si="28"/>
        <v>2058.5949999999998</v>
      </c>
      <c r="AJ312" s="73">
        <v>31.3</v>
      </c>
      <c r="AK312" s="25">
        <v>31.3</v>
      </c>
      <c r="AL312" s="74">
        <v>70</v>
      </c>
      <c r="AM312" s="74">
        <v>70</v>
      </c>
      <c r="AO312" s="108">
        <v>54.7</v>
      </c>
      <c r="AP312" s="14">
        <v>54.8</v>
      </c>
      <c r="AQ312" s="14">
        <v>75</v>
      </c>
      <c r="AR312" s="14">
        <v>44.1</v>
      </c>
      <c r="AS312" s="108">
        <v>10.6</v>
      </c>
      <c r="AT312" s="108">
        <f t="shared" si="29"/>
        <v>129.69999999999999</v>
      </c>
      <c r="AY312" s="48">
        <v>1888</v>
      </c>
    </row>
    <row r="313" spans="1:51" ht="10.15" customHeight="1">
      <c r="A313" s="22">
        <v>42192</v>
      </c>
      <c r="B313" s="50">
        <f t="shared" si="31"/>
        <v>2015</v>
      </c>
      <c r="C313" s="169"/>
      <c r="F313" s="17">
        <v>51.66</v>
      </c>
      <c r="G313" s="30">
        <v>29.2</v>
      </c>
      <c r="H313" s="32">
        <f t="shared" si="26"/>
        <v>3113.11</v>
      </c>
      <c r="I313" s="32"/>
      <c r="J313" s="32">
        <v>120</v>
      </c>
      <c r="K313" s="6">
        <v>140000</v>
      </c>
      <c r="L313" s="6">
        <v>138</v>
      </c>
      <c r="M313" s="7" t="s">
        <v>95</v>
      </c>
      <c r="N313" s="91">
        <v>57.57</v>
      </c>
      <c r="O313" s="75">
        <f t="shared" si="27"/>
        <v>2216.4450000000002</v>
      </c>
      <c r="P313" s="137"/>
      <c r="Q313" s="3">
        <v>32</v>
      </c>
      <c r="U313" s="24">
        <v>60</v>
      </c>
      <c r="W313" s="113">
        <v>215.25299999999999</v>
      </c>
      <c r="X313" s="113">
        <f t="shared" si="25"/>
        <v>7.5984308999999985</v>
      </c>
      <c r="Y313" s="113">
        <v>203.1</v>
      </c>
      <c r="Z313" s="104">
        <v>216</v>
      </c>
      <c r="AA313" s="105" t="s">
        <v>93</v>
      </c>
      <c r="AB313" s="121">
        <v>55.913209999999999</v>
      </c>
      <c r="AC313" s="86">
        <v>47.9</v>
      </c>
      <c r="AD313" s="89">
        <v>53</v>
      </c>
      <c r="AE313" s="89">
        <v>53</v>
      </c>
      <c r="AF313" s="86">
        <f t="shared" si="32"/>
        <v>2208.5717949999998</v>
      </c>
      <c r="AG313" s="103" t="s">
        <v>70</v>
      </c>
      <c r="AH313" s="51">
        <v>53.47</v>
      </c>
      <c r="AI313" s="130">
        <f t="shared" si="28"/>
        <v>2058.5949999999998</v>
      </c>
      <c r="AJ313" s="73">
        <v>43.4</v>
      </c>
      <c r="AK313" s="25">
        <v>43.4</v>
      </c>
      <c r="AL313" s="74">
        <v>70</v>
      </c>
      <c r="AM313" s="74">
        <v>70</v>
      </c>
      <c r="AO313" s="108">
        <v>53.1</v>
      </c>
      <c r="AP313" s="14">
        <v>53.3</v>
      </c>
      <c r="AQ313" s="14">
        <v>74</v>
      </c>
      <c r="AR313" s="14">
        <v>43.9</v>
      </c>
      <c r="AS313" s="108">
        <v>12.1</v>
      </c>
      <c r="AT313" s="108">
        <f t="shared" si="29"/>
        <v>130</v>
      </c>
      <c r="AY313" s="48">
        <v>1888</v>
      </c>
    </row>
    <row r="314" spans="1:51" ht="10.15" customHeight="1">
      <c r="A314" s="22">
        <v>42193</v>
      </c>
      <c r="B314" s="50">
        <f t="shared" si="31"/>
        <v>2015</v>
      </c>
      <c r="C314" s="169"/>
      <c r="F314" s="17">
        <v>51.66</v>
      </c>
      <c r="G314" s="30">
        <v>29.2</v>
      </c>
      <c r="H314" s="32">
        <f t="shared" si="26"/>
        <v>3113.11</v>
      </c>
      <c r="I314" s="32"/>
      <c r="J314" s="32">
        <v>116</v>
      </c>
      <c r="K314" s="6">
        <v>140000</v>
      </c>
      <c r="L314" s="6">
        <v>138</v>
      </c>
      <c r="M314" s="7" t="s">
        <v>95</v>
      </c>
      <c r="N314" s="91">
        <v>57.57</v>
      </c>
      <c r="O314" s="75">
        <f t="shared" si="27"/>
        <v>2216.4450000000002</v>
      </c>
      <c r="P314" s="137"/>
      <c r="Q314" s="3">
        <v>43</v>
      </c>
      <c r="U314" s="24">
        <v>60</v>
      </c>
      <c r="W314" s="113">
        <v>203.85900000000001</v>
      </c>
      <c r="X314" s="113">
        <f t="shared" si="25"/>
        <v>7.196222699999999</v>
      </c>
      <c r="Y314" s="113">
        <v>198.4</v>
      </c>
      <c r="Z314" s="104">
        <v>216</v>
      </c>
      <c r="AA314" s="105" t="s">
        <v>93</v>
      </c>
      <c r="AB314" s="121">
        <v>54.104989999999994</v>
      </c>
      <c r="AC314" s="86">
        <v>48.5</v>
      </c>
      <c r="AD314" s="89">
        <v>53</v>
      </c>
      <c r="AE314" s="89">
        <v>53</v>
      </c>
      <c r="AF314" s="86">
        <f t="shared" si="32"/>
        <v>2137.1471049999996</v>
      </c>
      <c r="AG314" s="103" t="s">
        <v>70</v>
      </c>
      <c r="AH314" s="51">
        <v>53.47</v>
      </c>
      <c r="AI314" s="130">
        <f t="shared" si="28"/>
        <v>2058.5949999999998</v>
      </c>
      <c r="AJ314" s="73">
        <v>44.8</v>
      </c>
      <c r="AK314" s="25">
        <v>44.8</v>
      </c>
      <c r="AL314" s="74">
        <v>70</v>
      </c>
      <c r="AM314" s="74">
        <v>70</v>
      </c>
      <c r="AO314" s="108">
        <v>55.2</v>
      </c>
      <c r="AP314" s="14">
        <v>56.2</v>
      </c>
      <c r="AQ314" s="14">
        <v>74</v>
      </c>
      <c r="AR314" s="14">
        <v>46</v>
      </c>
      <c r="AS314" s="108">
        <v>10.5</v>
      </c>
      <c r="AT314" s="108">
        <f t="shared" si="29"/>
        <v>130.5</v>
      </c>
      <c r="AY314" s="48">
        <v>1888</v>
      </c>
    </row>
    <row r="315" spans="1:51" ht="10.15" customHeight="1">
      <c r="A315" s="22">
        <v>42194</v>
      </c>
      <c r="B315" s="50">
        <f t="shared" si="31"/>
        <v>2015</v>
      </c>
      <c r="C315" s="169"/>
      <c r="F315" s="17">
        <v>51.66</v>
      </c>
      <c r="G315" s="30">
        <v>29.2</v>
      </c>
      <c r="H315" s="32">
        <f t="shared" si="26"/>
        <v>3113.11</v>
      </c>
      <c r="I315" s="32"/>
      <c r="J315" s="32">
        <v>116</v>
      </c>
      <c r="K315" s="6">
        <v>140000</v>
      </c>
      <c r="L315" s="6">
        <v>138</v>
      </c>
      <c r="M315" s="7" t="s">
        <v>95</v>
      </c>
      <c r="N315" s="91">
        <v>57.57</v>
      </c>
      <c r="O315" s="75">
        <f t="shared" si="27"/>
        <v>2216.4450000000002</v>
      </c>
      <c r="P315" s="137"/>
      <c r="Q315" s="3">
        <v>45</v>
      </c>
      <c r="U315" s="24">
        <v>60</v>
      </c>
      <c r="W315" s="113">
        <v>209.87200000000001</v>
      </c>
      <c r="X315" s="113">
        <f t="shared" si="25"/>
        <v>7.4084816</v>
      </c>
      <c r="Y315" s="113">
        <v>202.6</v>
      </c>
      <c r="Z315" s="104">
        <v>216</v>
      </c>
      <c r="AA315" s="105" t="s">
        <v>93</v>
      </c>
      <c r="AB315" s="121">
        <v>55.271359999999987</v>
      </c>
      <c r="AC315" s="86">
        <v>47.8</v>
      </c>
      <c r="AD315" s="89">
        <v>53</v>
      </c>
      <c r="AE315" s="89">
        <v>53</v>
      </c>
      <c r="AF315" s="86">
        <f t="shared" si="32"/>
        <v>2183.2187199999994</v>
      </c>
      <c r="AG315" s="103" t="s">
        <v>70</v>
      </c>
      <c r="AH315" s="51">
        <v>53.47</v>
      </c>
      <c r="AI315" s="130">
        <f t="shared" si="28"/>
        <v>2058.5949999999998</v>
      </c>
      <c r="AJ315" s="73">
        <v>42.2</v>
      </c>
      <c r="AK315" s="25">
        <v>42.2</v>
      </c>
      <c r="AL315" s="74">
        <v>70</v>
      </c>
      <c r="AM315" s="74">
        <v>70</v>
      </c>
      <c r="AO315" s="108">
        <v>54.6</v>
      </c>
      <c r="AP315" s="14">
        <v>55.4</v>
      </c>
      <c r="AQ315" s="14">
        <v>74.599999999999994</v>
      </c>
      <c r="AR315" s="14">
        <v>47.5</v>
      </c>
      <c r="AS315" s="108">
        <v>6.4</v>
      </c>
      <c r="AT315" s="108">
        <f t="shared" si="29"/>
        <v>128.5</v>
      </c>
      <c r="AY315" s="48">
        <v>1888</v>
      </c>
    </row>
    <row r="316" spans="1:51" ht="10.15" customHeight="1">
      <c r="A316" s="22">
        <v>42195</v>
      </c>
      <c r="B316" s="50">
        <f t="shared" si="31"/>
        <v>2015</v>
      </c>
      <c r="C316" s="169"/>
      <c r="F316" s="17">
        <v>51.66</v>
      </c>
      <c r="G316" s="30">
        <v>29.2</v>
      </c>
      <c r="H316" s="32">
        <f t="shared" si="26"/>
        <v>3113.11</v>
      </c>
      <c r="I316" s="32"/>
      <c r="J316" s="32">
        <v>123</v>
      </c>
      <c r="K316" s="6">
        <v>140000</v>
      </c>
      <c r="L316" s="6">
        <v>138</v>
      </c>
      <c r="M316" s="7" t="s">
        <v>95</v>
      </c>
      <c r="N316" s="91">
        <v>57.57</v>
      </c>
      <c r="O316" s="75">
        <f t="shared" si="27"/>
        <v>2216.4450000000002</v>
      </c>
      <c r="P316" s="137"/>
      <c r="Q316" s="3">
        <v>43</v>
      </c>
      <c r="U316" s="24">
        <v>60</v>
      </c>
      <c r="W316" s="113">
        <v>212.60400000000001</v>
      </c>
      <c r="X316" s="113">
        <f t="shared" si="25"/>
        <v>7.5049212000000001</v>
      </c>
      <c r="Y316" s="113">
        <v>204</v>
      </c>
      <c r="Z316" s="104">
        <v>216</v>
      </c>
      <c r="AA316" s="105" t="s">
        <v>93</v>
      </c>
      <c r="AB316" s="121">
        <v>54.567011342600004</v>
      </c>
      <c r="AC316" s="86">
        <v>48.2</v>
      </c>
      <c r="AD316" s="89">
        <v>53</v>
      </c>
      <c r="AE316" s="89">
        <v>53</v>
      </c>
      <c r="AF316" s="86">
        <f t="shared" si="32"/>
        <v>2155.3969480327</v>
      </c>
      <c r="AG316" s="103" t="s">
        <v>70</v>
      </c>
      <c r="AH316" s="51">
        <v>53.47</v>
      </c>
      <c r="AI316" s="130">
        <f t="shared" si="28"/>
        <v>2058.5949999999998</v>
      </c>
      <c r="AJ316" s="73">
        <v>38.799999999999997</v>
      </c>
      <c r="AK316" s="25">
        <v>38.799999999999997</v>
      </c>
      <c r="AL316" s="74">
        <v>70</v>
      </c>
      <c r="AM316" s="74">
        <v>70</v>
      </c>
      <c r="AO316" s="108">
        <v>52.7</v>
      </c>
      <c r="AP316" s="14">
        <v>52.9</v>
      </c>
      <c r="AQ316" s="14">
        <v>74.2</v>
      </c>
      <c r="AR316" s="14">
        <v>44.8</v>
      </c>
      <c r="AS316" s="108">
        <v>5.9</v>
      </c>
      <c r="AT316" s="108">
        <f t="shared" si="29"/>
        <v>124.9</v>
      </c>
      <c r="AY316" s="48">
        <v>1888</v>
      </c>
    </row>
    <row r="317" spans="1:51" ht="10.15" customHeight="1">
      <c r="A317" s="22">
        <v>42196</v>
      </c>
      <c r="B317" s="50">
        <f t="shared" si="31"/>
        <v>2015</v>
      </c>
      <c r="C317" s="169"/>
      <c r="F317" s="17">
        <v>51.66</v>
      </c>
      <c r="G317" s="30">
        <v>29.2</v>
      </c>
      <c r="H317" s="32">
        <f t="shared" si="26"/>
        <v>3113.11</v>
      </c>
      <c r="I317" s="32"/>
      <c r="J317" s="32">
        <v>123</v>
      </c>
      <c r="K317" s="6">
        <v>140000</v>
      </c>
      <c r="L317" s="6">
        <v>138</v>
      </c>
      <c r="M317" s="7" t="s">
        <v>95</v>
      </c>
      <c r="N317" s="91">
        <v>57.57</v>
      </c>
      <c r="O317" s="75">
        <f t="shared" si="27"/>
        <v>2216.4450000000002</v>
      </c>
      <c r="P317" s="137"/>
      <c r="Q317" s="3">
        <v>39</v>
      </c>
      <c r="U317" s="24">
        <v>60</v>
      </c>
      <c r="W317" s="113">
        <v>212.577</v>
      </c>
      <c r="X317" s="113">
        <f t="shared" si="25"/>
        <v>7.5039680999999989</v>
      </c>
      <c r="Y317" s="113">
        <v>203.7</v>
      </c>
      <c r="Z317" s="104">
        <v>216</v>
      </c>
      <c r="AA317" s="105" t="s">
        <v>93</v>
      </c>
      <c r="AB317" s="121">
        <v>55.468740000000011</v>
      </c>
      <c r="AC317" s="86">
        <v>49.5</v>
      </c>
      <c r="AD317" s="86">
        <v>58.67</v>
      </c>
      <c r="AE317" s="86">
        <v>58.67</v>
      </c>
      <c r="AF317" s="86">
        <f t="shared" si="32"/>
        <v>2191.0152300000004</v>
      </c>
      <c r="AG317" s="90"/>
      <c r="AH317" s="51">
        <v>53.47</v>
      </c>
      <c r="AI317" s="130">
        <f t="shared" si="28"/>
        <v>2058.5949999999998</v>
      </c>
      <c r="AJ317" s="73">
        <v>39.1</v>
      </c>
      <c r="AK317" s="25">
        <v>39.1</v>
      </c>
      <c r="AL317" s="74">
        <v>70</v>
      </c>
      <c r="AM317" s="74">
        <v>70</v>
      </c>
      <c r="AO317" s="108">
        <v>51</v>
      </c>
      <c r="AP317" s="14">
        <v>49.9</v>
      </c>
      <c r="AQ317" s="14">
        <v>76.5</v>
      </c>
      <c r="AR317" s="14">
        <v>44.1</v>
      </c>
      <c r="AS317" s="108">
        <v>8.6999999999999993</v>
      </c>
      <c r="AT317" s="108">
        <f t="shared" si="29"/>
        <v>129.29999999999998</v>
      </c>
      <c r="AY317" s="48">
        <v>1888</v>
      </c>
    </row>
    <row r="318" spans="1:51" ht="10.15" customHeight="1">
      <c r="A318" s="22">
        <v>42197</v>
      </c>
      <c r="B318" s="50">
        <f t="shared" si="31"/>
        <v>2015</v>
      </c>
      <c r="C318" s="169"/>
      <c r="F318" s="17">
        <v>51.66</v>
      </c>
      <c r="G318" s="30">
        <v>29.2</v>
      </c>
      <c r="H318" s="32">
        <f t="shared" si="26"/>
        <v>3113.11</v>
      </c>
      <c r="I318" s="32"/>
      <c r="J318" s="32">
        <v>118</v>
      </c>
      <c r="K318" s="6">
        <v>140000</v>
      </c>
      <c r="L318" s="6">
        <v>138</v>
      </c>
      <c r="M318" s="7" t="s">
        <v>95</v>
      </c>
      <c r="N318" s="91">
        <v>57.57</v>
      </c>
      <c r="O318" s="75">
        <f t="shared" si="27"/>
        <v>2216.4450000000002</v>
      </c>
      <c r="P318" s="137"/>
      <c r="Q318" s="3">
        <v>40</v>
      </c>
      <c r="U318" s="24">
        <v>60</v>
      </c>
      <c r="W318" s="113">
        <v>217.78899999999999</v>
      </c>
      <c r="X318" s="113">
        <f t="shared" si="25"/>
        <v>7.6879516999999984</v>
      </c>
      <c r="Y318" s="113">
        <v>202.9</v>
      </c>
      <c r="Z318" s="104">
        <v>216</v>
      </c>
      <c r="AA318" s="105" t="s">
        <v>93</v>
      </c>
      <c r="AB318" s="121">
        <v>55.356490000000022</v>
      </c>
      <c r="AC318" s="86">
        <v>49.8</v>
      </c>
      <c r="AD318" s="86">
        <v>58.67</v>
      </c>
      <c r="AE318" s="86">
        <v>58.67</v>
      </c>
      <c r="AF318" s="86">
        <f t="shared" si="32"/>
        <v>2186.5813550000007</v>
      </c>
      <c r="AG318" s="90"/>
      <c r="AH318" s="51">
        <v>53.47</v>
      </c>
      <c r="AI318" s="130">
        <f t="shared" si="28"/>
        <v>2058.5949999999998</v>
      </c>
      <c r="AJ318" s="73">
        <v>40.799999999999997</v>
      </c>
      <c r="AK318" s="25">
        <v>40.799999999999997</v>
      </c>
      <c r="AL318" s="74">
        <v>70</v>
      </c>
      <c r="AM318" s="74">
        <v>70</v>
      </c>
      <c r="AO318" s="108">
        <v>52.8</v>
      </c>
      <c r="AP318" s="14">
        <v>54.4</v>
      </c>
      <c r="AQ318" s="14">
        <v>76.400000000000006</v>
      </c>
      <c r="AR318" s="14">
        <v>43.2</v>
      </c>
      <c r="AS318" s="108">
        <v>11.3</v>
      </c>
      <c r="AT318" s="108">
        <f t="shared" si="29"/>
        <v>130.9</v>
      </c>
      <c r="AY318" s="48">
        <v>1888</v>
      </c>
    </row>
    <row r="319" spans="1:51" ht="10.15" customHeight="1">
      <c r="A319" s="22">
        <v>42198</v>
      </c>
      <c r="B319" s="50">
        <f t="shared" si="31"/>
        <v>2015</v>
      </c>
      <c r="C319" s="169"/>
      <c r="F319" s="17">
        <v>51.66</v>
      </c>
      <c r="G319" s="30">
        <v>29.2</v>
      </c>
      <c r="H319" s="32">
        <f t="shared" si="26"/>
        <v>3113.11</v>
      </c>
      <c r="I319" s="32"/>
      <c r="J319" s="32">
        <v>117</v>
      </c>
      <c r="K319" s="6">
        <v>140000</v>
      </c>
      <c r="L319" s="6">
        <v>138</v>
      </c>
      <c r="M319" s="7" t="s">
        <v>95</v>
      </c>
      <c r="N319" s="91">
        <v>57.57</v>
      </c>
      <c r="O319" s="75">
        <f t="shared" si="27"/>
        <v>2216.4450000000002</v>
      </c>
      <c r="P319" s="137"/>
      <c r="Q319" s="3">
        <v>42</v>
      </c>
      <c r="U319" s="93">
        <v>42</v>
      </c>
      <c r="V319" s="78" t="s">
        <v>66</v>
      </c>
      <c r="W319" s="113">
        <v>209.381</v>
      </c>
      <c r="X319" s="113">
        <f t="shared" ref="X319:X382" si="33">W319*$X$1/1000</f>
        <v>7.3911492999999995</v>
      </c>
      <c r="Y319" s="113">
        <v>204.4</v>
      </c>
      <c r="Z319" s="104">
        <v>206.5</v>
      </c>
      <c r="AA319" s="105" t="s">
        <v>94</v>
      </c>
      <c r="AB319" s="121">
        <v>53.978999999999992</v>
      </c>
      <c r="AC319" s="86">
        <v>49.9</v>
      </c>
      <c r="AD319" s="86">
        <v>58.67</v>
      </c>
      <c r="AE319" s="86">
        <v>58.67</v>
      </c>
      <c r="AF319" s="86">
        <f t="shared" si="32"/>
        <v>2132.1704999999997</v>
      </c>
      <c r="AG319" s="90"/>
      <c r="AH319" s="51">
        <v>53.47</v>
      </c>
      <c r="AI319" s="130">
        <f t="shared" si="28"/>
        <v>2058.5949999999998</v>
      </c>
      <c r="AJ319" s="73">
        <v>40.799999999999997</v>
      </c>
      <c r="AK319" s="25">
        <v>40.799999999999997</v>
      </c>
      <c r="AL319" s="74">
        <v>70</v>
      </c>
      <c r="AM319" s="74">
        <v>70</v>
      </c>
      <c r="AO319" s="108">
        <v>52</v>
      </c>
      <c r="AP319" s="14">
        <v>52.9</v>
      </c>
      <c r="AQ319" s="14">
        <v>73.8</v>
      </c>
      <c r="AR319" s="14">
        <v>45.8</v>
      </c>
      <c r="AS319" s="108">
        <v>10.9</v>
      </c>
      <c r="AT319" s="108">
        <f t="shared" si="29"/>
        <v>130.5</v>
      </c>
      <c r="AY319" s="48">
        <v>1888</v>
      </c>
    </row>
    <row r="320" spans="1:51" ht="10.15" customHeight="1">
      <c r="A320" s="22">
        <v>42199</v>
      </c>
      <c r="B320" s="50">
        <f t="shared" si="31"/>
        <v>2015</v>
      </c>
      <c r="C320" s="169"/>
      <c r="F320" s="17">
        <v>51.66</v>
      </c>
      <c r="G320" s="30">
        <v>29.2</v>
      </c>
      <c r="H320" s="32">
        <f t="shared" si="26"/>
        <v>3113.11</v>
      </c>
      <c r="I320" s="32"/>
      <c r="J320" s="32">
        <v>119</v>
      </c>
      <c r="K320" s="6">
        <v>140000</v>
      </c>
      <c r="L320" s="6">
        <v>138</v>
      </c>
      <c r="M320" s="7" t="s">
        <v>95</v>
      </c>
      <c r="N320" s="91">
        <v>57.57</v>
      </c>
      <c r="O320" s="75">
        <f t="shared" si="27"/>
        <v>2216.4450000000002</v>
      </c>
      <c r="P320" s="137"/>
      <c r="Q320" s="3">
        <v>41</v>
      </c>
      <c r="U320" s="93">
        <v>42</v>
      </c>
      <c r="V320" s="78" t="s">
        <v>66</v>
      </c>
      <c r="W320" s="113">
        <v>214.322</v>
      </c>
      <c r="X320" s="113">
        <f t="shared" si="33"/>
        <v>7.5655665999999995</v>
      </c>
      <c r="Y320" s="113">
        <v>202.8</v>
      </c>
      <c r="Z320" s="104">
        <v>206.5</v>
      </c>
      <c r="AA320" s="105" t="s">
        <v>94</v>
      </c>
      <c r="AB320" s="121">
        <v>55.065130000000003</v>
      </c>
      <c r="AC320" s="86">
        <v>50.4</v>
      </c>
      <c r="AD320" s="86">
        <v>58.67</v>
      </c>
      <c r="AE320" s="86">
        <v>58.67</v>
      </c>
      <c r="AF320" s="86">
        <f t="shared" si="32"/>
        <v>2175.072635</v>
      </c>
      <c r="AG320" s="90"/>
      <c r="AH320" s="51">
        <v>53.47</v>
      </c>
      <c r="AI320" s="130">
        <f t="shared" si="28"/>
        <v>2058.5949999999998</v>
      </c>
      <c r="AJ320" s="73">
        <v>40.9</v>
      </c>
      <c r="AK320" s="25">
        <v>40.9</v>
      </c>
      <c r="AL320" s="74">
        <v>70</v>
      </c>
      <c r="AM320" s="74">
        <v>70</v>
      </c>
      <c r="AO320" s="108">
        <v>45.7</v>
      </c>
      <c r="AP320" s="14">
        <v>46.8</v>
      </c>
      <c r="AQ320" s="14">
        <v>70.8</v>
      </c>
      <c r="AR320" s="14">
        <v>46.2</v>
      </c>
      <c r="AS320" s="108">
        <v>20.399999999999999</v>
      </c>
      <c r="AT320" s="108">
        <f t="shared" si="29"/>
        <v>137.4</v>
      </c>
      <c r="AY320" s="48">
        <v>1888</v>
      </c>
    </row>
    <row r="321" spans="1:51" ht="10.15" customHeight="1">
      <c r="A321" s="22">
        <v>42200</v>
      </c>
      <c r="B321" s="50">
        <f t="shared" si="31"/>
        <v>2015</v>
      </c>
      <c r="C321" s="169"/>
      <c r="F321" s="17">
        <v>51.66</v>
      </c>
      <c r="G321" s="30">
        <v>29.2</v>
      </c>
      <c r="H321" s="32">
        <f t="shared" si="26"/>
        <v>3113.11</v>
      </c>
      <c r="I321" s="32"/>
      <c r="J321" s="32">
        <v>120</v>
      </c>
      <c r="K321" s="6">
        <v>140000</v>
      </c>
      <c r="L321" s="6">
        <v>138</v>
      </c>
      <c r="M321" s="7" t="s">
        <v>95</v>
      </c>
      <c r="N321" s="91">
        <v>57.57</v>
      </c>
      <c r="O321" s="75">
        <f t="shared" si="27"/>
        <v>2216.4450000000002</v>
      </c>
      <c r="P321" s="137"/>
      <c r="Q321" s="3">
        <v>42</v>
      </c>
      <c r="U321" s="93">
        <v>42</v>
      </c>
      <c r="V321" s="78" t="s">
        <v>66</v>
      </c>
      <c r="W321" s="113">
        <v>215.12899999999999</v>
      </c>
      <c r="X321" s="113">
        <f t="shared" si="33"/>
        <v>7.5940536999999999</v>
      </c>
      <c r="Y321" s="113">
        <v>198.8</v>
      </c>
      <c r="Z321" s="104">
        <v>210</v>
      </c>
      <c r="AA321" s="105" t="s">
        <v>73</v>
      </c>
      <c r="AB321" s="121">
        <v>55.404229999999991</v>
      </c>
      <c r="AC321" s="86">
        <v>48</v>
      </c>
      <c r="AD321" s="86">
        <v>58.67</v>
      </c>
      <c r="AE321" s="86">
        <v>58.67</v>
      </c>
      <c r="AF321" s="86">
        <f t="shared" si="32"/>
        <v>2188.4670849999998</v>
      </c>
      <c r="AG321" s="90"/>
      <c r="AH321" s="51">
        <v>53.47</v>
      </c>
      <c r="AI321" s="130">
        <f t="shared" si="28"/>
        <v>2058.5949999999998</v>
      </c>
      <c r="AJ321" s="73">
        <v>39</v>
      </c>
      <c r="AK321" s="25">
        <v>39</v>
      </c>
      <c r="AL321" s="74">
        <v>70</v>
      </c>
      <c r="AM321" s="74">
        <v>70</v>
      </c>
      <c r="AO321" s="108">
        <v>42.2</v>
      </c>
      <c r="AP321" s="14">
        <v>42.1</v>
      </c>
      <c r="AQ321" s="14">
        <v>73.900000000000006</v>
      </c>
      <c r="AR321" s="14">
        <v>44.2</v>
      </c>
      <c r="AS321" s="108">
        <v>22.2</v>
      </c>
      <c r="AT321" s="108">
        <f t="shared" si="29"/>
        <v>140.30000000000001</v>
      </c>
      <c r="AY321" s="48">
        <v>1888</v>
      </c>
    </row>
    <row r="322" spans="1:51" ht="10.15" customHeight="1">
      <c r="A322" s="22">
        <v>42201</v>
      </c>
      <c r="B322" s="50">
        <f t="shared" si="31"/>
        <v>2015</v>
      </c>
      <c r="C322" s="169"/>
      <c r="F322" s="17">
        <v>51.66</v>
      </c>
      <c r="G322" s="30">
        <v>29.2</v>
      </c>
      <c r="H322" s="32">
        <f t="shared" si="26"/>
        <v>3113.11</v>
      </c>
      <c r="I322" s="32"/>
      <c r="J322" s="32">
        <v>116</v>
      </c>
      <c r="K322" s="6">
        <v>140000</v>
      </c>
      <c r="L322" s="6">
        <v>138</v>
      </c>
      <c r="M322" s="7" t="s">
        <v>95</v>
      </c>
      <c r="N322" s="91">
        <v>57.57</v>
      </c>
      <c r="O322" s="75">
        <f t="shared" si="27"/>
        <v>2216.4450000000002</v>
      </c>
      <c r="P322" s="137"/>
      <c r="Q322" s="3">
        <v>40</v>
      </c>
      <c r="U322" s="93">
        <v>42</v>
      </c>
      <c r="V322" s="78" t="s">
        <v>66</v>
      </c>
      <c r="W322" s="113">
        <v>217.04599999999999</v>
      </c>
      <c r="X322" s="113">
        <f t="shared" si="33"/>
        <v>7.661723799999999</v>
      </c>
      <c r="Y322" s="113">
        <v>198.7</v>
      </c>
      <c r="Z322" s="104">
        <v>210</v>
      </c>
      <c r="AA322" s="105" t="s">
        <v>73</v>
      </c>
      <c r="AB322" s="121">
        <v>55.872880000000002</v>
      </c>
      <c r="AC322" s="86">
        <v>47.7</v>
      </c>
      <c r="AD322" s="86">
        <v>58.67</v>
      </c>
      <c r="AE322" s="86">
        <v>58.67</v>
      </c>
      <c r="AF322" s="86">
        <f t="shared" si="32"/>
        <v>2206.97876</v>
      </c>
      <c r="AG322" s="90"/>
      <c r="AH322" s="51">
        <v>53.47</v>
      </c>
      <c r="AI322" s="130">
        <f t="shared" si="28"/>
        <v>2058.5949999999998</v>
      </c>
      <c r="AJ322" s="73">
        <v>39.299999999999997</v>
      </c>
      <c r="AK322" s="25">
        <v>39.299999999999997</v>
      </c>
      <c r="AL322" s="74">
        <v>70</v>
      </c>
      <c r="AM322" s="74">
        <v>70</v>
      </c>
      <c r="AO322" s="108">
        <v>42.6</v>
      </c>
      <c r="AP322" s="14">
        <v>41.9</v>
      </c>
      <c r="AQ322" s="14">
        <v>74.2</v>
      </c>
      <c r="AR322" s="14">
        <v>46</v>
      </c>
      <c r="AS322" s="108">
        <v>21.4</v>
      </c>
      <c r="AT322" s="108">
        <f t="shared" si="29"/>
        <v>141.6</v>
      </c>
      <c r="AY322" s="48">
        <v>1888</v>
      </c>
    </row>
    <row r="323" spans="1:51" ht="10.15" customHeight="1">
      <c r="A323" s="22">
        <v>42202</v>
      </c>
      <c r="B323" s="50">
        <f t="shared" si="31"/>
        <v>2015</v>
      </c>
      <c r="C323" s="169"/>
      <c r="F323" s="17">
        <v>51.66</v>
      </c>
      <c r="G323" s="30">
        <v>29.2</v>
      </c>
      <c r="H323" s="32">
        <f t="shared" si="26"/>
        <v>3113.11</v>
      </c>
      <c r="I323" s="32"/>
      <c r="J323" s="32">
        <v>117</v>
      </c>
      <c r="K323" s="6">
        <v>140000</v>
      </c>
      <c r="L323" s="6">
        <v>138</v>
      </c>
      <c r="M323" s="7" t="s">
        <v>95</v>
      </c>
      <c r="N323" s="91">
        <v>57.57</v>
      </c>
      <c r="O323" s="75">
        <f t="shared" si="27"/>
        <v>2216.4450000000002</v>
      </c>
      <c r="P323" s="137"/>
      <c r="Q323" s="3">
        <v>40</v>
      </c>
      <c r="U323" s="93">
        <v>42</v>
      </c>
      <c r="V323" s="78" t="s">
        <v>66</v>
      </c>
      <c r="W323" s="113">
        <v>221.417</v>
      </c>
      <c r="X323" s="113">
        <f t="shared" si="33"/>
        <v>7.8160200999999994</v>
      </c>
      <c r="Y323" s="113">
        <v>200.6</v>
      </c>
      <c r="Z323" s="104">
        <v>210</v>
      </c>
      <c r="AA323" s="105" t="s">
        <v>73</v>
      </c>
      <c r="AB323" s="121">
        <v>55.499420000000015</v>
      </c>
      <c r="AC323" s="86">
        <v>48.6</v>
      </c>
      <c r="AD323" s="86">
        <v>58.67</v>
      </c>
      <c r="AE323" s="86">
        <v>58.67</v>
      </c>
      <c r="AF323" s="86">
        <f t="shared" si="32"/>
        <v>2192.2270900000008</v>
      </c>
      <c r="AH323" s="51">
        <v>53.47</v>
      </c>
      <c r="AI323" s="130">
        <f t="shared" si="28"/>
        <v>2058.5949999999998</v>
      </c>
      <c r="AJ323" s="73">
        <v>36</v>
      </c>
      <c r="AK323" s="25">
        <v>36</v>
      </c>
      <c r="AL323" s="74">
        <v>70</v>
      </c>
      <c r="AM323" s="74">
        <v>70</v>
      </c>
      <c r="AO323" s="108">
        <v>43.3</v>
      </c>
      <c r="AP323" s="14">
        <v>42.5</v>
      </c>
      <c r="AQ323" s="14">
        <v>73</v>
      </c>
      <c r="AR323" s="14">
        <v>48.4</v>
      </c>
      <c r="AS323" s="108">
        <v>26.7</v>
      </c>
      <c r="AT323" s="108">
        <f t="shared" si="29"/>
        <v>148.1</v>
      </c>
      <c r="AY323" s="48">
        <v>1888</v>
      </c>
    </row>
    <row r="324" spans="1:51" ht="10.15" customHeight="1">
      <c r="A324" s="22">
        <v>42203</v>
      </c>
      <c r="B324" s="50">
        <f t="shared" si="31"/>
        <v>2015</v>
      </c>
      <c r="C324" s="169"/>
      <c r="F324" s="17">
        <v>51.66</v>
      </c>
      <c r="G324" s="30">
        <v>29.2</v>
      </c>
      <c r="H324" s="32">
        <f t="shared" si="26"/>
        <v>3113.11</v>
      </c>
      <c r="I324" s="32"/>
      <c r="J324" s="32">
        <v>116</v>
      </c>
      <c r="K324" s="6">
        <v>140000</v>
      </c>
      <c r="L324" s="6">
        <v>138</v>
      </c>
      <c r="M324" s="7" t="s">
        <v>95</v>
      </c>
      <c r="N324" s="91">
        <v>57.57</v>
      </c>
      <c r="O324" s="75">
        <f t="shared" si="27"/>
        <v>2216.4450000000002</v>
      </c>
      <c r="P324" s="137"/>
      <c r="Q324" s="3">
        <v>37</v>
      </c>
      <c r="U324" s="93">
        <v>42</v>
      </c>
      <c r="V324" s="78" t="s">
        <v>66</v>
      </c>
      <c r="W324" s="113">
        <v>221.096</v>
      </c>
      <c r="X324" s="113">
        <f t="shared" si="33"/>
        <v>7.8046888000000001</v>
      </c>
      <c r="Y324" s="113">
        <v>206.3</v>
      </c>
      <c r="Z324" s="113">
        <v>225</v>
      </c>
      <c r="AB324" s="121">
        <v>55.691700000000004</v>
      </c>
      <c r="AC324" s="86">
        <v>50.8</v>
      </c>
      <c r="AD324" s="86">
        <v>58.67</v>
      </c>
      <c r="AE324" s="86">
        <v>58.67</v>
      </c>
      <c r="AF324" s="86">
        <f t="shared" si="32"/>
        <v>2199.82215</v>
      </c>
      <c r="AH324" s="51">
        <v>53.47</v>
      </c>
      <c r="AI324" s="130">
        <f t="shared" si="28"/>
        <v>2058.5949999999998</v>
      </c>
      <c r="AJ324" s="73">
        <v>37.5</v>
      </c>
      <c r="AK324" s="25">
        <v>37.5</v>
      </c>
      <c r="AL324" s="74">
        <v>70</v>
      </c>
      <c r="AM324" s="74">
        <v>70</v>
      </c>
      <c r="AO324" s="108">
        <v>43</v>
      </c>
      <c r="AP324" s="14">
        <v>42.1</v>
      </c>
      <c r="AQ324" s="14">
        <v>77.400000000000006</v>
      </c>
      <c r="AR324" s="14">
        <v>48.1</v>
      </c>
      <c r="AS324" s="108">
        <v>24.1</v>
      </c>
      <c r="AT324" s="108">
        <f t="shared" si="29"/>
        <v>149.6</v>
      </c>
      <c r="AY324" s="48">
        <v>1888</v>
      </c>
    </row>
    <row r="325" spans="1:51" ht="10.15" customHeight="1">
      <c r="A325" s="22">
        <v>42204</v>
      </c>
      <c r="B325" s="50">
        <f t="shared" si="31"/>
        <v>2015</v>
      </c>
      <c r="C325" s="169"/>
      <c r="F325" s="17">
        <v>51.66</v>
      </c>
      <c r="G325" s="30">
        <v>29.2</v>
      </c>
      <c r="H325" s="32">
        <f t="shared" ref="H325:H388" si="34">(F325+G325)*$M$1</f>
        <v>3113.11</v>
      </c>
      <c r="I325" s="32"/>
      <c r="J325" s="32">
        <v>118</v>
      </c>
      <c r="K325" s="6">
        <v>140000</v>
      </c>
      <c r="L325" s="6">
        <v>138</v>
      </c>
      <c r="M325" s="7" t="s">
        <v>95</v>
      </c>
      <c r="N325" s="91">
        <v>57.57</v>
      </c>
      <c r="O325" s="75">
        <f t="shared" ref="O325:O388" si="35">N325*$M$1</f>
        <v>2216.4450000000002</v>
      </c>
      <c r="P325" s="137"/>
      <c r="Q325" s="3">
        <v>38</v>
      </c>
      <c r="U325" s="93">
        <v>42</v>
      </c>
      <c r="V325" s="78" t="s">
        <v>66</v>
      </c>
      <c r="W325" s="113">
        <v>221.64699999999999</v>
      </c>
      <c r="X325" s="113">
        <f t="shared" si="33"/>
        <v>7.8241390999999991</v>
      </c>
      <c r="Y325" s="113">
        <v>206.5</v>
      </c>
      <c r="Z325" s="113">
        <v>225</v>
      </c>
      <c r="AB325" s="121">
        <v>55.574080000000002</v>
      </c>
      <c r="AC325" s="86">
        <v>51.1</v>
      </c>
      <c r="AD325" s="86">
        <v>58.67</v>
      </c>
      <c r="AE325" s="86">
        <v>58.67</v>
      </c>
      <c r="AF325" s="86">
        <f t="shared" si="32"/>
        <v>2195.17616</v>
      </c>
      <c r="AH325" s="51">
        <v>53.47</v>
      </c>
      <c r="AI325" s="130">
        <f t="shared" ref="AI325:AI388" si="36">AH325*$M$1</f>
        <v>2058.5949999999998</v>
      </c>
      <c r="AJ325" s="73">
        <v>36.299999999999997</v>
      </c>
      <c r="AK325" s="25">
        <v>36.299999999999997</v>
      </c>
      <c r="AL325" s="74">
        <v>70</v>
      </c>
      <c r="AM325" s="74">
        <v>70</v>
      </c>
      <c r="AO325" s="108">
        <v>42.8</v>
      </c>
      <c r="AP325" s="14">
        <v>41.8</v>
      </c>
      <c r="AQ325" s="14">
        <v>74.8</v>
      </c>
      <c r="AR325" s="14">
        <v>50</v>
      </c>
      <c r="AS325" s="108">
        <v>26.4</v>
      </c>
      <c r="AT325" s="108">
        <f t="shared" ref="AT325:AT388" si="37">AQ325+AR325+AS325</f>
        <v>151.19999999999999</v>
      </c>
      <c r="AY325" s="48">
        <v>1888</v>
      </c>
    </row>
    <row r="326" spans="1:51" ht="10.15" customHeight="1">
      <c r="A326" s="22">
        <v>42205</v>
      </c>
      <c r="B326" s="50">
        <f t="shared" si="31"/>
        <v>2015</v>
      </c>
      <c r="C326" s="169"/>
      <c r="F326" s="17">
        <v>51.66</v>
      </c>
      <c r="G326" s="30">
        <v>29.2</v>
      </c>
      <c r="H326" s="32">
        <f t="shared" si="34"/>
        <v>3113.11</v>
      </c>
      <c r="I326" s="32"/>
      <c r="J326" s="32">
        <v>117</v>
      </c>
      <c r="K326" s="6">
        <v>140000</v>
      </c>
      <c r="L326" s="6">
        <v>138</v>
      </c>
      <c r="M326" s="7" t="s">
        <v>95</v>
      </c>
      <c r="N326" s="91">
        <v>57.57</v>
      </c>
      <c r="O326" s="75">
        <f t="shared" si="35"/>
        <v>2216.4450000000002</v>
      </c>
      <c r="P326" s="137"/>
      <c r="Q326" s="3">
        <v>36</v>
      </c>
      <c r="U326" s="93">
        <v>42</v>
      </c>
      <c r="V326" s="78" t="s">
        <v>85</v>
      </c>
      <c r="W326" s="113">
        <v>215.89599999999999</v>
      </c>
      <c r="X326" s="113">
        <f t="shared" si="33"/>
        <v>7.6211287999999984</v>
      </c>
      <c r="Y326" s="113">
        <v>208.8</v>
      </c>
      <c r="Z326" s="113">
        <v>225</v>
      </c>
      <c r="AA326" s="105"/>
      <c r="AB326" s="121">
        <v>55.142200000000003</v>
      </c>
      <c r="AC326" s="86">
        <v>50.9</v>
      </c>
      <c r="AD326" s="86">
        <v>58.67</v>
      </c>
      <c r="AE326" s="86">
        <v>58.67</v>
      </c>
      <c r="AF326" s="86">
        <f t="shared" si="32"/>
        <v>2178.1169</v>
      </c>
      <c r="AH326" s="51">
        <v>53.47</v>
      </c>
      <c r="AI326" s="130">
        <f t="shared" si="36"/>
        <v>2058.5949999999998</v>
      </c>
      <c r="AJ326" s="73">
        <v>36.6</v>
      </c>
      <c r="AK326" s="25">
        <v>36.6</v>
      </c>
      <c r="AL326" s="74">
        <v>70</v>
      </c>
      <c r="AM326" s="74">
        <v>70</v>
      </c>
      <c r="AO326" s="108">
        <v>42.4</v>
      </c>
      <c r="AP326" s="14">
        <v>41.5</v>
      </c>
      <c r="AQ326" s="14">
        <v>72.400000000000006</v>
      </c>
      <c r="AR326" s="14">
        <v>48.8</v>
      </c>
      <c r="AS326" s="108">
        <v>29.2</v>
      </c>
      <c r="AT326" s="108">
        <f t="shared" si="37"/>
        <v>150.4</v>
      </c>
      <c r="AY326" s="48">
        <v>1888</v>
      </c>
    </row>
    <row r="327" spans="1:51" ht="10.15" customHeight="1">
      <c r="A327" s="22">
        <v>42206</v>
      </c>
      <c r="B327" s="50">
        <f t="shared" si="31"/>
        <v>2015</v>
      </c>
      <c r="C327" s="169"/>
      <c r="F327" s="17">
        <v>51.66</v>
      </c>
      <c r="G327" s="30">
        <v>29.2</v>
      </c>
      <c r="H327" s="32">
        <f t="shared" si="34"/>
        <v>3113.11</v>
      </c>
      <c r="I327" s="32"/>
      <c r="J327" s="32">
        <v>116</v>
      </c>
      <c r="K327" s="6">
        <v>140000</v>
      </c>
      <c r="L327" s="6">
        <v>138</v>
      </c>
      <c r="M327" s="7" t="s">
        <v>95</v>
      </c>
      <c r="N327" s="91">
        <v>57.57</v>
      </c>
      <c r="O327" s="75">
        <f t="shared" si="35"/>
        <v>2216.4450000000002</v>
      </c>
      <c r="P327" s="137"/>
      <c r="Q327" s="3">
        <v>36</v>
      </c>
      <c r="U327" s="93">
        <v>42</v>
      </c>
      <c r="V327" s="78" t="s">
        <v>85</v>
      </c>
      <c r="W327" s="113">
        <v>220.24600000000001</v>
      </c>
      <c r="X327" s="113">
        <f t="shared" si="33"/>
        <v>7.7746838</v>
      </c>
      <c r="Y327" s="113">
        <v>207.6</v>
      </c>
      <c r="Z327" s="113">
        <v>225</v>
      </c>
      <c r="AA327" s="105"/>
      <c r="AB327" s="121">
        <v>54.866099999999975</v>
      </c>
      <c r="AC327" s="86">
        <v>50.7</v>
      </c>
      <c r="AD327" s="86">
        <v>58.67</v>
      </c>
      <c r="AE327" s="86">
        <v>58.67</v>
      </c>
      <c r="AF327" s="86">
        <f t="shared" si="32"/>
        <v>2167.2109499999988</v>
      </c>
      <c r="AH327" s="51">
        <v>53.47</v>
      </c>
      <c r="AI327" s="130">
        <f t="shared" si="36"/>
        <v>2058.5949999999998</v>
      </c>
      <c r="AJ327" s="73">
        <v>37.1</v>
      </c>
      <c r="AK327" s="25">
        <v>37.1</v>
      </c>
      <c r="AL327" s="74">
        <v>70</v>
      </c>
      <c r="AM327" s="74">
        <v>70</v>
      </c>
      <c r="AO327" s="108">
        <v>43.1</v>
      </c>
      <c r="AP327" s="14">
        <v>41.5</v>
      </c>
      <c r="AQ327" s="14">
        <v>74.599999999999994</v>
      </c>
      <c r="AR327" s="14">
        <v>47.5</v>
      </c>
      <c r="AS327" s="108">
        <v>28.3</v>
      </c>
      <c r="AT327" s="108">
        <f t="shared" si="37"/>
        <v>150.4</v>
      </c>
      <c r="AY327" s="48">
        <v>1888</v>
      </c>
    </row>
    <row r="328" spans="1:51" ht="10.15" customHeight="1">
      <c r="A328" s="22">
        <v>42207</v>
      </c>
      <c r="B328" s="50">
        <f t="shared" si="31"/>
        <v>2015</v>
      </c>
      <c r="C328" s="169"/>
      <c r="F328" s="17">
        <v>51.66</v>
      </c>
      <c r="G328" s="30">
        <v>29.2</v>
      </c>
      <c r="H328" s="32">
        <f t="shared" si="34"/>
        <v>3113.11</v>
      </c>
      <c r="I328" s="32"/>
      <c r="J328" s="32">
        <v>116</v>
      </c>
      <c r="K328" s="6">
        <v>140000</v>
      </c>
      <c r="L328" s="6">
        <v>138</v>
      </c>
      <c r="M328" s="7" t="s">
        <v>95</v>
      </c>
      <c r="N328" s="91">
        <v>57.57</v>
      </c>
      <c r="O328" s="75">
        <f t="shared" si="35"/>
        <v>2216.4450000000002</v>
      </c>
      <c r="P328" s="137"/>
      <c r="Q328" s="3">
        <v>36</v>
      </c>
      <c r="U328" s="93">
        <v>42</v>
      </c>
      <c r="V328" s="78" t="s">
        <v>85</v>
      </c>
      <c r="W328" s="113">
        <v>218.91900000000001</v>
      </c>
      <c r="X328" s="113">
        <f t="shared" si="33"/>
        <v>7.7278406999999998</v>
      </c>
      <c r="Y328" s="113">
        <v>217.2</v>
      </c>
      <c r="Z328" s="113">
        <v>225</v>
      </c>
      <c r="AA328" s="105"/>
      <c r="AB328" s="121">
        <v>55.114489999999996</v>
      </c>
      <c r="AC328" s="86">
        <v>49.2</v>
      </c>
      <c r="AD328" s="86">
        <v>58.67</v>
      </c>
      <c r="AE328" s="86">
        <v>58.67</v>
      </c>
      <c r="AF328" s="86">
        <f t="shared" si="32"/>
        <v>2177.0223550000001</v>
      </c>
      <c r="AH328" s="51">
        <v>53.47</v>
      </c>
      <c r="AI328" s="130">
        <f t="shared" si="36"/>
        <v>2058.5949999999998</v>
      </c>
      <c r="AJ328" s="73">
        <v>38.299999999999997</v>
      </c>
      <c r="AK328" s="25">
        <v>38.299999999999997</v>
      </c>
      <c r="AL328" s="74">
        <v>70</v>
      </c>
      <c r="AM328" s="74">
        <v>70</v>
      </c>
      <c r="AO328" s="108">
        <v>43.4</v>
      </c>
      <c r="AP328" s="14">
        <v>42.7</v>
      </c>
      <c r="AQ328" s="14">
        <v>70.599999999999994</v>
      </c>
      <c r="AR328" s="14">
        <v>45.1</v>
      </c>
      <c r="AS328" s="108">
        <v>22.2</v>
      </c>
      <c r="AT328" s="108">
        <f t="shared" si="37"/>
        <v>137.89999999999998</v>
      </c>
      <c r="AY328" s="48">
        <v>1888</v>
      </c>
    </row>
    <row r="329" spans="1:51" ht="10.15" customHeight="1">
      <c r="A329" s="22">
        <v>42208</v>
      </c>
      <c r="B329" s="50">
        <f t="shared" si="31"/>
        <v>2015</v>
      </c>
      <c r="C329" s="169"/>
      <c r="F329" s="17">
        <v>51.66</v>
      </c>
      <c r="G329" s="30">
        <v>29.2</v>
      </c>
      <c r="H329" s="32">
        <f t="shared" si="34"/>
        <v>3113.11</v>
      </c>
      <c r="I329" s="32"/>
      <c r="J329" s="32">
        <v>119</v>
      </c>
      <c r="K329" s="6">
        <v>140000</v>
      </c>
      <c r="L329" s="6">
        <v>138</v>
      </c>
      <c r="M329" s="7" t="s">
        <v>95</v>
      </c>
      <c r="N329" s="91">
        <v>57.57</v>
      </c>
      <c r="O329" s="75">
        <f t="shared" si="35"/>
        <v>2216.4450000000002</v>
      </c>
      <c r="P329" s="137"/>
      <c r="Q329" s="3">
        <v>39</v>
      </c>
      <c r="U329" s="93">
        <v>42</v>
      </c>
      <c r="V329" s="78" t="s">
        <v>85</v>
      </c>
      <c r="W329" s="113">
        <v>220.10400000000001</v>
      </c>
      <c r="X329" s="113">
        <f t="shared" si="33"/>
        <v>7.7696711999999994</v>
      </c>
      <c r="Y329" s="113">
        <v>210</v>
      </c>
      <c r="Z329" s="113">
        <v>225</v>
      </c>
      <c r="AA329" s="105"/>
      <c r="AB329" s="121">
        <v>55.504659999999987</v>
      </c>
      <c r="AC329" s="86">
        <v>49.1</v>
      </c>
      <c r="AD329" s="86">
        <v>58.67</v>
      </c>
      <c r="AE329" s="86">
        <v>58.67</v>
      </c>
      <c r="AF329" s="86">
        <f t="shared" si="32"/>
        <v>2192.4340699999993</v>
      </c>
      <c r="AH329" s="51">
        <v>53.47</v>
      </c>
      <c r="AI329" s="130">
        <f t="shared" si="36"/>
        <v>2058.5949999999998</v>
      </c>
      <c r="AJ329" s="73">
        <v>40.200000000000003</v>
      </c>
      <c r="AK329" s="25">
        <v>40.200000000000003</v>
      </c>
      <c r="AL329" s="74">
        <v>70</v>
      </c>
      <c r="AM329" s="74">
        <v>70</v>
      </c>
      <c r="AO329" s="108">
        <v>42.8</v>
      </c>
      <c r="AP329" s="14">
        <v>42.2</v>
      </c>
      <c r="AQ329" s="14">
        <v>75.3</v>
      </c>
      <c r="AR329" s="14">
        <v>46.8</v>
      </c>
      <c r="AS329" s="108">
        <v>20.399999999999999</v>
      </c>
      <c r="AT329" s="108">
        <f t="shared" si="37"/>
        <v>142.5</v>
      </c>
      <c r="AY329" s="48">
        <v>1888</v>
      </c>
    </row>
    <row r="330" spans="1:51" ht="10.15" customHeight="1">
      <c r="A330" s="22">
        <v>42209</v>
      </c>
      <c r="B330" s="50">
        <f t="shared" si="31"/>
        <v>2015</v>
      </c>
      <c r="C330" s="169"/>
      <c r="F330" s="17">
        <v>51.66</v>
      </c>
      <c r="G330" s="30">
        <v>29.2</v>
      </c>
      <c r="H330" s="32">
        <f t="shared" si="34"/>
        <v>3113.11</v>
      </c>
      <c r="I330" s="32"/>
      <c r="J330" s="32">
        <v>119</v>
      </c>
      <c r="K330" s="6">
        <v>140000</v>
      </c>
      <c r="L330" s="6">
        <v>138</v>
      </c>
      <c r="M330" s="7" t="s">
        <v>95</v>
      </c>
      <c r="N330" s="91">
        <v>57.57</v>
      </c>
      <c r="O330" s="75">
        <f t="shared" si="35"/>
        <v>2216.4450000000002</v>
      </c>
      <c r="P330" s="137"/>
      <c r="Q330" s="3">
        <v>41</v>
      </c>
      <c r="U330" s="93">
        <v>42</v>
      </c>
      <c r="V330" s="78" t="s">
        <v>85</v>
      </c>
      <c r="W330" s="113">
        <v>220.34100000000001</v>
      </c>
      <c r="X330" s="113">
        <f t="shared" si="33"/>
        <v>7.7780373000000003</v>
      </c>
      <c r="Y330" s="113">
        <v>213.8</v>
      </c>
      <c r="Z330" s="113">
        <v>225</v>
      </c>
      <c r="AB330" s="121">
        <v>56.069590000000012</v>
      </c>
      <c r="AC330" s="86">
        <v>50.3</v>
      </c>
      <c r="AD330" s="86">
        <v>58.67</v>
      </c>
      <c r="AE330" s="86">
        <v>58.67</v>
      </c>
      <c r="AF330" s="86">
        <f t="shared" si="32"/>
        <v>2214.7488050000006</v>
      </c>
      <c r="AH330" s="51">
        <v>53.47</v>
      </c>
      <c r="AI330" s="130">
        <f t="shared" si="36"/>
        <v>2058.5949999999998</v>
      </c>
      <c r="AJ330" s="73">
        <v>42</v>
      </c>
      <c r="AK330" s="25">
        <v>42</v>
      </c>
      <c r="AL330" s="74">
        <v>70</v>
      </c>
      <c r="AM330" s="74">
        <v>70</v>
      </c>
      <c r="AO330" s="108">
        <v>43.434997252010298</v>
      </c>
      <c r="AP330" s="14">
        <v>42.387447545613597</v>
      </c>
      <c r="AQ330" s="14">
        <v>73.829602413836398</v>
      </c>
      <c r="AR330" s="14">
        <v>47.629194952920002</v>
      </c>
      <c r="AS330" s="108">
        <v>24.08052559286687</v>
      </c>
      <c r="AT330" s="108">
        <f t="shared" si="37"/>
        <v>145.53932295962326</v>
      </c>
      <c r="AY330" s="48">
        <v>1888</v>
      </c>
    </row>
    <row r="331" spans="1:51" ht="9.75" customHeight="1">
      <c r="A331" s="22">
        <v>42210</v>
      </c>
      <c r="B331" s="50">
        <f t="shared" si="31"/>
        <v>2015</v>
      </c>
      <c r="C331" s="169"/>
      <c r="F331" s="17">
        <v>51.66</v>
      </c>
      <c r="G331" s="30">
        <v>29.2</v>
      </c>
      <c r="H331" s="32">
        <f t="shared" si="34"/>
        <v>3113.11</v>
      </c>
      <c r="I331" s="32"/>
      <c r="J331" s="32">
        <v>118</v>
      </c>
      <c r="K331" s="6">
        <v>140000</v>
      </c>
      <c r="L331" s="6">
        <v>138</v>
      </c>
      <c r="M331" s="7" t="s">
        <v>95</v>
      </c>
      <c r="N331" s="91">
        <v>57.57</v>
      </c>
      <c r="O331" s="75">
        <f t="shared" si="35"/>
        <v>2216.4450000000002</v>
      </c>
      <c r="P331" s="137"/>
      <c r="Q331" s="3">
        <v>43</v>
      </c>
      <c r="U331" s="93">
        <v>42</v>
      </c>
      <c r="V331" s="78" t="s">
        <v>66</v>
      </c>
      <c r="W331" s="113">
        <v>221.8</v>
      </c>
      <c r="X331" s="113">
        <f t="shared" si="33"/>
        <v>7.8295399999999997</v>
      </c>
      <c r="Y331" s="113">
        <v>218.3</v>
      </c>
      <c r="Z331" s="113">
        <v>225</v>
      </c>
      <c r="AB331" s="121">
        <v>56.454109999999986</v>
      </c>
      <c r="AC331" s="86">
        <v>50.8</v>
      </c>
      <c r="AD331" s="86">
        <v>58.67</v>
      </c>
      <c r="AE331" s="86">
        <v>58.67</v>
      </c>
      <c r="AF331" s="86">
        <f t="shared" si="32"/>
        <v>2229.9373449999994</v>
      </c>
      <c r="AH331" s="51">
        <v>53.47</v>
      </c>
      <c r="AI331" s="130">
        <f t="shared" si="36"/>
        <v>2058.5949999999998</v>
      </c>
      <c r="AJ331" s="73">
        <v>41.2</v>
      </c>
      <c r="AK331" s="25">
        <v>41.2</v>
      </c>
      <c r="AL331" s="74">
        <v>70</v>
      </c>
      <c r="AM331" s="74">
        <v>70</v>
      </c>
      <c r="AO331" s="108">
        <v>42.922711714499798</v>
      </c>
      <c r="AP331" s="14">
        <v>42.1720834465943</v>
      </c>
      <c r="AQ331" s="14">
        <v>74.426867968931305</v>
      </c>
      <c r="AR331" s="14">
        <v>45.4535702988914</v>
      </c>
      <c r="AS331" s="108">
        <v>26.546257830682531</v>
      </c>
      <c r="AT331" s="108">
        <f t="shared" si="37"/>
        <v>146.42669609850523</v>
      </c>
      <c r="AY331" s="48">
        <v>1888</v>
      </c>
    </row>
    <row r="332" spans="1:51" ht="10.15" customHeight="1">
      <c r="A332" s="22">
        <v>42211</v>
      </c>
      <c r="B332" s="50">
        <f t="shared" si="31"/>
        <v>2015</v>
      </c>
      <c r="C332" s="169"/>
      <c r="F332" s="17">
        <v>51.66</v>
      </c>
      <c r="G332" s="30">
        <v>29.2</v>
      </c>
      <c r="H332" s="32">
        <f t="shared" si="34"/>
        <v>3113.11</v>
      </c>
      <c r="I332" s="32"/>
      <c r="J332" s="32">
        <v>117</v>
      </c>
      <c r="K332" s="6">
        <v>140000</v>
      </c>
      <c r="L332" s="6">
        <v>138</v>
      </c>
      <c r="M332" s="7" t="s">
        <v>95</v>
      </c>
      <c r="N332" s="91">
        <v>57.57</v>
      </c>
      <c r="O332" s="75">
        <f t="shared" si="35"/>
        <v>2216.4450000000002</v>
      </c>
      <c r="P332" s="137"/>
      <c r="Q332" s="3">
        <v>42</v>
      </c>
      <c r="U332" s="93">
        <v>42</v>
      </c>
      <c r="V332" s="78" t="s">
        <v>66</v>
      </c>
      <c r="W332" s="113">
        <v>221.51499999999999</v>
      </c>
      <c r="X332" s="113">
        <f t="shared" si="33"/>
        <v>7.8194794999999981</v>
      </c>
      <c r="Y332" s="113">
        <v>220.4</v>
      </c>
      <c r="Z332" s="113">
        <v>225</v>
      </c>
      <c r="AB332" s="121">
        <v>56.416150000000009</v>
      </c>
      <c r="AC332" s="86">
        <v>50.8</v>
      </c>
      <c r="AD332" s="86">
        <v>58.67</v>
      </c>
      <c r="AE332" s="86">
        <v>58.67</v>
      </c>
      <c r="AF332" s="86">
        <f t="shared" si="32"/>
        <v>2228.4379250000002</v>
      </c>
      <c r="AH332" s="51">
        <v>53.47</v>
      </c>
      <c r="AI332" s="130">
        <f t="shared" si="36"/>
        <v>2058.5949999999998</v>
      </c>
      <c r="AJ332" s="73">
        <v>39.799999999999997</v>
      </c>
      <c r="AK332" s="25">
        <v>39.799999999999997</v>
      </c>
      <c r="AL332" s="74">
        <v>70</v>
      </c>
      <c r="AM332" s="74">
        <v>70</v>
      </c>
      <c r="AO332" s="108">
        <v>43.088025282094193</v>
      </c>
      <c r="AP332" s="14">
        <v>42.619195939599898</v>
      </c>
      <c r="AQ332" s="14">
        <v>75.33621547963331</v>
      </c>
      <c r="AR332" s="14">
        <v>44.866106381606798</v>
      </c>
      <c r="AS332" s="108">
        <v>28.475723551616728</v>
      </c>
      <c r="AT332" s="108">
        <f t="shared" si="37"/>
        <v>148.67804541285685</v>
      </c>
      <c r="AY332" s="48">
        <v>1888</v>
      </c>
    </row>
    <row r="333" spans="1:51" ht="10.15" customHeight="1">
      <c r="A333" s="22">
        <v>42212</v>
      </c>
      <c r="B333" s="50">
        <f t="shared" si="31"/>
        <v>2015</v>
      </c>
      <c r="C333" s="169"/>
      <c r="F333" s="17">
        <v>51.66</v>
      </c>
      <c r="G333" s="30">
        <v>29.2</v>
      </c>
      <c r="H333" s="32">
        <f t="shared" si="34"/>
        <v>3113.11</v>
      </c>
      <c r="I333" s="32"/>
      <c r="J333" s="32">
        <v>117</v>
      </c>
      <c r="K333" s="6">
        <v>140000</v>
      </c>
      <c r="L333" s="6">
        <v>138</v>
      </c>
      <c r="M333" s="7" t="s">
        <v>95</v>
      </c>
      <c r="N333" s="91">
        <v>57.57</v>
      </c>
      <c r="O333" s="75">
        <f t="shared" si="35"/>
        <v>2216.4450000000002</v>
      </c>
      <c r="P333" s="137"/>
      <c r="Q333" s="3">
        <v>40</v>
      </c>
      <c r="U333" s="93">
        <v>42</v>
      </c>
      <c r="V333" s="78" t="s">
        <v>66</v>
      </c>
      <c r="W333" s="113">
        <v>221.41300000000001</v>
      </c>
      <c r="X333" s="113">
        <f t="shared" si="33"/>
        <v>7.8158788999999995</v>
      </c>
      <c r="Y333" s="113">
        <v>219.5</v>
      </c>
      <c r="Z333" s="113">
        <v>225</v>
      </c>
      <c r="AB333" s="121">
        <v>57.664239999999999</v>
      </c>
      <c r="AC333" s="86">
        <v>50.2</v>
      </c>
      <c r="AD333" s="86">
        <v>58.67</v>
      </c>
      <c r="AE333" s="86">
        <v>58.67</v>
      </c>
      <c r="AF333" s="86">
        <f t="shared" si="32"/>
        <v>2277.7374799999998</v>
      </c>
      <c r="AH333" s="51">
        <v>53.47</v>
      </c>
      <c r="AI333" s="130">
        <f t="shared" si="36"/>
        <v>2058.5949999999998</v>
      </c>
      <c r="AJ333" s="73">
        <v>41.610260000000004</v>
      </c>
      <c r="AK333" s="25">
        <v>41.610260000000004</v>
      </c>
      <c r="AL333" s="77">
        <v>45</v>
      </c>
      <c r="AM333" s="74">
        <v>70</v>
      </c>
      <c r="AN333" s="116" t="s">
        <v>44</v>
      </c>
      <c r="AO333" s="108">
        <v>43.114371985692102</v>
      </c>
      <c r="AP333" s="14">
        <v>42.747973539452801</v>
      </c>
      <c r="AQ333" s="14">
        <v>74.780756918619801</v>
      </c>
      <c r="AR333" s="14">
        <v>47.473242740695504</v>
      </c>
      <c r="AS333" s="108">
        <v>29.621273733403868</v>
      </c>
      <c r="AT333" s="108">
        <f t="shared" si="37"/>
        <v>151.87527339271918</v>
      </c>
      <c r="AY333" s="48">
        <v>1888</v>
      </c>
    </row>
    <row r="334" spans="1:51" ht="10.15" customHeight="1">
      <c r="A334" s="22">
        <v>42213</v>
      </c>
      <c r="B334" s="50">
        <f t="shared" si="31"/>
        <v>2015</v>
      </c>
      <c r="C334" s="169"/>
      <c r="F334" s="17">
        <v>51.66</v>
      </c>
      <c r="G334" s="30">
        <v>29.2</v>
      </c>
      <c r="H334" s="32">
        <f t="shared" si="34"/>
        <v>3113.11</v>
      </c>
      <c r="I334" s="32"/>
      <c r="J334" s="32">
        <v>118</v>
      </c>
      <c r="K334" s="6">
        <v>140000</v>
      </c>
      <c r="L334" s="6">
        <v>138</v>
      </c>
      <c r="M334" s="7" t="s">
        <v>95</v>
      </c>
      <c r="N334" s="91">
        <v>57.57</v>
      </c>
      <c r="O334" s="75">
        <f t="shared" si="35"/>
        <v>2216.4450000000002</v>
      </c>
      <c r="P334" s="137"/>
      <c r="Q334" s="3">
        <v>43</v>
      </c>
      <c r="U334" s="93">
        <v>42</v>
      </c>
      <c r="V334" s="78" t="s">
        <v>66</v>
      </c>
      <c r="W334" s="113">
        <v>223.58699999999999</v>
      </c>
      <c r="X334" s="113">
        <f t="shared" si="33"/>
        <v>7.8926210999999995</v>
      </c>
      <c r="Y334" s="113">
        <v>216.1</v>
      </c>
      <c r="Z334" s="113">
        <v>225</v>
      </c>
      <c r="AB334" s="121">
        <v>57.33321999999999</v>
      </c>
      <c r="AC334" s="86">
        <v>48.6</v>
      </c>
      <c r="AD334" s="86">
        <v>58.67</v>
      </c>
      <c r="AE334" s="86">
        <v>58.67</v>
      </c>
      <c r="AF334" s="86">
        <f t="shared" si="32"/>
        <v>2264.6621899999996</v>
      </c>
      <c r="AH334" s="51">
        <v>53.47</v>
      </c>
      <c r="AI334" s="130">
        <f t="shared" si="36"/>
        <v>2058.5949999999998</v>
      </c>
      <c r="AJ334" s="73">
        <v>40.60098</v>
      </c>
      <c r="AK334" s="25">
        <v>40.60098</v>
      </c>
      <c r="AL334" s="77">
        <v>45</v>
      </c>
      <c r="AM334" s="74">
        <v>70</v>
      </c>
      <c r="AN334" s="116" t="s">
        <v>44</v>
      </c>
      <c r="AO334" s="108">
        <v>43.010833382338703</v>
      </c>
      <c r="AP334" s="14">
        <v>42.098468307951698</v>
      </c>
      <c r="AQ334" s="14">
        <v>77.782501406243895</v>
      </c>
      <c r="AR334" s="14">
        <v>46.333545182846201</v>
      </c>
      <c r="AS334" s="108">
        <v>26.998691232111224</v>
      </c>
      <c r="AT334" s="108">
        <f t="shared" si="37"/>
        <v>151.11473782120132</v>
      </c>
      <c r="AY334" s="48">
        <v>1888</v>
      </c>
    </row>
    <row r="335" spans="1:51" ht="10.15" customHeight="1">
      <c r="A335" s="22">
        <v>42214</v>
      </c>
      <c r="B335" s="50">
        <f t="shared" si="31"/>
        <v>2015</v>
      </c>
      <c r="C335" s="169"/>
      <c r="F335" s="17">
        <v>51.66</v>
      </c>
      <c r="G335" s="30">
        <v>29.2</v>
      </c>
      <c r="H335" s="32">
        <f t="shared" si="34"/>
        <v>3113.11</v>
      </c>
      <c r="I335" s="32"/>
      <c r="J335" s="32">
        <v>118</v>
      </c>
      <c r="K335" s="6">
        <v>140000</v>
      </c>
      <c r="L335" s="6">
        <v>138</v>
      </c>
      <c r="M335" s="7" t="s">
        <v>95</v>
      </c>
      <c r="N335" s="91">
        <v>57.57</v>
      </c>
      <c r="O335" s="75">
        <f t="shared" si="35"/>
        <v>2216.4450000000002</v>
      </c>
      <c r="P335" s="137"/>
      <c r="Q335" s="3">
        <v>41</v>
      </c>
      <c r="U335" s="24">
        <v>60</v>
      </c>
      <c r="V335" s="78" t="s">
        <v>66</v>
      </c>
      <c r="W335" s="113">
        <v>222.96</v>
      </c>
      <c r="X335" s="113">
        <f t="shared" si="33"/>
        <v>7.870487999999999</v>
      </c>
      <c r="Y335" s="113">
        <v>214.9</v>
      </c>
      <c r="Z335" s="113">
        <v>225</v>
      </c>
      <c r="AB335" s="121">
        <v>57.758200000000002</v>
      </c>
      <c r="AC335" s="86">
        <v>47.9</v>
      </c>
      <c r="AD335" s="86">
        <v>58.67</v>
      </c>
      <c r="AE335" s="86">
        <v>58.67</v>
      </c>
      <c r="AF335" s="86">
        <f t="shared" si="32"/>
        <v>2281.4488999999999</v>
      </c>
      <c r="AH335" s="51">
        <v>53.47</v>
      </c>
      <c r="AI335" s="130">
        <f t="shared" si="36"/>
        <v>2058.5949999999998</v>
      </c>
      <c r="AJ335" s="73">
        <v>42.629690000000004</v>
      </c>
      <c r="AK335" s="25">
        <v>42.629690000000004</v>
      </c>
      <c r="AL335" s="74">
        <v>70</v>
      </c>
      <c r="AM335" s="74">
        <v>70</v>
      </c>
      <c r="AO335" s="108">
        <v>43.766132820481694</v>
      </c>
      <c r="AP335" s="14">
        <v>44.258257133841397</v>
      </c>
      <c r="AQ335" s="14">
        <v>77.670715845907992</v>
      </c>
      <c r="AR335" s="14">
        <v>45.0378778730378</v>
      </c>
      <c r="AS335" s="108">
        <v>24.18495180768527</v>
      </c>
      <c r="AT335" s="108">
        <f t="shared" si="37"/>
        <v>146.89354552663107</v>
      </c>
      <c r="AY335" s="48">
        <v>1888</v>
      </c>
    </row>
    <row r="336" spans="1:51" ht="10.15" customHeight="1">
      <c r="A336" s="22">
        <v>42215</v>
      </c>
      <c r="B336" s="50">
        <f t="shared" si="31"/>
        <v>2015</v>
      </c>
      <c r="C336" s="169"/>
      <c r="F336" s="17">
        <v>51.66</v>
      </c>
      <c r="G336" s="30">
        <v>29.2</v>
      </c>
      <c r="H336" s="32">
        <f t="shared" si="34"/>
        <v>3113.11</v>
      </c>
      <c r="I336" s="32"/>
      <c r="J336" s="32">
        <v>119</v>
      </c>
      <c r="K336" s="6">
        <v>140000</v>
      </c>
      <c r="L336" s="6">
        <v>138</v>
      </c>
      <c r="M336" s="7" t="s">
        <v>95</v>
      </c>
      <c r="N336" s="91">
        <v>57.57</v>
      </c>
      <c r="O336" s="75">
        <f t="shared" si="35"/>
        <v>2216.4450000000002</v>
      </c>
      <c r="P336" s="137"/>
      <c r="Q336" s="3">
        <v>43</v>
      </c>
      <c r="U336" s="24">
        <v>60</v>
      </c>
      <c r="V336" s="78" t="s">
        <v>66</v>
      </c>
      <c r="W336" s="113">
        <v>224.12200000000001</v>
      </c>
      <c r="X336" s="113">
        <f>W336*$X$1/1000</f>
        <v>7.9115066000000001</v>
      </c>
      <c r="Y336" s="113">
        <v>218.2</v>
      </c>
      <c r="Z336" s="113">
        <v>225</v>
      </c>
      <c r="AB336" s="121">
        <v>56.744630000000015</v>
      </c>
      <c r="AC336" s="86">
        <v>45.4</v>
      </c>
      <c r="AD336" s="86">
        <v>58.67</v>
      </c>
      <c r="AE336" s="86">
        <v>58.67</v>
      </c>
      <c r="AF336" s="86">
        <f t="shared" si="32"/>
        <v>2241.4128850000006</v>
      </c>
      <c r="AH336" s="51">
        <v>53.47</v>
      </c>
      <c r="AI336" s="130">
        <f t="shared" si="36"/>
        <v>2058.5949999999998</v>
      </c>
      <c r="AJ336" s="73">
        <v>42.801269999999995</v>
      </c>
      <c r="AK336" s="25">
        <v>42.801269999999995</v>
      </c>
      <c r="AL336" s="74">
        <v>70</v>
      </c>
      <c r="AM336" s="74">
        <v>70</v>
      </c>
      <c r="AO336" s="108">
        <v>47.151889823579701</v>
      </c>
      <c r="AP336" s="14">
        <v>46.029676710093504</v>
      </c>
      <c r="AQ336" s="14">
        <v>77.482132755946708</v>
      </c>
      <c r="AR336" s="14">
        <v>43.150508409517201</v>
      </c>
      <c r="AS336" s="108">
        <v>22.905928434440959</v>
      </c>
      <c r="AT336" s="108">
        <f t="shared" si="37"/>
        <v>143.53856959990486</v>
      </c>
      <c r="AY336" s="48">
        <v>1888</v>
      </c>
    </row>
    <row r="337" spans="1:51" ht="10.15" customHeight="1">
      <c r="A337" s="22">
        <v>42216</v>
      </c>
      <c r="B337" s="50">
        <f t="shared" si="31"/>
        <v>2015</v>
      </c>
      <c r="C337" s="169"/>
      <c r="F337" s="17">
        <v>51.66</v>
      </c>
      <c r="G337" s="30">
        <v>29.2</v>
      </c>
      <c r="H337" s="32">
        <f t="shared" si="34"/>
        <v>3113.11</v>
      </c>
      <c r="I337" s="32"/>
      <c r="J337" s="32">
        <v>119</v>
      </c>
      <c r="K337" s="6">
        <v>140000</v>
      </c>
      <c r="L337" s="6">
        <v>138</v>
      </c>
      <c r="M337" s="7" t="s">
        <v>95</v>
      </c>
      <c r="N337" s="91">
        <v>57.57</v>
      </c>
      <c r="O337" s="75">
        <f t="shared" si="35"/>
        <v>2216.4450000000002</v>
      </c>
      <c r="P337" s="137"/>
      <c r="Q337" s="3">
        <v>44</v>
      </c>
      <c r="U337" s="24">
        <v>60</v>
      </c>
      <c r="V337" s="78" t="s">
        <v>66</v>
      </c>
      <c r="W337" s="113">
        <v>225.958</v>
      </c>
      <c r="X337" s="113">
        <f t="shared" si="33"/>
        <v>7.9763173999999992</v>
      </c>
      <c r="Y337" s="113">
        <v>217.6</v>
      </c>
      <c r="Z337" s="113">
        <v>225</v>
      </c>
      <c r="AB337" s="121">
        <v>57.209150000000001</v>
      </c>
      <c r="AC337" s="86">
        <v>44</v>
      </c>
      <c r="AD337" s="86">
        <v>58.67</v>
      </c>
      <c r="AE337" s="86">
        <v>58.67</v>
      </c>
      <c r="AF337" s="86">
        <f t="shared" si="32"/>
        <v>2259.7614250000001</v>
      </c>
      <c r="AH337" s="51">
        <v>53.47</v>
      </c>
      <c r="AI337" s="130">
        <f t="shared" si="36"/>
        <v>2058.5949999999998</v>
      </c>
      <c r="AJ337" s="73">
        <v>47.092649999999999</v>
      </c>
      <c r="AK337" s="25">
        <v>47.092649999999999</v>
      </c>
      <c r="AL337" s="74">
        <v>70</v>
      </c>
      <c r="AM337" s="74">
        <v>70</v>
      </c>
      <c r="AO337" s="108">
        <v>52.442706994621304</v>
      </c>
      <c r="AP337" s="14">
        <v>51.619590765765096</v>
      </c>
      <c r="AQ337" s="14">
        <v>75.271748278669889</v>
      </c>
      <c r="AR337" s="14">
        <v>41.890826676308698</v>
      </c>
      <c r="AS337" s="108">
        <v>17.685369878193921</v>
      </c>
      <c r="AT337" s="108">
        <f t="shared" si="37"/>
        <v>134.84794483317251</v>
      </c>
      <c r="AY337" s="48">
        <v>1888</v>
      </c>
    </row>
    <row r="338" spans="1:51" ht="10.15" customHeight="1">
      <c r="A338" s="22">
        <v>42217</v>
      </c>
      <c r="B338" s="50">
        <f t="shared" si="31"/>
        <v>2015</v>
      </c>
      <c r="C338" s="169">
        <v>42217</v>
      </c>
      <c r="F338" s="17">
        <v>51.66</v>
      </c>
      <c r="G338" s="30">
        <v>29.2</v>
      </c>
      <c r="H338" s="32">
        <f t="shared" si="34"/>
        <v>3113.11</v>
      </c>
      <c r="I338" s="32"/>
      <c r="J338" s="32">
        <v>116</v>
      </c>
      <c r="K338" s="6">
        <v>140000</v>
      </c>
      <c r="L338" s="6">
        <v>138</v>
      </c>
      <c r="M338" s="7" t="s">
        <v>95</v>
      </c>
      <c r="N338" s="91">
        <v>57.57</v>
      </c>
      <c r="O338" s="75">
        <f t="shared" si="35"/>
        <v>2216.4450000000002</v>
      </c>
      <c r="P338" s="137"/>
      <c r="Q338" s="3">
        <v>48</v>
      </c>
      <c r="U338" s="24">
        <v>60</v>
      </c>
      <c r="V338" s="78" t="s">
        <v>66</v>
      </c>
      <c r="W338" s="113">
        <v>225.798</v>
      </c>
      <c r="X338" s="113">
        <f t="shared" si="33"/>
        <v>7.9706693999999993</v>
      </c>
      <c r="Y338" s="113">
        <v>218.1</v>
      </c>
      <c r="Z338" s="113">
        <v>225</v>
      </c>
      <c r="AB338" s="121">
        <v>57.486960000000003</v>
      </c>
      <c r="AC338" s="86">
        <v>45.6</v>
      </c>
      <c r="AD338" s="86">
        <v>58.493000000000002</v>
      </c>
      <c r="AE338" s="86">
        <v>58.493000000000002</v>
      </c>
      <c r="AF338" s="86">
        <f t="shared" si="32"/>
        <v>2270.7349200000003</v>
      </c>
      <c r="AH338" s="51">
        <v>53.47</v>
      </c>
      <c r="AI338" s="130">
        <f t="shared" si="36"/>
        <v>2058.5949999999998</v>
      </c>
      <c r="AJ338" s="73">
        <v>46.683930000000004</v>
      </c>
      <c r="AK338" s="25">
        <v>46.683930000000004</v>
      </c>
      <c r="AL338" s="74">
        <v>69</v>
      </c>
      <c r="AM338" s="74">
        <v>69</v>
      </c>
      <c r="AO338" s="108">
        <v>54.7237362693715</v>
      </c>
      <c r="AP338" s="14">
        <v>53.427845277209599</v>
      </c>
      <c r="AQ338" s="14">
        <v>76.421488045223199</v>
      </c>
      <c r="AR338" s="14">
        <v>43.338597468065799</v>
      </c>
      <c r="AS338" s="108">
        <v>16.297784918909979</v>
      </c>
      <c r="AT338" s="108">
        <f t="shared" si="37"/>
        <v>136.05787043219897</v>
      </c>
      <c r="AY338" s="48">
        <v>1888</v>
      </c>
    </row>
    <row r="339" spans="1:51" ht="10.15" customHeight="1">
      <c r="A339" s="22">
        <v>42218</v>
      </c>
      <c r="B339" s="50">
        <f t="shared" si="31"/>
        <v>2015</v>
      </c>
      <c r="C339" s="169"/>
      <c r="F339" s="17">
        <v>51.66</v>
      </c>
      <c r="G339" s="30">
        <v>29.2</v>
      </c>
      <c r="H339" s="32">
        <f t="shared" si="34"/>
        <v>3113.11</v>
      </c>
      <c r="I339" s="32"/>
      <c r="J339" s="32">
        <v>117</v>
      </c>
      <c r="K339" s="6">
        <v>140000</v>
      </c>
      <c r="L339" s="6">
        <v>138</v>
      </c>
      <c r="M339" s="7" t="s">
        <v>95</v>
      </c>
      <c r="N339" s="91">
        <v>57.57</v>
      </c>
      <c r="O339" s="75">
        <f t="shared" si="35"/>
        <v>2216.4450000000002</v>
      </c>
      <c r="P339" s="137"/>
      <c r="Q339" s="3">
        <v>49</v>
      </c>
      <c r="U339" s="24">
        <v>60</v>
      </c>
      <c r="V339" s="78" t="s">
        <v>66</v>
      </c>
      <c r="W339" s="113">
        <v>224.87899999999999</v>
      </c>
      <c r="X339" s="113">
        <f t="shared" si="33"/>
        <v>7.9382286999999989</v>
      </c>
      <c r="Y339" s="113">
        <v>218.7</v>
      </c>
      <c r="Z339" s="113">
        <v>225</v>
      </c>
      <c r="AB339" s="121">
        <v>56.423550000000013</v>
      </c>
      <c r="AC339" s="86">
        <v>45.8</v>
      </c>
      <c r="AD339" s="86">
        <v>58.493000000000002</v>
      </c>
      <c r="AE339" s="86">
        <v>58.493000000000002</v>
      </c>
      <c r="AF339" s="86">
        <f t="shared" si="32"/>
        <v>2228.7302250000007</v>
      </c>
      <c r="AH339" s="51">
        <v>53.47</v>
      </c>
      <c r="AI339" s="130">
        <f t="shared" si="36"/>
        <v>2058.5949999999998</v>
      </c>
      <c r="AJ339" s="73">
        <v>47.911389999999997</v>
      </c>
      <c r="AK339" s="25">
        <v>47.911389999999997</v>
      </c>
      <c r="AL339" s="74">
        <v>69</v>
      </c>
      <c r="AM339" s="74">
        <v>69</v>
      </c>
      <c r="AO339" s="108">
        <v>54.4344443518156</v>
      </c>
      <c r="AP339" s="14">
        <v>56.459672955038897</v>
      </c>
      <c r="AQ339" s="14">
        <v>76.432110951391891</v>
      </c>
      <c r="AR339" s="14">
        <v>46.123960749248695</v>
      </c>
      <c r="AS339" s="108">
        <v>18.202435243520419</v>
      </c>
      <c r="AT339" s="108">
        <f t="shared" si="37"/>
        <v>140.75850694416101</v>
      </c>
      <c r="AY339" s="48">
        <v>1888</v>
      </c>
    </row>
    <row r="340" spans="1:51" ht="10.15" customHeight="1">
      <c r="A340" s="22">
        <v>42219</v>
      </c>
      <c r="B340" s="50">
        <f t="shared" si="31"/>
        <v>2015</v>
      </c>
      <c r="C340" s="169"/>
      <c r="F340" s="17">
        <v>51.66</v>
      </c>
      <c r="G340" s="30">
        <v>29.2</v>
      </c>
      <c r="H340" s="32">
        <f t="shared" si="34"/>
        <v>3113.11</v>
      </c>
      <c r="I340" s="32"/>
      <c r="J340" s="32">
        <v>117</v>
      </c>
      <c r="K340" s="6">
        <v>140000</v>
      </c>
      <c r="L340" s="6">
        <v>138</v>
      </c>
      <c r="M340" s="7" t="s">
        <v>95</v>
      </c>
      <c r="N340" s="91">
        <v>57.57</v>
      </c>
      <c r="O340" s="75">
        <f t="shared" si="35"/>
        <v>2216.4450000000002</v>
      </c>
      <c r="P340" s="137"/>
      <c r="Q340" s="3">
        <v>50</v>
      </c>
      <c r="U340" s="24">
        <v>60</v>
      </c>
      <c r="V340" s="78" t="s">
        <v>66</v>
      </c>
      <c r="W340" s="113">
        <v>219.19399999999999</v>
      </c>
      <c r="X340" s="113">
        <f t="shared" si="33"/>
        <v>7.7375481999999991</v>
      </c>
      <c r="Y340" s="113">
        <v>219.3</v>
      </c>
      <c r="Z340" s="113">
        <v>225</v>
      </c>
      <c r="AB340" s="121">
        <v>56.224520000000027</v>
      </c>
      <c r="AC340" s="86">
        <v>48.1</v>
      </c>
      <c r="AD340" s="86">
        <v>58.493000000000002</v>
      </c>
      <c r="AE340" s="86">
        <v>58.493000000000002</v>
      </c>
      <c r="AF340" s="86">
        <f t="shared" si="32"/>
        <v>2220.8685400000008</v>
      </c>
      <c r="AH340" s="51">
        <v>53.47</v>
      </c>
      <c r="AI340" s="130">
        <f t="shared" si="36"/>
        <v>2058.5949999999998</v>
      </c>
      <c r="AJ340" s="73">
        <v>49.159349999999996</v>
      </c>
      <c r="AK340" s="25">
        <v>49.159349999999996</v>
      </c>
      <c r="AL340" s="74">
        <v>69</v>
      </c>
      <c r="AM340" s="74">
        <v>69</v>
      </c>
      <c r="AO340" s="108">
        <v>53.028370648866996</v>
      </c>
      <c r="AP340" s="14">
        <v>55.831214727899699</v>
      </c>
      <c r="AQ340" s="14">
        <v>74.216821127628194</v>
      </c>
      <c r="AR340" s="14">
        <v>46.194431638692897</v>
      </c>
      <c r="AS340" s="108">
        <v>18.02212685737663</v>
      </c>
      <c r="AT340" s="108">
        <f t="shared" si="37"/>
        <v>138.43337962369773</v>
      </c>
      <c r="AY340" s="48">
        <v>1888</v>
      </c>
    </row>
    <row r="341" spans="1:51" ht="10.15" customHeight="1">
      <c r="A341" s="22">
        <v>42220</v>
      </c>
      <c r="B341" s="50">
        <f t="shared" si="31"/>
        <v>2015</v>
      </c>
      <c r="C341" s="169"/>
      <c r="F341" s="17">
        <v>51.66</v>
      </c>
      <c r="G341" s="30">
        <v>29.2</v>
      </c>
      <c r="H341" s="32">
        <f t="shared" si="34"/>
        <v>3113.11</v>
      </c>
      <c r="I341" s="32"/>
      <c r="J341" s="32">
        <v>118</v>
      </c>
      <c r="K341" s="6">
        <v>140000</v>
      </c>
      <c r="L341" s="6">
        <v>138</v>
      </c>
      <c r="M341" s="7" t="s">
        <v>95</v>
      </c>
      <c r="N341" s="91">
        <v>57.57</v>
      </c>
      <c r="O341" s="75">
        <f t="shared" si="35"/>
        <v>2216.4450000000002</v>
      </c>
      <c r="P341" s="137"/>
      <c r="Q341" s="3">
        <v>51</v>
      </c>
      <c r="U341" s="24">
        <v>60</v>
      </c>
      <c r="V341" s="78" t="s">
        <v>66</v>
      </c>
      <c r="W341" s="113">
        <v>222.99100000000001</v>
      </c>
      <c r="X341" s="113">
        <f t="shared" si="33"/>
        <v>7.8715823</v>
      </c>
      <c r="Y341" s="113">
        <v>218.5</v>
      </c>
      <c r="Z341" s="104">
        <v>223</v>
      </c>
      <c r="AA341" s="105" t="s">
        <v>68</v>
      </c>
      <c r="AB341" s="121">
        <v>56.192710000000005</v>
      </c>
      <c r="AC341" s="86">
        <v>48.1</v>
      </c>
      <c r="AD341" s="86">
        <v>58.493000000000002</v>
      </c>
      <c r="AE341" s="86">
        <v>58.493000000000002</v>
      </c>
      <c r="AF341" s="86">
        <f t="shared" si="32"/>
        <v>2219.6120450000003</v>
      </c>
      <c r="AH341" s="51">
        <v>53.47</v>
      </c>
      <c r="AI341" s="130">
        <f t="shared" si="36"/>
        <v>2058.5949999999998</v>
      </c>
      <c r="AJ341" s="73">
        <v>48.306089999999998</v>
      </c>
      <c r="AK341" s="25">
        <v>48.306089999999998</v>
      </c>
      <c r="AL341" s="74">
        <v>69</v>
      </c>
      <c r="AM341" s="74">
        <v>69</v>
      </c>
      <c r="AO341" s="108">
        <v>55.336463272890406</v>
      </c>
      <c r="AP341" s="14">
        <v>59.177636440750099</v>
      </c>
      <c r="AQ341" s="14">
        <v>73.703024911069505</v>
      </c>
      <c r="AR341" s="14">
        <v>42.468419844250299</v>
      </c>
      <c r="AS341" s="108">
        <v>18.110657444957482</v>
      </c>
      <c r="AT341" s="108">
        <f t="shared" si="37"/>
        <v>134.28210220027728</v>
      </c>
      <c r="AY341" s="48">
        <v>1888</v>
      </c>
    </row>
    <row r="342" spans="1:51" ht="10.15" customHeight="1">
      <c r="A342" s="22">
        <v>42221</v>
      </c>
      <c r="B342" s="50">
        <f t="shared" si="31"/>
        <v>2015</v>
      </c>
      <c r="C342" s="169"/>
      <c r="F342" s="17">
        <v>51.66</v>
      </c>
      <c r="G342" s="30">
        <v>29.2</v>
      </c>
      <c r="H342" s="32">
        <f t="shared" si="34"/>
        <v>3113.11</v>
      </c>
      <c r="I342" s="32"/>
      <c r="J342" s="32">
        <v>119</v>
      </c>
      <c r="K342" s="6">
        <v>140000</v>
      </c>
      <c r="L342" s="6">
        <v>138</v>
      </c>
      <c r="M342" s="7" t="s">
        <v>95</v>
      </c>
      <c r="N342" s="91">
        <v>57.57</v>
      </c>
      <c r="O342" s="75">
        <f t="shared" si="35"/>
        <v>2216.4450000000002</v>
      </c>
      <c r="P342" s="137"/>
      <c r="Q342" s="3">
        <v>49</v>
      </c>
      <c r="U342" s="24">
        <v>60</v>
      </c>
      <c r="V342" s="78" t="s">
        <v>66</v>
      </c>
      <c r="W342" s="113">
        <v>222.381</v>
      </c>
      <c r="X342" s="113">
        <f t="shared" si="33"/>
        <v>7.8500492999999993</v>
      </c>
      <c r="Y342" s="113">
        <v>217</v>
      </c>
      <c r="Z342" s="104">
        <v>223</v>
      </c>
      <c r="AA342" s="105" t="s">
        <v>68</v>
      </c>
      <c r="AB342" s="121">
        <v>56.664749999999998</v>
      </c>
      <c r="AC342" s="86">
        <v>46.7</v>
      </c>
      <c r="AD342" s="86">
        <v>58.493000000000002</v>
      </c>
      <c r="AE342" s="86">
        <v>58.493000000000002</v>
      </c>
      <c r="AF342" s="86">
        <f t="shared" si="32"/>
        <v>2238.2576249999997</v>
      </c>
      <c r="AH342" s="51">
        <v>53.47</v>
      </c>
      <c r="AI342" s="130">
        <f t="shared" si="36"/>
        <v>2058.5949999999998</v>
      </c>
      <c r="AJ342" s="73">
        <v>48.313050000000004</v>
      </c>
      <c r="AK342" s="25">
        <v>48.313050000000004</v>
      </c>
      <c r="AL342" s="74">
        <v>69</v>
      </c>
      <c r="AM342" s="74">
        <v>69</v>
      </c>
      <c r="AO342" s="108">
        <v>52.631174984197102</v>
      </c>
      <c r="AP342" s="14">
        <v>57.156705969236697</v>
      </c>
      <c r="AQ342" s="14">
        <v>75.882629808925302</v>
      </c>
      <c r="AR342" s="14">
        <v>43.039566596079801</v>
      </c>
      <c r="AS342" s="108">
        <v>14.784646865787028</v>
      </c>
      <c r="AT342" s="108">
        <f t="shared" si="37"/>
        <v>133.70684327079215</v>
      </c>
      <c r="AY342" s="48">
        <v>1888</v>
      </c>
    </row>
    <row r="343" spans="1:51" ht="10.15" customHeight="1">
      <c r="A343" s="22">
        <v>42222</v>
      </c>
      <c r="B343" s="50">
        <f t="shared" si="31"/>
        <v>2015</v>
      </c>
      <c r="C343" s="169"/>
      <c r="F343" s="17">
        <v>51.66</v>
      </c>
      <c r="G343" s="30">
        <v>29.2</v>
      </c>
      <c r="H343" s="32">
        <f t="shared" si="34"/>
        <v>3113.11</v>
      </c>
      <c r="I343" s="32"/>
      <c r="J343" s="32">
        <v>120</v>
      </c>
      <c r="K343" s="6">
        <v>140000</v>
      </c>
      <c r="L343" s="6">
        <v>138</v>
      </c>
      <c r="M343" s="7" t="s">
        <v>95</v>
      </c>
      <c r="N343" s="91">
        <v>57.57</v>
      </c>
      <c r="O343" s="75">
        <f t="shared" si="35"/>
        <v>2216.4450000000002</v>
      </c>
      <c r="P343" s="137"/>
      <c r="Q343" s="3">
        <v>50</v>
      </c>
      <c r="U343" s="24">
        <v>60</v>
      </c>
      <c r="V343" s="78" t="s">
        <v>66</v>
      </c>
      <c r="W343" s="113">
        <v>224.16800000000001</v>
      </c>
      <c r="X343" s="113">
        <f t="shared" si="33"/>
        <v>7.9131304</v>
      </c>
      <c r="Y343" s="113">
        <v>216.6</v>
      </c>
      <c r="Z343" s="104">
        <v>223</v>
      </c>
      <c r="AA343" s="105" t="s">
        <v>68</v>
      </c>
      <c r="AB343" s="121">
        <v>56.931720000000006</v>
      </c>
      <c r="AC343" s="86">
        <v>47.5</v>
      </c>
      <c r="AD343" s="86">
        <v>58.493000000000002</v>
      </c>
      <c r="AE343" s="86">
        <v>58.493000000000002</v>
      </c>
      <c r="AF343" s="86">
        <f t="shared" si="32"/>
        <v>2248.80294</v>
      </c>
      <c r="AH343" s="51">
        <v>53.47</v>
      </c>
      <c r="AI343" s="130">
        <f t="shared" si="36"/>
        <v>2058.5949999999998</v>
      </c>
      <c r="AJ343" s="73">
        <v>48.732309999999998</v>
      </c>
      <c r="AK343" s="25">
        <v>48.732309999999998</v>
      </c>
      <c r="AL343" s="74">
        <v>69</v>
      </c>
      <c r="AM343" s="74">
        <v>69</v>
      </c>
      <c r="AO343" s="108">
        <v>52.174932441058104</v>
      </c>
      <c r="AP343" s="14">
        <v>56.058281509213998</v>
      </c>
      <c r="AQ343" s="14">
        <v>74.871723593059698</v>
      </c>
      <c r="AR343" s="14">
        <v>43.683602300332105</v>
      </c>
      <c r="AS343" s="108">
        <v>18.158454859565701</v>
      </c>
      <c r="AT343" s="108">
        <f t="shared" si="37"/>
        <v>136.71378075295749</v>
      </c>
      <c r="AY343" s="48">
        <v>1888</v>
      </c>
    </row>
    <row r="344" spans="1:51" ht="10.15" customHeight="1">
      <c r="A344" s="22">
        <v>42223</v>
      </c>
      <c r="B344" s="50">
        <f t="shared" si="31"/>
        <v>2015</v>
      </c>
      <c r="C344" s="169"/>
      <c r="F344" s="17">
        <v>51.66</v>
      </c>
      <c r="G344" s="30">
        <v>29.2</v>
      </c>
      <c r="H344" s="32">
        <f t="shared" si="34"/>
        <v>3113.11</v>
      </c>
      <c r="I344" s="32"/>
      <c r="J344" s="32">
        <v>121</v>
      </c>
      <c r="K344" s="6">
        <v>140000</v>
      </c>
      <c r="L344" s="6">
        <v>138</v>
      </c>
      <c r="M344" s="7" t="s">
        <v>95</v>
      </c>
      <c r="N344" s="91">
        <v>57.57</v>
      </c>
      <c r="O344" s="75">
        <f t="shared" si="35"/>
        <v>2216.4450000000002</v>
      </c>
      <c r="P344" s="137"/>
      <c r="Q344" s="3">
        <v>50</v>
      </c>
      <c r="U344" s="24">
        <v>60</v>
      </c>
      <c r="V344" s="78" t="s">
        <v>66</v>
      </c>
      <c r="W344" s="113">
        <v>223.72200000000001</v>
      </c>
      <c r="X344" s="113">
        <f t="shared" si="33"/>
        <v>7.8973865999999999</v>
      </c>
      <c r="Y344" s="113">
        <v>216.2</v>
      </c>
      <c r="Z344" s="104">
        <v>223</v>
      </c>
      <c r="AA344" s="105" t="s">
        <v>68</v>
      </c>
      <c r="AB344" s="121">
        <v>57.420460000000013</v>
      </c>
      <c r="AC344" s="86">
        <v>47.3</v>
      </c>
      <c r="AD344" s="86">
        <v>58.493000000000002</v>
      </c>
      <c r="AE344" s="86">
        <v>58.493000000000002</v>
      </c>
      <c r="AF344" s="86">
        <f t="shared" si="32"/>
        <v>2268.1081700000004</v>
      </c>
      <c r="AH344" s="51">
        <v>53.47</v>
      </c>
      <c r="AI344" s="130">
        <f t="shared" si="36"/>
        <v>2058.5949999999998</v>
      </c>
      <c r="AJ344" s="73">
        <v>46.8825</v>
      </c>
      <c r="AK344" s="25">
        <v>46.8825</v>
      </c>
      <c r="AL344" s="74">
        <v>69</v>
      </c>
      <c r="AM344" s="74">
        <v>69</v>
      </c>
      <c r="AO344" s="108">
        <v>52.908970431684502</v>
      </c>
      <c r="AP344" s="14">
        <v>56.325333380920497</v>
      </c>
      <c r="AQ344" s="14">
        <v>76.313397172498895</v>
      </c>
      <c r="AR344" s="14">
        <v>43.467776291880597</v>
      </c>
      <c r="AS344" s="108">
        <v>18.79845501726366</v>
      </c>
      <c r="AT344" s="108">
        <f t="shared" si="37"/>
        <v>138.57962848164314</v>
      </c>
      <c r="AY344" s="48">
        <v>1888</v>
      </c>
    </row>
    <row r="345" spans="1:51" ht="10.15" customHeight="1">
      <c r="A345" s="22">
        <v>42224</v>
      </c>
      <c r="B345" s="50">
        <f t="shared" si="31"/>
        <v>2015</v>
      </c>
      <c r="C345" s="169"/>
      <c r="F345" s="17">
        <v>51.66</v>
      </c>
      <c r="G345" s="30">
        <v>29.2</v>
      </c>
      <c r="H345" s="32">
        <f t="shared" si="34"/>
        <v>3113.11</v>
      </c>
      <c r="I345" s="32"/>
      <c r="J345" s="32">
        <v>124</v>
      </c>
      <c r="K345" s="6">
        <v>140000</v>
      </c>
      <c r="L345" s="6">
        <v>138</v>
      </c>
      <c r="M345" s="7" t="s">
        <v>95</v>
      </c>
      <c r="N345" s="91">
        <v>57.57</v>
      </c>
      <c r="O345" s="75">
        <f t="shared" si="35"/>
        <v>2216.4450000000002</v>
      </c>
      <c r="P345" s="137"/>
      <c r="Q345" s="3">
        <v>48</v>
      </c>
      <c r="U345" s="24">
        <v>60</v>
      </c>
      <c r="W345" s="113">
        <v>225.613</v>
      </c>
      <c r="X345" s="113">
        <f t="shared" si="33"/>
        <v>7.9641388999999991</v>
      </c>
      <c r="Y345" s="113">
        <v>218.9</v>
      </c>
      <c r="Z345" s="104">
        <v>223</v>
      </c>
      <c r="AA345" s="105" t="s">
        <v>68</v>
      </c>
      <c r="AB345" s="121">
        <v>57.294242671000013</v>
      </c>
      <c r="AC345" s="86">
        <v>48.9</v>
      </c>
      <c r="AD345" s="86">
        <v>58.493000000000002</v>
      </c>
      <c r="AE345" s="86">
        <v>58.493000000000002</v>
      </c>
      <c r="AF345" s="86">
        <f t="shared" si="32"/>
        <v>2263.1225855045004</v>
      </c>
      <c r="AH345" s="51">
        <v>53.47</v>
      </c>
      <c r="AI345" s="130">
        <f t="shared" si="36"/>
        <v>2058.5949999999998</v>
      </c>
      <c r="AJ345" s="73">
        <v>42.921109999999999</v>
      </c>
      <c r="AK345" s="25">
        <v>42.921109999999999</v>
      </c>
      <c r="AL345" s="74">
        <v>69</v>
      </c>
      <c r="AM345" s="74">
        <v>69</v>
      </c>
      <c r="AO345" s="108">
        <v>52.543247195241605</v>
      </c>
      <c r="AP345" s="14">
        <v>56.356746829935503</v>
      </c>
      <c r="AQ345" s="14">
        <v>74.794673194040499</v>
      </c>
      <c r="AR345" s="14">
        <v>41.735945879584399</v>
      </c>
      <c r="AS345" s="108">
        <v>22.151191861005689</v>
      </c>
      <c r="AT345" s="108">
        <f t="shared" si="37"/>
        <v>138.68181093463059</v>
      </c>
      <c r="AY345" s="48">
        <v>1888</v>
      </c>
    </row>
    <row r="346" spans="1:51" ht="10.15" customHeight="1">
      <c r="A346" s="22">
        <v>42225</v>
      </c>
      <c r="B346" s="50">
        <f t="shared" si="31"/>
        <v>2015</v>
      </c>
      <c r="C346" s="169"/>
      <c r="F346" s="17">
        <v>51.66</v>
      </c>
      <c r="G346" s="30">
        <v>29.2</v>
      </c>
      <c r="H346" s="32">
        <f t="shared" si="34"/>
        <v>3113.11</v>
      </c>
      <c r="I346" s="32"/>
      <c r="J346" s="32">
        <v>124</v>
      </c>
      <c r="K346" s="6">
        <v>140000</v>
      </c>
      <c r="L346" s="6">
        <v>138</v>
      </c>
      <c r="M346" s="7" t="s">
        <v>95</v>
      </c>
      <c r="N346" s="91">
        <v>57.57</v>
      </c>
      <c r="O346" s="75">
        <f t="shared" si="35"/>
        <v>2216.4450000000002</v>
      </c>
      <c r="P346" s="137"/>
      <c r="Q346" s="3">
        <v>45</v>
      </c>
      <c r="U346" s="24">
        <v>60</v>
      </c>
      <c r="W346" s="113">
        <v>225.642</v>
      </c>
      <c r="X346" s="113">
        <f t="shared" si="33"/>
        <v>7.9651625999999993</v>
      </c>
      <c r="Y346" s="113">
        <v>219.3</v>
      </c>
      <c r="Z346" s="113">
        <v>225</v>
      </c>
      <c r="AB346" s="121">
        <v>56.335250000000002</v>
      </c>
      <c r="AC346" s="86">
        <v>49.4</v>
      </c>
      <c r="AD346" s="86">
        <v>58.493000000000002</v>
      </c>
      <c r="AE346" s="86">
        <v>58.493000000000002</v>
      </c>
      <c r="AF346" s="86">
        <f t="shared" si="32"/>
        <v>2225.2423750000003</v>
      </c>
      <c r="AH346" s="51">
        <v>53.47</v>
      </c>
      <c r="AI346" s="130">
        <f t="shared" si="36"/>
        <v>2058.5949999999998</v>
      </c>
      <c r="AJ346" s="73">
        <v>42.567389999999996</v>
      </c>
      <c r="AK346" s="25">
        <v>42.567389999999996</v>
      </c>
      <c r="AL346" s="74">
        <v>69</v>
      </c>
      <c r="AM346" s="74">
        <v>69</v>
      </c>
      <c r="AO346" s="108">
        <v>52.932199568733097</v>
      </c>
      <c r="AP346" s="14">
        <v>55.251073739116102</v>
      </c>
      <c r="AQ346" s="14">
        <v>74.111826940685802</v>
      </c>
      <c r="AR346" s="14">
        <v>40.859239970697097</v>
      </c>
      <c r="AS346" s="108">
        <v>22.865654765797778</v>
      </c>
      <c r="AT346" s="108">
        <f t="shared" si="37"/>
        <v>137.83672167718069</v>
      </c>
      <c r="AY346" s="48">
        <v>1888</v>
      </c>
    </row>
    <row r="347" spans="1:51" ht="10.15" customHeight="1">
      <c r="A347" s="22">
        <v>42226</v>
      </c>
      <c r="B347" s="50">
        <f t="shared" si="31"/>
        <v>2015</v>
      </c>
      <c r="C347" s="169"/>
      <c r="F347" s="17">
        <v>51.66</v>
      </c>
      <c r="G347" s="30">
        <v>29.2</v>
      </c>
      <c r="H347" s="32">
        <f t="shared" si="34"/>
        <v>3113.11</v>
      </c>
      <c r="I347" s="32"/>
      <c r="J347" s="32">
        <v>120</v>
      </c>
      <c r="K347" s="6">
        <v>140000</v>
      </c>
      <c r="L347" s="51">
        <v>124</v>
      </c>
      <c r="M347" s="7" t="s">
        <v>77</v>
      </c>
      <c r="N347" s="91">
        <v>57.57</v>
      </c>
      <c r="O347" s="75">
        <f t="shared" si="35"/>
        <v>2216.4450000000002</v>
      </c>
      <c r="P347" s="137"/>
      <c r="Q347" s="3">
        <v>43</v>
      </c>
      <c r="U347" s="24">
        <v>60</v>
      </c>
      <c r="V347" s="7" t="s">
        <v>77</v>
      </c>
      <c r="W347" s="113">
        <v>222.00899999999999</v>
      </c>
      <c r="X347" s="113">
        <f t="shared" si="33"/>
        <v>7.836917699999999</v>
      </c>
      <c r="Y347" s="113">
        <v>221.5</v>
      </c>
      <c r="Z347" s="113">
        <v>225</v>
      </c>
      <c r="AB347" s="121">
        <v>55.747550000000011</v>
      </c>
      <c r="AC347" s="86">
        <v>48.1</v>
      </c>
      <c r="AD347" s="86">
        <v>58.493000000000002</v>
      </c>
      <c r="AE347" s="86">
        <v>58.493000000000002</v>
      </c>
      <c r="AF347" s="86">
        <f t="shared" si="32"/>
        <v>2202.0282250000005</v>
      </c>
      <c r="AH347" s="51">
        <v>53.47</v>
      </c>
      <c r="AI347" s="130">
        <f t="shared" si="36"/>
        <v>2058.5949999999998</v>
      </c>
      <c r="AJ347" s="73">
        <v>41.967760000000006</v>
      </c>
      <c r="AK347" s="25">
        <v>41.967760000000006</v>
      </c>
      <c r="AL347" s="74">
        <v>69</v>
      </c>
      <c r="AM347" s="74">
        <v>69</v>
      </c>
      <c r="AO347" s="108">
        <v>52.593054047794197</v>
      </c>
      <c r="AP347" s="14">
        <v>55.191551634203499</v>
      </c>
      <c r="AQ347" s="14">
        <v>75.694885311357609</v>
      </c>
      <c r="AR347" s="14">
        <v>40.409930303599403</v>
      </c>
      <c r="AS347" s="108">
        <v>21.89069314223163</v>
      </c>
      <c r="AT347" s="108">
        <f t="shared" si="37"/>
        <v>137.99550875718865</v>
      </c>
      <c r="AY347" s="48">
        <v>1888</v>
      </c>
    </row>
    <row r="348" spans="1:51" ht="10.15" customHeight="1">
      <c r="A348" s="22">
        <v>42227</v>
      </c>
      <c r="B348" s="50">
        <f t="shared" si="31"/>
        <v>2015</v>
      </c>
      <c r="C348" s="169"/>
      <c r="F348" s="17">
        <v>51.66</v>
      </c>
      <c r="G348" s="30">
        <v>29.2</v>
      </c>
      <c r="H348" s="32">
        <f t="shared" si="34"/>
        <v>3113.11</v>
      </c>
      <c r="I348" s="32"/>
      <c r="J348" s="32">
        <v>119</v>
      </c>
      <c r="K348" s="6">
        <v>140000</v>
      </c>
      <c r="L348" s="51">
        <v>124</v>
      </c>
      <c r="M348" s="7" t="s">
        <v>77</v>
      </c>
      <c r="N348" s="91">
        <v>57.57</v>
      </c>
      <c r="O348" s="75">
        <f t="shared" si="35"/>
        <v>2216.4450000000002</v>
      </c>
      <c r="P348" s="137"/>
      <c r="Q348" s="3">
        <v>43</v>
      </c>
      <c r="U348" s="24">
        <v>60</v>
      </c>
      <c r="V348" s="7" t="s">
        <v>77</v>
      </c>
      <c r="W348" s="113">
        <v>217.85400000000001</v>
      </c>
      <c r="X348" s="113">
        <f t="shared" si="33"/>
        <v>7.6902461999999998</v>
      </c>
      <c r="Y348" s="113">
        <v>213.9</v>
      </c>
      <c r="Z348" s="113">
        <v>225</v>
      </c>
      <c r="AB348" s="121">
        <v>56.246530000000021</v>
      </c>
      <c r="AC348" s="86">
        <v>49.1</v>
      </c>
      <c r="AD348" s="86">
        <v>58.493000000000002</v>
      </c>
      <c r="AE348" s="86">
        <v>58.493000000000002</v>
      </c>
      <c r="AF348" s="86">
        <f t="shared" si="32"/>
        <v>2221.737935000001</v>
      </c>
      <c r="AH348" s="51">
        <v>53.47</v>
      </c>
      <c r="AI348" s="130">
        <f t="shared" si="36"/>
        <v>2058.5949999999998</v>
      </c>
      <c r="AJ348" s="73">
        <v>42.403790000000001</v>
      </c>
      <c r="AK348" s="25">
        <v>42.403790000000001</v>
      </c>
      <c r="AL348" s="74">
        <v>69</v>
      </c>
      <c r="AM348" s="74">
        <v>69</v>
      </c>
      <c r="AO348" s="108">
        <v>51.461874802886499</v>
      </c>
      <c r="AP348" s="14">
        <v>54.464284331205299</v>
      </c>
      <c r="AQ348" s="14">
        <v>77.357245690046895</v>
      </c>
      <c r="AR348" s="14">
        <v>43.300941521638002</v>
      </c>
      <c r="AS348" s="108">
        <v>17.279241020723042</v>
      </c>
      <c r="AT348" s="108">
        <f t="shared" si="37"/>
        <v>137.93742823240794</v>
      </c>
      <c r="AY348" s="48">
        <v>1888</v>
      </c>
    </row>
    <row r="349" spans="1:51" ht="10.15" customHeight="1">
      <c r="A349" s="22">
        <v>42228</v>
      </c>
      <c r="B349" s="50">
        <f t="shared" si="31"/>
        <v>2015</v>
      </c>
      <c r="C349" s="169"/>
      <c r="F349" s="17">
        <v>51.66</v>
      </c>
      <c r="G349" s="30">
        <v>29.2</v>
      </c>
      <c r="H349" s="32">
        <f t="shared" si="34"/>
        <v>3113.11</v>
      </c>
      <c r="I349" s="32"/>
      <c r="J349" s="32">
        <v>115</v>
      </c>
      <c r="K349" s="6">
        <v>140000</v>
      </c>
      <c r="L349" s="6">
        <v>138</v>
      </c>
      <c r="M349" s="7" t="s">
        <v>95</v>
      </c>
      <c r="N349" s="91">
        <v>57.57</v>
      </c>
      <c r="O349" s="75">
        <f t="shared" si="35"/>
        <v>2216.4450000000002</v>
      </c>
      <c r="P349" s="137"/>
      <c r="Q349" s="3">
        <v>43</v>
      </c>
      <c r="U349" s="24">
        <v>60</v>
      </c>
      <c r="W349" s="113">
        <v>218.86099999999999</v>
      </c>
      <c r="X349" s="113">
        <f t="shared" si="33"/>
        <v>7.7257932999999994</v>
      </c>
      <c r="Y349" s="113">
        <v>212.2</v>
      </c>
      <c r="Z349" s="104">
        <v>223</v>
      </c>
      <c r="AA349" s="105" t="s">
        <v>57</v>
      </c>
      <c r="AB349" s="121">
        <v>57.160563267000029</v>
      </c>
      <c r="AC349" s="86">
        <v>48.7</v>
      </c>
      <c r="AD349" s="86">
        <v>58.493000000000002</v>
      </c>
      <c r="AE349" s="86">
        <v>58.493000000000002</v>
      </c>
      <c r="AF349" s="86">
        <f t="shared" si="32"/>
        <v>2257.8422490465014</v>
      </c>
      <c r="AH349" s="51">
        <v>53.47</v>
      </c>
      <c r="AI349" s="130">
        <f t="shared" si="36"/>
        <v>2058.5949999999998</v>
      </c>
      <c r="AJ349" s="73">
        <v>43.189300000000003</v>
      </c>
      <c r="AK349" s="25">
        <v>43.189300000000003</v>
      </c>
      <c r="AL349" s="74">
        <v>69</v>
      </c>
      <c r="AM349" s="74">
        <v>69</v>
      </c>
      <c r="AO349" s="108">
        <v>52.194745468132105</v>
      </c>
      <c r="AP349" s="14">
        <v>53.834008002653796</v>
      </c>
      <c r="AQ349" s="14">
        <v>73.615650737150901</v>
      </c>
      <c r="AR349" s="14">
        <v>44.628536844615702</v>
      </c>
      <c r="AS349" s="108">
        <v>12.852419590248948</v>
      </c>
      <c r="AT349" s="108">
        <f t="shared" si="37"/>
        <v>131.09660717201555</v>
      </c>
      <c r="AY349" s="48">
        <v>1888</v>
      </c>
    </row>
    <row r="350" spans="1:51" ht="10.15" customHeight="1">
      <c r="A350" s="22">
        <v>42229</v>
      </c>
      <c r="B350" s="50">
        <f t="shared" si="31"/>
        <v>2015</v>
      </c>
      <c r="C350" s="169"/>
      <c r="F350" s="17">
        <v>51.66</v>
      </c>
      <c r="G350" s="30">
        <v>29.2</v>
      </c>
      <c r="H350" s="32">
        <f t="shared" si="34"/>
        <v>3113.11</v>
      </c>
      <c r="I350" s="32"/>
      <c r="J350" s="32">
        <v>118</v>
      </c>
      <c r="K350" s="6">
        <v>140000</v>
      </c>
      <c r="L350" s="6">
        <v>138</v>
      </c>
      <c r="M350" s="7" t="s">
        <v>95</v>
      </c>
      <c r="N350" s="91">
        <v>57.57</v>
      </c>
      <c r="O350" s="75">
        <f t="shared" si="35"/>
        <v>2216.4450000000002</v>
      </c>
      <c r="P350" s="137"/>
      <c r="Q350" s="3">
        <v>44</v>
      </c>
      <c r="U350" s="24">
        <v>60</v>
      </c>
      <c r="W350" s="113">
        <v>219.57300000000001</v>
      </c>
      <c r="X350" s="113">
        <f t="shared" si="33"/>
        <v>7.7509268999999996</v>
      </c>
      <c r="Y350" s="113">
        <v>208.8</v>
      </c>
      <c r="Z350" s="104">
        <v>223</v>
      </c>
      <c r="AA350" s="105" t="s">
        <v>57</v>
      </c>
      <c r="AB350" s="121">
        <v>57.67605020220001</v>
      </c>
      <c r="AC350" s="86">
        <v>46.7</v>
      </c>
      <c r="AD350" s="86">
        <v>58.493000000000002</v>
      </c>
      <c r="AE350" s="86">
        <v>58.493000000000002</v>
      </c>
      <c r="AF350" s="86">
        <f t="shared" si="32"/>
        <v>2278.2039829869004</v>
      </c>
      <c r="AH350" s="51">
        <v>53.47</v>
      </c>
      <c r="AI350" s="130">
        <f t="shared" si="36"/>
        <v>2058.5949999999998</v>
      </c>
      <c r="AJ350" s="73">
        <v>42.440010000000001</v>
      </c>
      <c r="AK350" s="25">
        <v>42.440010000000001</v>
      </c>
      <c r="AL350" s="74">
        <v>69</v>
      </c>
      <c r="AM350" s="74">
        <v>69</v>
      </c>
      <c r="AO350" s="108">
        <v>52.9012163508391</v>
      </c>
      <c r="AP350" s="14">
        <v>55.320061482956802</v>
      </c>
      <c r="AQ350" s="14">
        <v>72.798933118393109</v>
      </c>
      <c r="AR350" s="14">
        <v>45.467129293477406</v>
      </c>
      <c r="AS350" s="108">
        <v>12.461223458527261</v>
      </c>
      <c r="AT350" s="108">
        <f t="shared" si="37"/>
        <v>130.72728587039776</v>
      </c>
      <c r="AY350" s="48">
        <v>1888</v>
      </c>
    </row>
    <row r="351" spans="1:51" ht="10.15" customHeight="1">
      <c r="A351" s="22">
        <v>42230</v>
      </c>
      <c r="B351" s="50">
        <f t="shared" si="31"/>
        <v>2015</v>
      </c>
      <c r="C351" s="169"/>
      <c r="F351" s="17">
        <v>51.66</v>
      </c>
      <c r="G351" s="30">
        <v>29.2</v>
      </c>
      <c r="H351" s="32">
        <f t="shared" si="34"/>
        <v>3113.11</v>
      </c>
      <c r="I351" s="32"/>
      <c r="J351" s="32">
        <v>124</v>
      </c>
      <c r="K351" s="6">
        <v>140000</v>
      </c>
      <c r="L351" s="6">
        <v>138</v>
      </c>
      <c r="M351" s="7" t="s">
        <v>95</v>
      </c>
      <c r="N351" s="91">
        <v>57.57</v>
      </c>
      <c r="O351" s="75">
        <f t="shared" si="35"/>
        <v>2216.4450000000002</v>
      </c>
      <c r="P351" s="137"/>
      <c r="Q351" s="3">
        <v>43</v>
      </c>
      <c r="U351" s="24">
        <v>60</v>
      </c>
      <c r="W351" s="113">
        <v>223.80500000000001</v>
      </c>
      <c r="X351" s="113">
        <f t="shared" si="33"/>
        <v>7.9003164999999997</v>
      </c>
      <c r="Y351" s="113">
        <v>209.4</v>
      </c>
      <c r="Z351" s="113">
        <v>225</v>
      </c>
      <c r="AB351" s="121">
        <v>57.133550373600016</v>
      </c>
      <c r="AC351" s="86">
        <v>46.9</v>
      </c>
      <c r="AD351" s="86">
        <v>58.493000000000002</v>
      </c>
      <c r="AE351" s="86">
        <v>58.493000000000002</v>
      </c>
      <c r="AF351" s="86">
        <f t="shared" si="32"/>
        <v>2256.7752397572008</v>
      </c>
      <c r="AH351" s="51">
        <v>53.47</v>
      </c>
      <c r="AI351" s="130">
        <f t="shared" si="36"/>
        <v>2058.5949999999998</v>
      </c>
      <c r="AJ351" s="73">
        <v>43.003839999999997</v>
      </c>
      <c r="AK351" s="25">
        <v>43.003839999999997</v>
      </c>
      <c r="AL351" s="74">
        <v>69</v>
      </c>
      <c r="AM351" s="74">
        <v>69</v>
      </c>
      <c r="AO351" s="108">
        <v>52.881786588776698</v>
      </c>
      <c r="AP351" s="14">
        <v>55.4115254827855</v>
      </c>
      <c r="AQ351" s="14">
        <v>71.394464220624698</v>
      </c>
      <c r="AR351" s="14">
        <v>47.031256409912103</v>
      </c>
      <c r="AS351" s="108">
        <v>9.8057214107585686</v>
      </c>
      <c r="AT351" s="108">
        <f t="shared" si="37"/>
        <v>128.23144204129537</v>
      </c>
      <c r="AY351" s="48">
        <v>1888</v>
      </c>
    </row>
    <row r="352" spans="1:51" ht="10.15" customHeight="1">
      <c r="A352" s="22">
        <v>42231</v>
      </c>
      <c r="B352" s="50">
        <f t="shared" si="31"/>
        <v>2015</v>
      </c>
      <c r="C352" s="169"/>
      <c r="F352" s="17">
        <v>51.66</v>
      </c>
      <c r="G352" s="30">
        <v>29.2</v>
      </c>
      <c r="H352" s="32">
        <f t="shared" si="34"/>
        <v>3113.11</v>
      </c>
      <c r="I352" s="32"/>
      <c r="J352" s="32">
        <v>121</v>
      </c>
      <c r="K352" s="6">
        <v>140000</v>
      </c>
      <c r="L352" s="6">
        <v>138</v>
      </c>
      <c r="M352" s="7" t="s">
        <v>95</v>
      </c>
      <c r="N352" s="91">
        <v>57.57</v>
      </c>
      <c r="O352" s="75">
        <f t="shared" si="35"/>
        <v>2216.4450000000002</v>
      </c>
      <c r="P352" s="137"/>
      <c r="Q352" s="3">
        <v>44</v>
      </c>
      <c r="U352" s="24">
        <v>60</v>
      </c>
      <c r="W352" s="113">
        <v>223.51400000000001</v>
      </c>
      <c r="X352" s="113">
        <f t="shared" si="33"/>
        <v>7.8900441999999993</v>
      </c>
      <c r="Y352" s="113">
        <v>207.9</v>
      </c>
      <c r="Z352" s="113">
        <v>225</v>
      </c>
      <c r="AB352" s="121">
        <v>56.845120000000023</v>
      </c>
      <c r="AC352" s="86">
        <v>47.2</v>
      </c>
      <c r="AD352" s="86">
        <v>58.493000000000002</v>
      </c>
      <c r="AE352" s="86">
        <v>58.493000000000002</v>
      </c>
      <c r="AF352" s="86">
        <f t="shared" si="32"/>
        <v>2245.3822400000008</v>
      </c>
      <c r="AH352" s="51">
        <v>53.47</v>
      </c>
      <c r="AI352" s="130">
        <f t="shared" si="36"/>
        <v>2058.5949999999998</v>
      </c>
      <c r="AJ352" s="73">
        <v>41.967480000000002</v>
      </c>
      <c r="AK352" s="25">
        <v>41.967480000000002</v>
      </c>
      <c r="AL352" s="74">
        <v>69</v>
      </c>
      <c r="AM352" s="74">
        <v>69</v>
      </c>
      <c r="AO352" s="108">
        <v>53.549498284592602</v>
      </c>
      <c r="AP352" s="14">
        <v>55.5251206268441</v>
      </c>
      <c r="AQ352" s="14">
        <v>75.176534109528703</v>
      </c>
      <c r="AR352" s="14">
        <v>49.5776401989513</v>
      </c>
      <c r="AS352" s="108">
        <v>16.293769954416319</v>
      </c>
      <c r="AT352" s="108">
        <f t="shared" si="37"/>
        <v>141.04794426289632</v>
      </c>
      <c r="AY352" s="48">
        <v>1888</v>
      </c>
    </row>
    <row r="353" spans="1:51" ht="10.15" customHeight="1">
      <c r="A353" s="22">
        <v>42232</v>
      </c>
      <c r="B353" s="50">
        <f t="shared" si="31"/>
        <v>2015</v>
      </c>
      <c r="C353" s="169"/>
      <c r="F353" s="17">
        <v>51.66</v>
      </c>
      <c r="G353" s="30">
        <v>29.2</v>
      </c>
      <c r="H353" s="32">
        <f t="shared" si="34"/>
        <v>3113.11</v>
      </c>
      <c r="I353" s="32"/>
      <c r="J353" s="32">
        <v>120</v>
      </c>
      <c r="K353" s="6">
        <v>140000</v>
      </c>
      <c r="L353" s="6">
        <v>138</v>
      </c>
      <c r="M353" s="7" t="s">
        <v>95</v>
      </c>
      <c r="N353" s="91">
        <v>57.57</v>
      </c>
      <c r="O353" s="75">
        <f t="shared" si="35"/>
        <v>2216.4450000000002</v>
      </c>
      <c r="P353" s="137"/>
      <c r="Q353" s="3">
        <v>44</v>
      </c>
      <c r="U353" s="24">
        <v>60</v>
      </c>
      <c r="W353" s="113">
        <v>224.35499999999999</v>
      </c>
      <c r="X353" s="113">
        <f t="shared" si="33"/>
        <v>7.9197314999999993</v>
      </c>
      <c r="Y353" s="113">
        <v>211.1</v>
      </c>
      <c r="Z353" s="113">
        <v>225</v>
      </c>
      <c r="AB353" s="121">
        <v>56.837319999999991</v>
      </c>
      <c r="AC353" s="86">
        <v>48</v>
      </c>
      <c r="AD353" s="86">
        <v>58.493000000000002</v>
      </c>
      <c r="AE353" s="86">
        <v>58.493000000000002</v>
      </c>
      <c r="AF353" s="86">
        <f t="shared" si="32"/>
        <v>2245.0741399999997</v>
      </c>
      <c r="AH353" s="51">
        <v>53.47</v>
      </c>
      <c r="AI353" s="130">
        <f t="shared" si="36"/>
        <v>2058.5949999999998</v>
      </c>
      <c r="AJ353" s="73">
        <v>44.682970000000005</v>
      </c>
      <c r="AK353" s="25">
        <v>44.682970000000005</v>
      </c>
      <c r="AL353" s="74">
        <v>69</v>
      </c>
      <c r="AM353" s="74">
        <v>69</v>
      </c>
      <c r="AO353" s="108">
        <v>53.304255404048199</v>
      </c>
      <c r="AP353" s="14">
        <v>53.037732772240901</v>
      </c>
      <c r="AQ353" s="14">
        <v>70.9539161527657</v>
      </c>
      <c r="AR353" s="14">
        <v>53.285196220596802</v>
      </c>
      <c r="AS353" s="108">
        <v>19.355770320768514</v>
      </c>
      <c r="AT353" s="108">
        <f t="shared" si="37"/>
        <v>143.594882694131</v>
      </c>
      <c r="AY353" s="48">
        <v>1888</v>
      </c>
    </row>
    <row r="354" spans="1:51" ht="10.15" customHeight="1">
      <c r="A354" s="22">
        <v>42233</v>
      </c>
      <c r="B354" s="50">
        <f t="shared" si="31"/>
        <v>2015</v>
      </c>
      <c r="C354" s="169"/>
      <c r="F354" s="17">
        <v>51.66</v>
      </c>
      <c r="G354" s="30">
        <v>29.2</v>
      </c>
      <c r="H354" s="32">
        <f t="shared" si="34"/>
        <v>3113.11</v>
      </c>
      <c r="I354" s="32"/>
      <c r="J354" s="32">
        <v>118</v>
      </c>
      <c r="K354" s="6">
        <v>140000</v>
      </c>
      <c r="L354" s="6">
        <v>138</v>
      </c>
      <c r="M354" s="7" t="s">
        <v>95</v>
      </c>
      <c r="N354" s="91">
        <v>57.57</v>
      </c>
      <c r="O354" s="75">
        <f t="shared" si="35"/>
        <v>2216.4450000000002</v>
      </c>
      <c r="P354" s="137"/>
      <c r="Q354" s="3">
        <v>46</v>
      </c>
      <c r="U354" s="24">
        <v>60</v>
      </c>
      <c r="W354" s="113">
        <v>215.24</v>
      </c>
      <c r="X354" s="113">
        <f t="shared" si="33"/>
        <v>7.5979719999999995</v>
      </c>
      <c r="Y354" s="113">
        <v>213.4</v>
      </c>
      <c r="Z354" s="104">
        <v>215</v>
      </c>
      <c r="AA354" s="105" t="s">
        <v>55</v>
      </c>
      <c r="AB354" s="121">
        <v>56.331770000000006</v>
      </c>
      <c r="AC354" s="86">
        <v>47.8</v>
      </c>
      <c r="AD354" s="86">
        <v>58.493000000000002</v>
      </c>
      <c r="AE354" s="86">
        <v>58.493000000000002</v>
      </c>
      <c r="AF354" s="86">
        <f t="shared" si="32"/>
        <v>2225.1049150000003</v>
      </c>
      <c r="AH354" s="51">
        <v>53.47</v>
      </c>
      <c r="AI354" s="130">
        <f t="shared" si="36"/>
        <v>2058.5949999999998</v>
      </c>
      <c r="AJ354" s="73">
        <v>44.785160000000005</v>
      </c>
      <c r="AK354" s="25">
        <v>44.785160000000005</v>
      </c>
      <c r="AL354" s="74">
        <v>69</v>
      </c>
      <c r="AM354" s="74">
        <v>69</v>
      </c>
      <c r="AO354" s="108">
        <v>53.201572331491697</v>
      </c>
      <c r="AP354" s="14">
        <v>52.9242778800335</v>
      </c>
      <c r="AQ354" s="14">
        <v>73.083475469467302</v>
      </c>
      <c r="AR354" s="14">
        <v>51.430258085708402</v>
      </c>
      <c r="AS354" s="108">
        <v>17.865058973484128</v>
      </c>
      <c r="AT354" s="108">
        <f t="shared" si="37"/>
        <v>142.37879252865983</v>
      </c>
      <c r="AY354" s="48">
        <v>1888</v>
      </c>
    </row>
    <row r="355" spans="1:51" ht="10.15" customHeight="1">
      <c r="A355" s="22">
        <v>42234</v>
      </c>
      <c r="B355" s="50">
        <f t="shared" si="31"/>
        <v>2015</v>
      </c>
      <c r="C355" s="169"/>
      <c r="F355" s="17">
        <v>51.66</v>
      </c>
      <c r="G355" s="30">
        <v>29.2</v>
      </c>
      <c r="H355" s="32">
        <f t="shared" si="34"/>
        <v>3113.11</v>
      </c>
      <c r="I355" s="32"/>
      <c r="J355" s="32">
        <v>119</v>
      </c>
      <c r="K355" s="6">
        <v>140000</v>
      </c>
      <c r="L355" s="6">
        <v>138</v>
      </c>
      <c r="M355" s="7" t="s">
        <v>95</v>
      </c>
      <c r="N355" s="91">
        <v>57.57</v>
      </c>
      <c r="O355" s="75">
        <f t="shared" si="35"/>
        <v>2216.4450000000002</v>
      </c>
      <c r="P355" s="137"/>
      <c r="Q355" s="3">
        <v>46</v>
      </c>
      <c r="U355" s="24">
        <v>60</v>
      </c>
      <c r="W355" s="113">
        <v>212.92599999999999</v>
      </c>
      <c r="X355" s="113">
        <f t="shared" si="33"/>
        <v>7.5162877999999989</v>
      </c>
      <c r="Y355" s="113">
        <v>210.1</v>
      </c>
      <c r="Z355" s="104">
        <v>215</v>
      </c>
      <c r="AA355" s="105" t="s">
        <v>55</v>
      </c>
      <c r="AB355" s="121">
        <v>55.800131308099999</v>
      </c>
      <c r="AC355" s="86">
        <v>46.4</v>
      </c>
      <c r="AD355" s="86">
        <v>58.493000000000002</v>
      </c>
      <c r="AE355" s="86">
        <v>58.493000000000002</v>
      </c>
      <c r="AF355" s="86">
        <f t="shared" si="32"/>
        <v>2204.1051866699499</v>
      </c>
      <c r="AH355" s="51">
        <v>53.47</v>
      </c>
      <c r="AI355" s="130">
        <f t="shared" si="36"/>
        <v>2058.5949999999998</v>
      </c>
      <c r="AJ355" s="73">
        <v>43.504649999999998</v>
      </c>
      <c r="AK355" s="25">
        <v>43.504649999999998</v>
      </c>
      <c r="AL355" s="74">
        <v>69</v>
      </c>
      <c r="AM355" s="74">
        <v>69</v>
      </c>
      <c r="AO355" s="108">
        <v>53.175029339739702</v>
      </c>
      <c r="AP355" s="14">
        <v>52.190724023713898</v>
      </c>
      <c r="AQ355" s="14">
        <v>73.810457919963994</v>
      </c>
      <c r="AR355" s="14">
        <v>48.994019920163005</v>
      </c>
      <c r="AS355" s="108">
        <v>11.355263085571984</v>
      </c>
      <c r="AT355" s="108">
        <f t="shared" si="37"/>
        <v>134.15974092569897</v>
      </c>
      <c r="AY355" s="48">
        <v>1888</v>
      </c>
    </row>
    <row r="356" spans="1:51" ht="10.15" customHeight="1">
      <c r="A356" s="22">
        <v>42235</v>
      </c>
      <c r="B356" s="50">
        <f t="shared" si="31"/>
        <v>2015</v>
      </c>
      <c r="C356" s="169"/>
      <c r="F356" s="17">
        <v>51.66</v>
      </c>
      <c r="G356" s="30">
        <v>29.2</v>
      </c>
      <c r="H356" s="32">
        <f t="shared" si="34"/>
        <v>3113.11</v>
      </c>
      <c r="I356" s="32"/>
      <c r="J356" s="32">
        <v>124</v>
      </c>
      <c r="K356" s="6">
        <v>140000</v>
      </c>
      <c r="L356" s="6">
        <v>138</v>
      </c>
      <c r="M356" s="7" t="s">
        <v>95</v>
      </c>
      <c r="N356" s="91">
        <v>57.57</v>
      </c>
      <c r="O356" s="75">
        <f t="shared" si="35"/>
        <v>2216.4450000000002</v>
      </c>
      <c r="P356" s="137"/>
      <c r="Q356" s="3">
        <v>44</v>
      </c>
      <c r="U356" s="24">
        <v>60</v>
      </c>
      <c r="W356" s="113">
        <v>213.69200000000001</v>
      </c>
      <c r="X356" s="113">
        <f t="shared" si="33"/>
        <v>7.5433275999999996</v>
      </c>
      <c r="Y356" s="113">
        <v>207.4</v>
      </c>
      <c r="Z356" s="104">
        <v>215</v>
      </c>
      <c r="AA356" s="105" t="s">
        <v>55</v>
      </c>
      <c r="AB356" s="121">
        <v>55.473960000000005</v>
      </c>
      <c r="AC356" s="86">
        <v>46.5</v>
      </c>
      <c r="AD356" s="86">
        <v>58.493000000000002</v>
      </c>
      <c r="AE356" s="86">
        <v>58.493000000000002</v>
      </c>
      <c r="AF356" s="86">
        <f t="shared" si="32"/>
        <v>2191.2214200000003</v>
      </c>
      <c r="AH356" s="51">
        <v>53.47</v>
      </c>
      <c r="AI356" s="130">
        <f t="shared" si="36"/>
        <v>2058.5949999999998</v>
      </c>
      <c r="AJ356" s="73">
        <v>46.336620000000003</v>
      </c>
      <c r="AK356" s="25">
        <v>46.336620000000003</v>
      </c>
      <c r="AL356" s="74">
        <v>69</v>
      </c>
      <c r="AM356" s="74">
        <v>69</v>
      </c>
      <c r="AO356" s="108">
        <v>51.844463807507097</v>
      </c>
      <c r="AP356" s="14">
        <v>51.804510247212797</v>
      </c>
      <c r="AQ356" s="14">
        <v>76.451340659221799</v>
      </c>
      <c r="AR356" s="14">
        <v>46.251425343903698</v>
      </c>
      <c r="AS356" s="108">
        <v>8.3938917884955817</v>
      </c>
      <c r="AT356" s="108">
        <f t="shared" si="37"/>
        <v>131.09665779162108</v>
      </c>
      <c r="AY356" s="48">
        <v>1888</v>
      </c>
    </row>
    <row r="357" spans="1:51" ht="10.15" customHeight="1">
      <c r="A357" s="22">
        <v>42236</v>
      </c>
      <c r="B357" s="50">
        <f t="shared" si="31"/>
        <v>2015</v>
      </c>
      <c r="C357" s="169"/>
      <c r="F357" s="17">
        <v>51.66</v>
      </c>
      <c r="G357" s="30">
        <v>29.2</v>
      </c>
      <c r="H357" s="32">
        <f t="shared" si="34"/>
        <v>3113.11</v>
      </c>
      <c r="I357" s="32"/>
      <c r="J357" s="32">
        <v>122</v>
      </c>
      <c r="K357" s="6">
        <v>140000</v>
      </c>
      <c r="L357" s="6">
        <v>138</v>
      </c>
      <c r="M357" s="7" t="s">
        <v>95</v>
      </c>
      <c r="N357" s="91">
        <v>57.57</v>
      </c>
      <c r="O357" s="75">
        <f t="shared" si="35"/>
        <v>2216.4450000000002</v>
      </c>
      <c r="P357" s="137"/>
      <c r="Q357" s="3">
        <v>47</v>
      </c>
      <c r="U357" s="24">
        <v>60</v>
      </c>
      <c r="W357" s="113">
        <v>221.09299999999999</v>
      </c>
      <c r="X357" s="113">
        <f t="shared" si="33"/>
        <v>7.8045828999999998</v>
      </c>
      <c r="Y357" s="113">
        <v>208.5</v>
      </c>
      <c r="Z357" s="104">
        <v>215</v>
      </c>
      <c r="AA357" s="105" t="s">
        <v>138</v>
      </c>
      <c r="AB357" s="121">
        <v>56.921889999999983</v>
      </c>
      <c r="AC357" s="86">
        <v>46.5</v>
      </c>
      <c r="AD357" s="86">
        <v>58.493000000000002</v>
      </c>
      <c r="AE357" s="86">
        <v>58.493000000000002</v>
      </c>
      <c r="AF357" s="86">
        <f t="shared" si="32"/>
        <v>2248.4146549999991</v>
      </c>
      <c r="AH357" s="51">
        <v>53.47</v>
      </c>
      <c r="AI357" s="130">
        <f t="shared" si="36"/>
        <v>2058.5949999999998</v>
      </c>
      <c r="AJ357" s="73">
        <v>43.381309999999999</v>
      </c>
      <c r="AK357" s="25">
        <v>43.381309999999999</v>
      </c>
      <c r="AL357" s="74">
        <v>69</v>
      </c>
      <c r="AM357" s="74">
        <v>69</v>
      </c>
      <c r="AO357" s="108">
        <v>51.171562117026205</v>
      </c>
      <c r="AP357" s="14">
        <v>51.294106714504601</v>
      </c>
      <c r="AQ357" s="14">
        <v>75.663034858793196</v>
      </c>
      <c r="AR357" s="14">
        <v>42.693303950942799</v>
      </c>
      <c r="AS357" s="108">
        <v>13.585315653803541</v>
      </c>
      <c r="AT357" s="108">
        <f t="shared" si="37"/>
        <v>131.94165446353955</v>
      </c>
      <c r="AY357" s="48">
        <v>1888</v>
      </c>
    </row>
    <row r="358" spans="1:51" ht="10.15" customHeight="1">
      <c r="A358" s="22">
        <v>42237</v>
      </c>
      <c r="B358" s="50">
        <f t="shared" si="31"/>
        <v>2015</v>
      </c>
      <c r="C358" s="169"/>
      <c r="F358" s="17">
        <v>51.66</v>
      </c>
      <c r="G358" s="30">
        <v>29.2</v>
      </c>
      <c r="H358" s="32">
        <f t="shared" si="34"/>
        <v>3113.11</v>
      </c>
      <c r="I358" s="32"/>
      <c r="J358" s="32">
        <v>122</v>
      </c>
      <c r="K358" s="6">
        <v>140000</v>
      </c>
      <c r="L358" s="6">
        <v>138</v>
      </c>
      <c r="M358" s="7" t="s">
        <v>95</v>
      </c>
      <c r="N358" s="91">
        <v>57.57</v>
      </c>
      <c r="O358" s="75">
        <f t="shared" si="35"/>
        <v>2216.4450000000002</v>
      </c>
      <c r="P358" s="137"/>
      <c r="Q358" s="3">
        <v>45</v>
      </c>
      <c r="U358" s="24">
        <v>60</v>
      </c>
      <c r="W358" s="113">
        <v>224.029</v>
      </c>
      <c r="X358" s="113">
        <f t="shared" si="33"/>
        <v>7.9082236999999997</v>
      </c>
      <c r="Y358" s="113">
        <v>213.1</v>
      </c>
      <c r="Z358" s="127">
        <v>225</v>
      </c>
      <c r="AA358" s="105" t="s">
        <v>139</v>
      </c>
      <c r="AB358" s="121">
        <v>57.945689999999971</v>
      </c>
      <c r="AC358" s="86">
        <v>47.8</v>
      </c>
      <c r="AD358" s="86">
        <v>58.493000000000002</v>
      </c>
      <c r="AE358" s="86">
        <v>58.493000000000002</v>
      </c>
      <c r="AF358" s="86">
        <f t="shared" si="32"/>
        <v>2288.8547549999989</v>
      </c>
      <c r="AH358" s="51">
        <v>53.47</v>
      </c>
      <c r="AI358" s="130">
        <f t="shared" si="36"/>
        <v>2058.5949999999998</v>
      </c>
      <c r="AJ358" s="73">
        <v>45.366370000000003</v>
      </c>
      <c r="AK358" s="25">
        <v>45.366370000000003</v>
      </c>
      <c r="AL358" s="74">
        <v>69</v>
      </c>
      <c r="AM358" s="74">
        <v>69</v>
      </c>
      <c r="AO358" s="108">
        <v>52</v>
      </c>
      <c r="AP358" s="14">
        <v>50.9</v>
      </c>
      <c r="AQ358" s="14">
        <v>74.8</v>
      </c>
      <c r="AR358" s="14">
        <v>45.1</v>
      </c>
      <c r="AS358" s="108">
        <v>16.92387561874536</v>
      </c>
      <c r="AT358" s="108">
        <f t="shared" si="37"/>
        <v>136.82387561874538</v>
      </c>
      <c r="AY358" s="48">
        <v>1888</v>
      </c>
    </row>
    <row r="359" spans="1:51" ht="10.15" customHeight="1">
      <c r="A359" s="22">
        <v>42238</v>
      </c>
      <c r="B359" s="50">
        <f t="shared" si="31"/>
        <v>2015</v>
      </c>
      <c r="C359" s="169"/>
      <c r="F359" s="17">
        <v>51.66</v>
      </c>
      <c r="G359" s="30">
        <v>29.2</v>
      </c>
      <c r="H359" s="32">
        <f t="shared" si="34"/>
        <v>3113.11</v>
      </c>
      <c r="I359" s="32"/>
      <c r="J359" s="32">
        <v>119</v>
      </c>
      <c r="K359" s="6">
        <v>140000</v>
      </c>
      <c r="L359" s="6">
        <v>138</v>
      </c>
      <c r="M359" s="7" t="s">
        <v>95</v>
      </c>
      <c r="N359" s="91">
        <v>57.57</v>
      </c>
      <c r="O359" s="75">
        <f t="shared" si="35"/>
        <v>2216.4450000000002</v>
      </c>
      <c r="P359" s="137"/>
      <c r="Q359" s="3">
        <v>46</v>
      </c>
      <c r="U359" s="24">
        <v>60</v>
      </c>
      <c r="W359" s="113">
        <v>225.06</v>
      </c>
      <c r="X359" s="113">
        <f t="shared" si="33"/>
        <v>7.9446179999999993</v>
      </c>
      <c r="Y359" s="113">
        <v>218.7</v>
      </c>
      <c r="Z359" s="127">
        <v>225</v>
      </c>
      <c r="AA359" s="105" t="s">
        <v>139</v>
      </c>
      <c r="AB359" s="121">
        <v>58.324179999999991</v>
      </c>
      <c r="AC359" s="86">
        <v>49.6</v>
      </c>
      <c r="AD359" s="86">
        <v>58.493000000000002</v>
      </c>
      <c r="AE359" s="86">
        <v>58.493000000000002</v>
      </c>
      <c r="AF359" s="86">
        <f t="shared" si="32"/>
        <v>2303.8051099999998</v>
      </c>
      <c r="AH359" s="51">
        <v>53.47</v>
      </c>
      <c r="AI359" s="130">
        <f t="shared" si="36"/>
        <v>2058.5949999999998</v>
      </c>
      <c r="AJ359" s="73">
        <v>47.52534</v>
      </c>
      <c r="AK359" s="25">
        <v>47.52534</v>
      </c>
      <c r="AL359" s="74">
        <v>69</v>
      </c>
      <c r="AM359" s="74">
        <v>69</v>
      </c>
      <c r="AO359" s="108">
        <v>51.9</v>
      </c>
      <c r="AP359" s="14">
        <v>51</v>
      </c>
      <c r="AQ359" s="14">
        <v>77.2</v>
      </c>
      <c r="AR359" s="14">
        <v>44</v>
      </c>
      <c r="AS359" s="108">
        <v>18.856271291058221</v>
      </c>
      <c r="AT359" s="108">
        <f t="shared" si="37"/>
        <v>140.05627129105824</v>
      </c>
      <c r="AY359" s="48">
        <v>1888</v>
      </c>
    </row>
    <row r="360" spans="1:51" ht="10.15" customHeight="1">
      <c r="A360" s="22">
        <v>42239</v>
      </c>
      <c r="B360" s="50">
        <f t="shared" si="31"/>
        <v>2015</v>
      </c>
      <c r="C360" s="169"/>
      <c r="F360" s="17">
        <v>51.66</v>
      </c>
      <c r="G360" s="30">
        <v>29.2</v>
      </c>
      <c r="H360" s="32">
        <f t="shared" si="34"/>
        <v>3113.11</v>
      </c>
      <c r="I360" s="32"/>
      <c r="J360" s="32">
        <v>119</v>
      </c>
      <c r="K360" s="6">
        <v>140000</v>
      </c>
      <c r="L360" s="6">
        <v>138</v>
      </c>
      <c r="M360" s="7" t="s">
        <v>95</v>
      </c>
      <c r="N360" s="91">
        <v>57.57</v>
      </c>
      <c r="O360" s="75">
        <f t="shared" si="35"/>
        <v>2216.4450000000002</v>
      </c>
      <c r="P360" s="137"/>
      <c r="Q360" s="3">
        <v>49</v>
      </c>
      <c r="U360" s="24">
        <v>60</v>
      </c>
      <c r="W360" s="113">
        <v>222.25399999999999</v>
      </c>
      <c r="X360" s="113">
        <f t="shared" si="33"/>
        <v>7.8455661999999995</v>
      </c>
      <c r="Y360" s="113">
        <v>218.7</v>
      </c>
      <c r="Z360" s="127">
        <v>225</v>
      </c>
      <c r="AA360" s="105" t="s">
        <v>139</v>
      </c>
      <c r="AB360" s="121">
        <v>57.276920000000004</v>
      </c>
      <c r="AC360" s="86">
        <v>49.6</v>
      </c>
      <c r="AD360" s="86">
        <v>58.493000000000002</v>
      </c>
      <c r="AE360" s="86">
        <v>58.493000000000002</v>
      </c>
      <c r="AF360" s="86">
        <f t="shared" si="32"/>
        <v>2262.4383400000002</v>
      </c>
      <c r="AH360" s="51">
        <v>53.47</v>
      </c>
      <c r="AI360" s="130">
        <f t="shared" si="36"/>
        <v>2058.5949999999998</v>
      </c>
      <c r="AJ360" s="73">
        <v>45.3</v>
      </c>
      <c r="AK360" s="25">
        <v>45.3</v>
      </c>
      <c r="AL360" s="74">
        <v>69</v>
      </c>
      <c r="AM360" s="74">
        <v>69</v>
      </c>
      <c r="AO360" s="108">
        <v>52.4</v>
      </c>
      <c r="AP360" s="14">
        <v>51.5</v>
      </c>
      <c r="AQ360" s="14">
        <v>75</v>
      </c>
      <c r="AR360" s="14">
        <v>44</v>
      </c>
      <c r="AS360" s="108">
        <v>20.258295207423814</v>
      </c>
      <c r="AT360" s="108">
        <f t="shared" si="37"/>
        <v>139.25829520742383</v>
      </c>
      <c r="AY360" s="48">
        <v>1888</v>
      </c>
    </row>
    <row r="361" spans="1:51" ht="10.15" customHeight="1">
      <c r="A361" s="22">
        <v>42240</v>
      </c>
      <c r="B361" s="50">
        <f t="shared" si="31"/>
        <v>2015</v>
      </c>
      <c r="C361" s="169"/>
      <c r="F361" s="17">
        <v>51.66</v>
      </c>
      <c r="G361" s="30">
        <v>29.2</v>
      </c>
      <c r="H361" s="32">
        <f t="shared" si="34"/>
        <v>3113.11</v>
      </c>
      <c r="I361" s="32"/>
      <c r="J361" s="32">
        <v>118</v>
      </c>
      <c r="K361" s="6">
        <v>140000</v>
      </c>
      <c r="L361" s="6">
        <v>138</v>
      </c>
      <c r="M361" s="7" t="s">
        <v>95</v>
      </c>
      <c r="N361" s="91">
        <v>57.57</v>
      </c>
      <c r="O361" s="75">
        <f t="shared" si="35"/>
        <v>2216.4450000000002</v>
      </c>
      <c r="P361" s="137"/>
      <c r="Q361" s="3">
        <v>47</v>
      </c>
      <c r="U361" s="24">
        <v>60</v>
      </c>
      <c r="W361" s="113">
        <v>219.58199999999999</v>
      </c>
      <c r="X361" s="113">
        <f t="shared" si="33"/>
        <v>7.7512445999999988</v>
      </c>
      <c r="Y361" s="113">
        <v>219</v>
      </c>
      <c r="Z361" s="127">
        <v>225</v>
      </c>
      <c r="AA361" s="105" t="s">
        <v>139</v>
      </c>
      <c r="AB361" s="121">
        <v>55.76576</v>
      </c>
      <c r="AC361" s="86">
        <v>50</v>
      </c>
      <c r="AD361" s="86">
        <v>58.493000000000002</v>
      </c>
      <c r="AE361" s="86">
        <v>58.493000000000002</v>
      </c>
      <c r="AF361" s="86">
        <f t="shared" si="32"/>
        <v>2202.7475199999999</v>
      </c>
      <c r="AH361" s="51">
        <v>53.47</v>
      </c>
      <c r="AI361" s="130">
        <f t="shared" si="36"/>
        <v>2058.5949999999998</v>
      </c>
      <c r="AJ361" s="73">
        <v>43.7</v>
      </c>
      <c r="AK361" s="25">
        <v>43.7</v>
      </c>
      <c r="AL361" s="74">
        <v>69</v>
      </c>
      <c r="AM361" s="74">
        <v>69</v>
      </c>
      <c r="AO361" s="108">
        <v>50.1</v>
      </c>
      <c r="AP361" s="14">
        <v>49.3</v>
      </c>
      <c r="AQ361" s="14">
        <v>74.400000000000006</v>
      </c>
      <c r="AR361" s="14">
        <v>43.4</v>
      </c>
      <c r="AS361" s="108">
        <v>19.132069221053275</v>
      </c>
      <c r="AT361" s="108">
        <f t="shared" si="37"/>
        <v>136.9320692210533</v>
      </c>
      <c r="AY361" s="48">
        <v>1888</v>
      </c>
    </row>
    <row r="362" spans="1:51" ht="10.15" customHeight="1">
      <c r="A362" s="22">
        <v>42241</v>
      </c>
      <c r="B362" s="50">
        <f t="shared" si="31"/>
        <v>2015</v>
      </c>
      <c r="C362" s="169"/>
      <c r="F362" s="17">
        <v>51.66</v>
      </c>
      <c r="G362" s="30">
        <v>29.2</v>
      </c>
      <c r="H362" s="32">
        <f t="shared" si="34"/>
        <v>3113.11</v>
      </c>
      <c r="I362" s="32"/>
      <c r="J362" s="32">
        <v>120</v>
      </c>
      <c r="K362" s="6">
        <v>140000</v>
      </c>
      <c r="L362" s="6">
        <v>138</v>
      </c>
      <c r="M362" s="7" t="s">
        <v>95</v>
      </c>
      <c r="N362" s="91">
        <v>57.57</v>
      </c>
      <c r="O362" s="75">
        <f t="shared" si="35"/>
        <v>2216.4450000000002</v>
      </c>
      <c r="P362" s="137"/>
      <c r="Q362" s="3">
        <v>45</v>
      </c>
      <c r="U362" s="24">
        <v>60</v>
      </c>
      <c r="W362" s="113">
        <v>219.34700000000001</v>
      </c>
      <c r="X362" s="113">
        <f t="shared" si="33"/>
        <v>7.7429490999999997</v>
      </c>
      <c r="Y362" s="113">
        <v>215.1</v>
      </c>
      <c r="Z362" s="113">
        <v>225</v>
      </c>
      <c r="AB362" s="121">
        <v>55.228230000000003</v>
      </c>
      <c r="AC362" s="86">
        <v>49.6</v>
      </c>
      <c r="AD362" s="86">
        <v>58.493000000000002</v>
      </c>
      <c r="AE362" s="86">
        <v>58.493000000000002</v>
      </c>
      <c r="AF362" s="86">
        <f t="shared" si="32"/>
        <v>2181.515085</v>
      </c>
      <c r="AH362" s="51">
        <v>53.47</v>
      </c>
      <c r="AI362" s="130">
        <f t="shared" si="36"/>
        <v>2058.5949999999998</v>
      </c>
      <c r="AJ362" s="73">
        <v>44</v>
      </c>
      <c r="AK362" s="25">
        <v>44</v>
      </c>
      <c r="AL362" s="74">
        <v>69</v>
      </c>
      <c r="AM362" s="74">
        <v>69</v>
      </c>
      <c r="AO362" s="108">
        <v>52</v>
      </c>
      <c r="AP362" s="14">
        <v>52.2</v>
      </c>
      <c r="AQ362" s="14">
        <v>74.5</v>
      </c>
      <c r="AR362" s="14">
        <v>44.3</v>
      </c>
      <c r="AS362" s="108">
        <v>12.856267924176379</v>
      </c>
      <c r="AT362" s="108">
        <f t="shared" si="37"/>
        <v>131.65626792417638</v>
      </c>
      <c r="AY362" s="48">
        <v>1888</v>
      </c>
    </row>
    <row r="363" spans="1:51" ht="10.15" customHeight="1">
      <c r="A363" s="22">
        <v>42242</v>
      </c>
      <c r="B363" s="50">
        <f t="shared" si="31"/>
        <v>2015</v>
      </c>
      <c r="C363" s="169"/>
      <c r="F363" s="17">
        <v>51.66</v>
      </c>
      <c r="G363" s="30">
        <v>29.2</v>
      </c>
      <c r="H363" s="32">
        <f t="shared" si="34"/>
        <v>3113.11</v>
      </c>
      <c r="I363" s="32"/>
      <c r="J363" s="32">
        <v>116</v>
      </c>
      <c r="K363" s="6">
        <v>140000</v>
      </c>
      <c r="L363" s="6">
        <v>138</v>
      </c>
      <c r="M363" s="7" t="s">
        <v>95</v>
      </c>
      <c r="N363" s="91">
        <v>57.57</v>
      </c>
      <c r="O363" s="75">
        <f t="shared" si="35"/>
        <v>2216.4450000000002</v>
      </c>
      <c r="P363" s="137"/>
      <c r="Q363" s="3">
        <v>47</v>
      </c>
      <c r="U363" s="24">
        <v>60</v>
      </c>
      <c r="W363" s="113">
        <v>219.29599999999999</v>
      </c>
      <c r="X363" s="113">
        <f t="shared" si="33"/>
        <v>7.7411487999999986</v>
      </c>
      <c r="Y363" s="113">
        <v>216.9</v>
      </c>
      <c r="Z363" s="113">
        <v>225</v>
      </c>
      <c r="AB363" s="121">
        <v>55.938349999999993</v>
      </c>
      <c r="AC363" s="86">
        <v>50.1</v>
      </c>
      <c r="AD363" s="86">
        <v>58.493000000000002</v>
      </c>
      <c r="AE363" s="86">
        <v>58.493000000000002</v>
      </c>
      <c r="AF363" s="86">
        <f t="shared" si="32"/>
        <v>2209.5648249999999</v>
      </c>
      <c r="AH363" s="51">
        <v>53.47</v>
      </c>
      <c r="AI363" s="130">
        <f t="shared" si="36"/>
        <v>2058.5949999999998</v>
      </c>
      <c r="AJ363" s="73">
        <v>45.2</v>
      </c>
      <c r="AK363" s="25">
        <v>45.2</v>
      </c>
      <c r="AL363" s="74">
        <v>69</v>
      </c>
      <c r="AM363" s="74">
        <v>69</v>
      </c>
      <c r="AO363" s="108">
        <v>57.8</v>
      </c>
      <c r="AP363" s="14">
        <v>55.8</v>
      </c>
      <c r="AQ363" s="14">
        <v>75.5</v>
      </c>
      <c r="AR363" s="14">
        <v>44.1</v>
      </c>
      <c r="AS363" s="108">
        <v>12.507605004908626</v>
      </c>
      <c r="AT363" s="108">
        <f t="shared" si="37"/>
        <v>132.10760500490863</v>
      </c>
      <c r="AY363" s="48">
        <v>1888</v>
      </c>
    </row>
    <row r="364" spans="1:51" ht="10.15" customHeight="1">
      <c r="A364" s="22">
        <v>42243</v>
      </c>
      <c r="B364" s="50">
        <f t="shared" si="31"/>
        <v>2015</v>
      </c>
      <c r="C364" s="169"/>
      <c r="F364" s="17">
        <v>51.66</v>
      </c>
      <c r="G364" s="30">
        <v>29.2</v>
      </c>
      <c r="H364" s="32">
        <f t="shared" si="34"/>
        <v>3113.11</v>
      </c>
      <c r="I364" s="32"/>
      <c r="J364" s="32">
        <v>119</v>
      </c>
      <c r="K364" s="6">
        <v>140000</v>
      </c>
      <c r="L364" s="6">
        <v>138</v>
      </c>
      <c r="M364" s="7" t="s">
        <v>95</v>
      </c>
      <c r="N364" s="91">
        <v>57.57</v>
      </c>
      <c r="O364" s="75">
        <f t="shared" si="35"/>
        <v>2216.4450000000002</v>
      </c>
      <c r="P364" s="137"/>
      <c r="Q364" s="3">
        <v>46</v>
      </c>
      <c r="U364" s="24">
        <v>60</v>
      </c>
      <c r="W364" s="113">
        <v>221.54499999999999</v>
      </c>
      <c r="X364" s="113">
        <f t="shared" si="33"/>
        <v>7.8205384999999987</v>
      </c>
      <c r="Y364" s="113">
        <v>214.6</v>
      </c>
      <c r="Z364" s="113">
        <v>225</v>
      </c>
      <c r="AB364" s="121">
        <v>55.521160000000016</v>
      </c>
      <c r="AC364" s="86">
        <v>50</v>
      </c>
      <c r="AD364" s="86">
        <v>58.493000000000002</v>
      </c>
      <c r="AE364" s="86">
        <v>58.493000000000002</v>
      </c>
      <c r="AF364" s="86">
        <f t="shared" si="32"/>
        <v>2193.0858200000007</v>
      </c>
      <c r="AH364" s="51">
        <v>53.47</v>
      </c>
      <c r="AI364" s="130">
        <f t="shared" si="36"/>
        <v>2058.5949999999998</v>
      </c>
      <c r="AJ364" s="73">
        <v>48.3</v>
      </c>
      <c r="AK364" s="25">
        <v>48.3</v>
      </c>
      <c r="AL364" s="74">
        <v>69</v>
      </c>
      <c r="AM364" s="74">
        <v>69</v>
      </c>
      <c r="AO364" s="108">
        <v>54.1</v>
      </c>
      <c r="AP364" s="14">
        <v>56.4</v>
      </c>
      <c r="AQ364" s="14">
        <v>74.599999999999994</v>
      </c>
      <c r="AR364" s="14">
        <v>44.4</v>
      </c>
      <c r="AS364" s="108">
        <v>10.878207039053896</v>
      </c>
      <c r="AT364" s="108">
        <f t="shared" si="37"/>
        <v>129.8782070390539</v>
      </c>
      <c r="AY364" s="48">
        <v>1888</v>
      </c>
    </row>
    <row r="365" spans="1:51" ht="10.15" customHeight="1">
      <c r="A365" s="22">
        <v>42244</v>
      </c>
      <c r="B365" s="50">
        <f t="shared" si="31"/>
        <v>2015</v>
      </c>
      <c r="C365" s="169"/>
      <c r="F365" s="17">
        <v>51.66</v>
      </c>
      <c r="G365" s="30">
        <v>29.2</v>
      </c>
      <c r="H365" s="32">
        <f t="shared" si="34"/>
        <v>3113.11</v>
      </c>
      <c r="I365" s="32"/>
      <c r="J365" s="32">
        <v>117</v>
      </c>
      <c r="K365" s="6">
        <v>140000</v>
      </c>
      <c r="L365" s="6">
        <v>138</v>
      </c>
      <c r="M365" s="7" t="s">
        <v>95</v>
      </c>
      <c r="N365" s="91">
        <v>57.57</v>
      </c>
      <c r="O365" s="75">
        <f t="shared" si="35"/>
        <v>2216.4450000000002</v>
      </c>
      <c r="P365" s="137"/>
      <c r="Q365" s="3">
        <v>51</v>
      </c>
      <c r="U365" s="24">
        <v>60</v>
      </c>
      <c r="W365" s="113">
        <v>224.239</v>
      </c>
      <c r="X365" s="113">
        <f t="shared" si="33"/>
        <v>7.9156366999999994</v>
      </c>
      <c r="Y365" s="113">
        <v>220.4</v>
      </c>
      <c r="Z365" s="113">
        <v>225</v>
      </c>
      <c r="AB365" s="121">
        <v>55.788069999999991</v>
      </c>
      <c r="AC365" s="86">
        <v>49.4</v>
      </c>
      <c r="AD365" s="86">
        <v>58.493000000000002</v>
      </c>
      <c r="AE365" s="86">
        <v>58.493000000000002</v>
      </c>
      <c r="AF365" s="86">
        <f t="shared" si="32"/>
        <v>2203.6287649999995</v>
      </c>
      <c r="AH365" s="51">
        <v>53.47</v>
      </c>
      <c r="AI365" s="130">
        <f t="shared" si="36"/>
        <v>2058.5949999999998</v>
      </c>
      <c r="AJ365" s="73">
        <v>51</v>
      </c>
      <c r="AK365" s="25">
        <v>51</v>
      </c>
      <c r="AL365" s="74">
        <v>69</v>
      </c>
      <c r="AM365" s="74">
        <v>69</v>
      </c>
      <c r="AO365" s="108">
        <v>54.1</v>
      </c>
      <c r="AP365" s="14">
        <v>56.5</v>
      </c>
      <c r="AQ365" s="14">
        <v>74.3</v>
      </c>
      <c r="AR365" s="14">
        <v>42.7</v>
      </c>
      <c r="AS365" s="108">
        <v>10.925564216089953</v>
      </c>
      <c r="AT365" s="108">
        <f t="shared" si="37"/>
        <v>127.92556421608995</v>
      </c>
      <c r="AY365" s="48">
        <v>1888</v>
      </c>
    </row>
    <row r="366" spans="1:51" ht="10.15" customHeight="1">
      <c r="A366" s="22">
        <v>42245</v>
      </c>
      <c r="B366" s="50">
        <f t="shared" si="31"/>
        <v>2015</v>
      </c>
      <c r="C366" s="169"/>
      <c r="F366" s="17">
        <v>51.66</v>
      </c>
      <c r="G366" s="30">
        <v>29.2</v>
      </c>
      <c r="H366" s="32">
        <f t="shared" si="34"/>
        <v>3113.11</v>
      </c>
      <c r="I366" s="32"/>
      <c r="J366" s="32">
        <v>120</v>
      </c>
      <c r="K366" s="6">
        <v>140000</v>
      </c>
      <c r="L366" s="6">
        <v>138</v>
      </c>
      <c r="M366" s="7" t="s">
        <v>95</v>
      </c>
      <c r="N366" s="91">
        <v>57.57</v>
      </c>
      <c r="O366" s="75">
        <f t="shared" si="35"/>
        <v>2216.4450000000002</v>
      </c>
      <c r="P366" s="137"/>
      <c r="Q366" s="3">
        <v>55</v>
      </c>
      <c r="U366" s="24">
        <v>60</v>
      </c>
      <c r="W366" s="113">
        <v>224.58799999999999</v>
      </c>
      <c r="X366" s="113">
        <f t="shared" si="33"/>
        <v>7.9279563999999993</v>
      </c>
      <c r="Y366" s="113">
        <v>221.9</v>
      </c>
      <c r="Z366" s="113">
        <v>225</v>
      </c>
      <c r="AB366" s="121">
        <v>59.667560000000023</v>
      </c>
      <c r="AC366" s="86">
        <v>48.9</v>
      </c>
      <c r="AD366" s="86">
        <v>58.493000000000002</v>
      </c>
      <c r="AE366" s="86">
        <v>58.493000000000002</v>
      </c>
      <c r="AF366" s="86">
        <f t="shared" si="32"/>
        <v>2356.8686200000011</v>
      </c>
      <c r="AH366" s="51">
        <v>53.47</v>
      </c>
      <c r="AI366" s="130">
        <f t="shared" si="36"/>
        <v>2058.5949999999998</v>
      </c>
      <c r="AJ366" s="73">
        <v>50.5</v>
      </c>
      <c r="AK366" s="25">
        <v>50.5</v>
      </c>
      <c r="AL366" s="74">
        <v>69</v>
      </c>
      <c r="AM366" s="74">
        <v>69</v>
      </c>
      <c r="AO366" s="108">
        <v>52.2</v>
      </c>
      <c r="AP366" s="14">
        <v>57</v>
      </c>
      <c r="AQ366" s="14">
        <v>73.900000000000006</v>
      </c>
      <c r="AR366" s="14">
        <v>47.4</v>
      </c>
      <c r="AS366" s="108">
        <v>12.19503399903177</v>
      </c>
      <c r="AT366" s="108">
        <f t="shared" si="37"/>
        <v>133.49503399903179</v>
      </c>
      <c r="AY366" s="48">
        <v>1888</v>
      </c>
    </row>
    <row r="367" spans="1:51" ht="10.15" customHeight="1">
      <c r="A367" s="22">
        <v>42246</v>
      </c>
      <c r="B367" s="50">
        <f t="shared" si="31"/>
        <v>2015</v>
      </c>
      <c r="C367" s="169"/>
      <c r="F367" s="17">
        <v>51.66</v>
      </c>
      <c r="G367" s="30">
        <v>29.2</v>
      </c>
      <c r="H367" s="32">
        <f t="shared" si="34"/>
        <v>3113.11</v>
      </c>
      <c r="I367" s="32"/>
      <c r="J367" s="32">
        <v>120</v>
      </c>
      <c r="K367" s="6">
        <v>140000</v>
      </c>
      <c r="L367" s="6">
        <v>138</v>
      </c>
      <c r="M367" s="7" t="s">
        <v>95</v>
      </c>
      <c r="N367" s="91">
        <v>57.57</v>
      </c>
      <c r="O367" s="75">
        <f t="shared" si="35"/>
        <v>2216.4450000000002</v>
      </c>
      <c r="P367" s="137"/>
      <c r="Q367" s="3">
        <v>53</v>
      </c>
      <c r="U367" s="24">
        <v>60</v>
      </c>
      <c r="W367" s="113">
        <v>221.11699999999999</v>
      </c>
      <c r="X367" s="113">
        <f t="shared" si="33"/>
        <v>7.8054300999999988</v>
      </c>
      <c r="Y367" s="113">
        <v>223.9</v>
      </c>
      <c r="Z367" s="113">
        <v>225</v>
      </c>
      <c r="AB367" s="121">
        <v>60.456310000000002</v>
      </c>
      <c r="AC367" s="86">
        <v>47.9</v>
      </c>
      <c r="AD367" s="86">
        <v>58.493000000000002</v>
      </c>
      <c r="AE367" s="86">
        <v>58.493000000000002</v>
      </c>
      <c r="AF367" s="86">
        <f t="shared" si="32"/>
        <v>2388.0242450000001</v>
      </c>
      <c r="AH367" s="51">
        <v>53.47</v>
      </c>
      <c r="AI367" s="130">
        <f t="shared" si="36"/>
        <v>2058.5949999999998</v>
      </c>
      <c r="AJ367" s="73">
        <v>47.9</v>
      </c>
      <c r="AK367" s="25">
        <v>47.9</v>
      </c>
      <c r="AL367" s="74">
        <v>69</v>
      </c>
      <c r="AM367" s="74">
        <v>69</v>
      </c>
      <c r="AO367" s="108">
        <v>52.2</v>
      </c>
      <c r="AP367" s="14">
        <v>53.6</v>
      </c>
      <c r="AQ367" s="14">
        <v>72.099999999999994</v>
      </c>
      <c r="AR367" s="14">
        <v>46.5</v>
      </c>
      <c r="AS367" s="108">
        <v>18.12545679819716</v>
      </c>
      <c r="AT367" s="108">
        <f t="shared" si="37"/>
        <v>136.72545679819714</v>
      </c>
      <c r="AY367" s="48">
        <v>1888</v>
      </c>
    </row>
    <row r="368" spans="1:51" ht="10.15" customHeight="1">
      <c r="A368" s="22">
        <v>42247</v>
      </c>
      <c r="B368" s="50">
        <f t="shared" si="31"/>
        <v>2015</v>
      </c>
      <c r="C368" s="169"/>
      <c r="F368" s="17">
        <v>51.66</v>
      </c>
      <c r="G368" s="30">
        <v>29.2</v>
      </c>
      <c r="H368" s="32">
        <f t="shared" si="34"/>
        <v>3113.11</v>
      </c>
      <c r="I368" s="32"/>
      <c r="J368" s="32">
        <v>118</v>
      </c>
      <c r="K368" s="6">
        <v>140000</v>
      </c>
      <c r="L368" s="6">
        <v>138</v>
      </c>
      <c r="M368" s="7" t="s">
        <v>95</v>
      </c>
      <c r="N368" s="91">
        <v>57.57</v>
      </c>
      <c r="O368" s="75">
        <f t="shared" si="35"/>
        <v>2216.4450000000002</v>
      </c>
      <c r="P368" s="137"/>
      <c r="Q368" s="3">
        <v>50</v>
      </c>
      <c r="U368" s="24">
        <v>60</v>
      </c>
      <c r="W368" s="113">
        <v>224.46199999999999</v>
      </c>
      <c r="X368" s="113">
        <f t="shared" si="33"/>
        <v>7.923508599999999</v>
      </c>
      <c r="Y368" s="113">
        <v>224.7</v>
      </c>
      <c r="Z368" s="113">
        <v>225</v>
      </c>
      <c r="AB368" s="121">
        <v>59.541659999999986</v>
      </c>
      <c r="AC368" s="86">
        <v>48.4</v>
      </c>
      <c r="AD368" s="86">
        <v>58.493000000000002</v>
      </c>
      <c r="AE368" s="86">
        <v>58.493000000000002</v>
      </c>
      <c r="AF368" s="86">
        <f t="shared" si="32"/>
        <v>2351.8955699999992</v>
      </c>
      <c r="AH368" s="51">
        <v>53.47</v>
      </c>
      <c r="AI368" s="130">
        <f t="shared" si="36"/>
        <v>2058.5949999999998</v>
      </c>
      <c r="AJ368" s="73">
        <v>49.8</v>
      </c>
      <c r="AK368" s="25">
        <v>49.8</v>
      </c>
      <c r="AL368" s="74">
        <v>69</v>
      </c>
      <c r="AM368" s="74">
        <v>69</v>
      </c>
      <c r="AO368" s="108">
        <v>52.2</v>
      </c>
      <c r="AP368" s="14">
        <v>53.6</v>
      </c>
      <c r="AQ368" s="14">
        <v>73.400000000000006</v>
      </c>
      <c r="AR368" s="14">
        <v>47</v>
      </c>
      <c r="AS368" s="108">
        <v>16.257019136971088</v>
      </c>
      <c r="AT368" s="108">
        <f t="shared" si="37"/>
        <v>136.65701913697109</v>
      </c>
      <c r="AY368" s="48">
        <v>1888</v>
      </c>
    </row>
    <row r="369" spans="1:51" ht="10.15" customHeight="1">
      <c r="A369" s="22">
        <v>42248</v>
      </c>
      <c r="B369" s="50">
        <f t="shared" si="31"/>
        <v>2015</v>
      </c>
      <c r="C369" s="169">
        <v>42248</v>
      </c>
      <c r="F369" s="17">
        <v>51.66</v>
      </c>
      <c r="G369" s="30">
        <v>29.2</v>
      </c>
      <c r="H369" s="32">
        <f t="shared" si="34"/>
        <v>3113.11</v>
      </c>
      <c r="I369" s="32"/>
      <c r="J369" s="32">
        <v>119</v>
      </c>
      <c r="K369" s="6">
        <v>141000</v>
      </c>
      <c r="L369" s="6">
        <v>133</v>
      </c>
      <c r="M369" s="7" t="s">
        <v>95</v>
      </c>
      <c r="N369" s="91">
        <v>59.72</v>
      </c>
      <c r="O369" s="75">
        <f t="shared" si="35"/>
        <v>2299.2199999999998</v>
      </c>
      <c r="P369" s="137"/>
      <c r="Q369" s="3">
        <v>49</v>
      </c>
      <c r="U369" s="24">
        <v>60</v>
      </c>
      <c r="W369" s="113">
        <v>220.7886096901</v>
      </c>
      <c r="X369" s="113">
        <f t="shared" si="33"/>
        <v>7.7938379220605292</v>
      </c>
      <c r="Y369" s="113">
        <v>223.4</v>
      </c>
      <c r="Z369" s="113">
        <v>230</v>
      </c>
      <c r="AB369" s="121">
        <v>60.191729999999993</v>
      </c>
      <c r="AC369" s="86">
        <v>48.1</v>
      </c>
      <c r="AD369" s="86">
        <v>58.585000000000001</v>
      </c>
      <c r="AE369" s="86">
        <v>58.585000000000001</v>
      </c>
      <c r="AF369" s="86">
        <f t="shared" si="32"/>
        <v>2377.5733349999996</v>
      </c>
      <c r="AH369" s="51">
        <v>55.62</v>
      </c>
      <c r="AI369" s="130">
        <f t="shared" si="36"/>
        <v>2141.37</v>
      </c>
      <c r="AJ369" s="73">
        <v>45.6</v>
      </c>
      <c r="AK369" s="25">
        <v>45.6</v>
      </c>
      <c r="AL369" s="74">
        <v>70</v>
      </c>
      <c r="AM369" s="74">
        <v>70</v>
      </c>
      <c r="AO369" s="108">
        <v>52.1</v>
      </c>
      <c r="AP369" s="14">
        <v>53.9</v>
      </c>
      <c r="AQ369" s="14">
        <v>76.400000000000006</v>
      </c>
      <c r="AR369" s="14">
        <v>47.2</v>
      </c>
      <c r="AS369" s="108">
        <v>8.8822427582876706</v>
      </c>
      <c r="AT369" s="108">
        <f t="shared" si="37"/>
        <v>132.48224275828767</v>
      </c>
      <c r="AY369" s="48">
        <v>1963</v>
      </c>
    </row>
    <row r="370" spans="1:51" ht="10.15" customHeight="1">
      <c r="A370" s="22">
        <v>42249</v>
      </c>
      <c r="B370" s="50">
        <f t="shared" si="31"/>
        <v>2015</v>
      </c>
      <c r="C370" s="169"/>
      <c r="F370" s="17">
        <v>51.66</v>
      </c>
      <c r="G370" s="30">
        <v>29.2</v>
      </c>
      <c r="H370" s="32">
        <f t="shared" si="34"/>
        <v>3113.11</v>
      </c>
      <c r="I370" s="32"/>
      <c r="J370" s="32">
        <v>120</v>
      </c>
      <c r="K370" s="6">
        <v>141000</v>
      </c>
      <c r="L370" s="6">
        <v>133</v>
      </c>
      <c r="M370" s="7" t="s">
        <v>95</v>
      </c>
      <c r="N370" s="91">
        <v>59.72</v>
      </c>
      <c r="O370" s="75">
        <f t="shared" si="35"/>
        <v>2299.2199999999998</v>
      </c>
      <c r="P370" s="137"/>
      <c r="Q370" s="3">
        <v>48</v>
      </c>
      <c r="U370" s="24">
        <v>60</v>
      </c>
      <c r="W370" s="113">
        <v>217.58618765999998</v>
      </c>
      <c r="X370" s="113">
        <f t="shared" si="33"/>
        <v>7.6807924243979988</v>
      </c>
      <c r="Y370" s="113">
        <v>220.8</v>
      </c>
      <c r="Z370" s="113">
        <v>230</v>
      </c>
      <c r="AB370" s="121">
        <v>60.903970000000008</v>
      </c>
      <c r="AC370" s="86">
        <v>48</v>
      </c>
      <c r="AD370" s="86">
        <v>58.585000000000001</v>
      </c>
      <c r="AE370" s="86">
        <v>58.585000000000001</v>
      </c>
      <c r="AF370" s="86">
        <f t="shared" si="32"/>
        <v>2405.7068150000005</v>
      </c>
      <c r="AH370" s="51">
        <v>55.62</v>
      </c>
      <c r="AI370" s="130">
        <f t="shared" si="36"/>
        <v>2141.37</v>
      </c>
      <c r="AJ370" s="73">
        <v>45.9</v>
      </c>
      <c r="AK370" s="25">
        <v>45.9</v>
      </c>
      <c r="AL370" s="74">
        <v>70</v>
      </c>
      <c r="AM370" s="74">
        <v>70</v>
      </c>
      <c r="AO370" s="108">
        <v>51.7</v>
      </c>
      <c r="AP370" s="14">
        <v>54.4</v>
      </c>
      <c r="AQ370" s="14">
        <v>77.400000000000006</v>
      </c>
      <c r="AR370" s="14">
        <v>46.1</v>
      </c>
      <c r="AS370" s="108">
        <v>2.8717255233998782</v>
      </c>
      <c r="AT370" s="108">
        <f t="shared" si="37"/>
        <v>126.37172552339987</v>
      </c>
      <c r="AY370" s="48">
        <v>1963</v>
      </c>
    </row>
    <row r="371" spans="1:51" ht="10.15" customHeight="1">
      <c r="A371" s="22">
        <v>42250</v>
      </c>
      <c r="B371" s="50">
        <f t="shared" ref="B371:B429" si="38">YEAR(A371)</f>
        <v>2015</v>
      </c>
      <c r="C371" s="169"/>
      <c r="F371" s="17">
        <v>51.66</v>
      </c>
      <c r="G371" s="30">
        <v>29.2</v>
      </c>
      <c r="H371" s="32">
        <f t="shared" si="34"/>
        <v>3113.11</v>
      </c>
      <c r="I371" s="32"/>
      <c r="J371" s="32">
        <v>123</v>
      </c>
      <c r="K371" s="6">
        <v>141000</v>
      </c>
      <c r="L371" s="6">
        <v>133</v>
      </c>
      <c r="M371" s="7" t="s">
        <v>95</v>
      </c>
      <c r="N371" s="91">
        <v>59.72</v>
      </c>
      <c r="O371" s="75">
        <f t="shared" si="35"/>
        <v>2299.2199999999998</v>
      </c>
      <c r="P371" s="137"/>
      <c r="Q371" s="3">
        <v>48</v>
      </c>
      <c r="U371" s="24">
        <v>60</v>
      </c>
      <c r="W371" s="113">
        <v>233.27778749400002</v>
      </c>
      <c r="X371" s="113">
        <f t="shared" si="33"/>
        <v>8.2347058985382002</v>
      </c>
      <c r="Y371" s="113">
        <v>220.4</v>
      </c>
      <c r="Z371" s="113">
        <v>230</v>
      </c>
      <c r="AB371" s="121">
        <v>61.02006999999999</v>
      </c>
      <c r="AC371" s="86">
        <v>47.9</v>
      </c>
      <c r="AD371" s="86">
        <v>58.585000000000001</v>
      </c>
      <c r="AE371" s="86">
        <v>58.585000000000001</v>
      </c>
      <c r="AF371" s="86">
        <f t="shared" ref="AF371:AF434" si="39">AB371*$AF$1</f>
        <v>2410.2927649999997</v>
      </c>
      <c r="AH371" s="51">
        <v>55.62</v>
      </c>
      <c r="AI371" s="130">
        <f t="shared" si="36"/>
        <v>2141.37</v>
      </c>
      <c r="AJ371" s="73">
        <v>48.2</v>
      </c>
      <c r="AK371" s="25">
        <v>48.2</v>
      </c>
      <c r="AL371" s="74">
        <v>70</v>
      </c>
      <c r="AM371" s="74">
        <v>70</v>
      </c>
      <c r="AO371" s="108">
        <v>51.6</v>
      </c>
      <c r="AP371" s="14">
        <v>54.5</v>
      </c>
      <c r="AQ371" s="14">
        <v>75.900000000000006</v>
      </c>
      <c r="AR371" s="14">
        <v>48.4</v>
      </c>
      <c r="AS371" s="108">
        <v>0.59876998321685149</v>
      </c>
      <c r="AT371" s="108">
        <f t="shared" si="37"/>
        <v>124.89876998321687</v>
      </c>
      <c r="AY371" s="48">
        <v>1963</v>
      </c>
    </row>
    <row r="372" spans="1:51" ht="10.15" customHeight="1">
      <c r="A372" s="22">
        <v>42251</v>
      </c>
      <c r="B372" s="50">
        <f t="shared" si="38"/>
        <v>2015</v>
      </c>
      <c r="C372" s="169"/>
      <c r="F372" s="17">
        <v>51.66</v>
      </c>
      <c r="G372" s="30">
        <v>29.2</v>
      </c>
      <c r="H372" s="32">
        <f t="shared" si="34"/>
        <v>3113.11</v>
      </c>
      <c r="I372" s="32"/>
      <c r="J372" s="32">
        <v>118</v>
      </c>
      <c r="K372" s="6">
        <v>141000</v>
      </c>
      <c r="L372" s="6">
        <v>133</v>
      </c>
      <c r="M372" s="7" t="s">
        <v>95</v>
      </c>
      <c r="N372" s="91">
        <v>59.72</v>
      </c>
      <c r="O372" s="75">
        <f t="shared" si="35"/>
        <v>2299.2199999999998</v>
      </c>
      <c r="P372" s="137"/>
      <c r="Q372" s="3">
        <v>52</v>
      </c>
      <c r="U372" s="24">
        <v>60</v>
      </c>
      <c r="W372" s="113">
        <v>234.9804735996</v>
      </c>
      <c r="X372" s="113">
        <f t="shared" si="33"/>
        <v>8.2948107180658788</v>
      </c>
      <c r="Y372" s="113">
        <v>222.6</v>
      </c>
      <c r="Z372" s="113">
        <v>230</v>
      </c>
      <c r="AB372" s="121">
        <v>60.412699999999994</v>
      </c>
      <c r="AC372" s="86">
        <v>50.5</v>
      </c>
      <c r="AD372" s="86">
        <v>58.585000000000001</v>
      </c>
      <c r="AE372" s="86">
        <v>58.585000000000001</v>
      </c>
      <c r="AF372" s="86">
        <f t="shared" si="39"/>
        <v>2386.3016499999999</v>
      </c>
      <c r="AH372" s="51">
        <v>55.62</v>
      </c>
      <c r="AI372" s="130">
        <f t="shared" si="36"/>
        <v>2141.37</v>
      </c>
      <c r="AJ372" s="73">
        <v>51.3</v>
      </c>
      <c r="AK372" s="25">
        <v>51.3</v>
      </c>
      <c r="AL372" s="74">
        <v>70</v>
      </c>
      <c r="AM372" s="74">
        <v>70</v>
      </c>
      <c r="AO372" s="108">
        <v>52.2</v>
      </c>
      <c r="AP372" s="14">
        <v>55.2</v>
      </c>
      <c r="AQ372" s="14">
        <v>75.7</v>
      </c>
      <c r="AR372" s="14">
        <v>47.1</v>
      </c>
      <c r="AS372" s="108">
        <v>9.3792157551361655</v>
      </c>
      <c r="AT372" s="108">
        <f t="shared" si="37"/>
        <v>132.17921575513617</v>
      </c>
      <c r="AY372" s="48">
        <v>1963</v>
      </c>
    </row>
    <row r="373" spans="1:51" ht="10.15" customHeight="1">
      <c r="A373" s="22">
        <v>42252</v>
      </c>
      <c r="B373" s="50">
        <f t="shared" si="38"/>
        <v>2015</v>
      </c>
      <c r="C373" s="169"/>
      <c r="F373" s="17">
        <v>51.66</v>
      </c>
      <c r="G373" s="30">
        <v>29.2</v>
      </c>
      <c r="H373" s="32">
        <f t="shared" si="34"/>
        <v>3113.11</v>
      </c>
      <c r="I373" s="32"/>
      <c r="J373" s="32">
        <v>117</v>
      </c>
      <c r="K373" s="6">
        <v>141000</v>
      </c>
      <c r="L373" s="6">
        <v>133</v>
      </c>
      <c r="M373" s="7" t="s">
        <v>95</v>
      </c>
      <c r="N373" s="91">
        <v>59.72</v>
      </c>
      <c r="O373" s="75">
        <f t="shared" si="35"/>
        <v>2299.2199999999998</v>
      </c>
      <c r="P373" s="137"/>
      <c r="Q373" s="3">
        <v>54</v>
      </c>
      <c r="U373" s="24">
        <v>60</v>
      </c>
      <c r="W373" s="113">
        <v>234.15201477859995</v>
      </c>
      <c r="X373" s="113">
        <f t="shared" si="33"/>
        <v>8.2655661216845786</v>
      </c>
      <c r="Y373" s="113">
        <v>222.6</v>
      </c>
      <c r="Z373" s="113">
        <v>230</v>
      </c>
      <c r="AB373" s="121">
        <v>59.063660000000013</v>
      </c>
      <c r="AC373" s="86">
        <v>51.5</v>
      </c>
      <c r="AD373" s="86">
        <v>58.585000000000001</v>
      </c>
      <c r="AE373" s="86">
        <v>58.585000000000001</v>
      </c>
      <c r="AF373" s="86">
        <f t="shared" si="39"/>
        <v>2333.0145700000007</v>
      </c>
      <c r="AH373" s="51">
        <v>55.62</v>
      </c>
      <c r="AI373" s="130">
        <f t="shared" si="36"/>
        <v>2141.37</v>
      </c>
      <c r="AJ373" s="73">
        <v>48.1</v>
      </c>
      <c r="AK373" s="25">
        <v>48.1</v>
      </c>
      <c r="AL373" s="74">
        <v>70</v>
      </c>
      <c r="AM373" s="74">
        <v>70</v>
      </c>
      <c r="AO373" s="108">
        <v>52.2</v>
      </c>
      <c r="AP373" s="14">
        <v>56.3</v>
      </c>
      <c r="AQ373" s="14">
        <v>72.900000000000006</v>
      </c>
      <c r="AR373" s="14">
        <v>46.2</v>
      </c>
      <c r="AS373" s="108">
        <v>23.597717182692232</v>
      </c>
      <c r="AT373" s="108">
        <f t="shared" si="37"/>
        <v>142.69771718269223</v>
      </c>
      <c r="AY373" s="48">
        <v>1963</v>
      </c>
    </row>
    <row r="374" spans="1:51" ht="10.15" customHeight="1">
      <c r="A374" s="22">
        <v>42253</v>
      </c>
      <c r="B374" s="50">
        <f t="shared" si="38"/>
        <v>2015</v>
      </c>
      <c r="C374" s="169"/>
      <c r="F374" s="17">
        <v>51.66</v>
      </c>
      <c r="G374" s="30">
        <v>29.2</v>
      </c>
      <c r="H374" s="32">
        <f t="shared" si="34"/>
        <v>3113.11</v>
      </c>
      <c r="I374" s="32"/>
      <c r="J374" s="32">
        <v>118</v>
      </c>
      <c r="K374" s="6">
        <v>141000</v>
      </c>
      <c r="L374" s="6">
        <v>133</v>
      </c>
      <c r="M374" s="7" t="s">
        <v>95</v>
      </c>
      <c r="N374" s="91">
        <v>59.72</v>
      </c>
      <c r="O374" s="75">
        <f t="shared" si="35"/>
        <v>2299.2199999999998</v>
      </c>
      <c r="P374" s="137"/>
      <c r="Q374" s="3">
        <v>51</v>
      </c>
      <c r="U374" s="24">
        <v>60</v>
      </c>
      <c r="W374" s="113">
        <v>234.44769642610001</v>
      </c>
      <c r="X374" s="113">
        <f t="shared" si="33"/>
        <v>8.2760036838413296</v>
      </c>
      <c r="Y374" s="113">
        <v>219.3</v>
      </c>
      <c r="Z374" s="113">
        <v>230</v>
      </c>
      <c r="AB374" s="121">
        <v>60.219850000000022</v>
      </c>
      <c r="AC374" s="86">
        <v>52</v>
      </c>
      <c r="AD374" s="86">
        <v>58.585000000000001</v>
      </c>
      <c r="AE374" s="86">
        <v>58.585000000000001</v>
      </c>
      <c r="AF374" s="86">
        <f t="shared" si="39"/>
        <v>2378.684075000001</v>
      </c>
      <c r="AH374" s="51">
        <v>55.62</v>
      </c>
      <c r="AI374" s="130">
        <f t="shared" si="36"/>
        <v>2141.37</v>
      </c>
      <c r="AJ374" s="73">
        <v>49.7</v>
      </c>
      <c r="AK374" s="25">
        <v>49.7</v>
      </c>
      <c r="AL374" s="74">
        <v>70</v>
      </c>
      <c r="AM374" s="74">
        <v>70</v>
      </c>
      <c r="AO374" s="108">
        <v>51.8</v>
      </c>
      <c r="AP374" s="14">
        <v>55.3</v>
      </c>
      <c r="AQ374" s="14">
        <v>67.2</v>
      </c>
      <c r="AR374" s="14">
        <v>45.9</v>
      </c>
      <c r="AS374" s="108">
        <v>23.432024277496328</v>
      </c>
      <c r="AT374" s="108">
        <f t="shared" si="37"/>
        <v>136.53202427749633</v>
      </c>
      <c r="AY374" s="48">
        <v>1963</v>
      </c>
    </row>
    <row r="375" spans="1:51" ht="10.15" customHeight="1">
      <c r="A375" s="22">
        <v>42254</v>
      </c>
      <c r="B375" s="50">
        <f t="shared" si="38"/>
        <v>2015</v>
      </c>
      <c r="C375" s="169"/>
      <c r="F375" s="17">
        <v>51.66</v>
      </c>
      <c r="G375" s="30">
        <v>29.2</v>
      </c>
      <c r="H375" s="32">
        <f t="shared" si="34"/>
        <v>3113.11</v>
      </c>
      <c r="I375" s="32"/>
      <c r="J375" s="32">
        <v>115</v>
      </c>
      <c r="K375" s="6">
        <v>141000</v>
      </c>
      <c r="L375" s="6">
        <v>133</v>
      </c>
      <c r="M375" s="7" t="s">
        <v>95</v>
      </c>
      <c r="N375" s="91">
        <v>59.72</v>
      </c>
      <c r="O375" s="75">
        <f t="shared" si="35"/>
        <v>2299.2199999999998</v>
      </c>
      <c r="P375" s="137"/>
      <c r="Q375" s="3">
        <v>53</v>
      </c>
      <c r="U375" s="24">
        <v>60</v>
      </c>
      <c r="W375" s="113">
        <v>234.56025704230001</v>
      </c>
      <c r="X375" s="113">
        <f t="shared" si="33"/>
        <v>8.279977073593189</v>
      </c>
      <c r="Y375" s="113">
        <v>216</v>
      </c>
      <c r="Z375" s="113">
        <v>230</v>
      </c>
      <c r="AB375" s="121">
        <v>58.867960000000004</v>
      </c>
      <c r="AC375" s="86">
        <v>54.3</v>
      </c>
      <c r="AD375" s="86">
        <v>58.585000000000001</v>
      </c>
      <c r="AE375" s="86">
        <v>58.585000000000001</v>
      </c>
      <c r="AF375" s="86">
        <f t="shared" si="39"/>
        <v>2325.28442</v>
      </c>
      <c r="AH375" s="51">
        <v>55.62</v>
      </c>
      <c r="AI375" s="130">
        <f t="shared" si="36"/>
        <v>2141.37</v>
      </c>
      <c r="AJ375" s="73">
        <v>47</v>
      </c>
      <c r="AK375" s="25">
        <v>47</v>
      </c>
      <c r="AL375" s="74">
        <v>70</v>
      </c>
      <c r="AM375" s="74">
        <v>70</v>
      </c>
      <c r="AO375" s="108">
        <v>51.4</v>
      </c>
      <c r="AP375" s="14">
        <v>54.7</v>
      </c>
      <c r="AQ375" s="14">
        <v>66.400000000000006</v>
      </c>
      <c r="AR375" s="14">
        <v>46.2</v>
      </c>
      <c r="AS375" s="108">
        <v>23.781007824117054</v>
      </c>
      <c r="AT375" s="108">
        <f t="shared" si="37"/>
        <v>136.38100782411706</v>
      </c>
      <c r="AY375" s="48">
        <v>1963</v>
      </c>
    </row>
    <row r="376" spans="1:51" ht="10.15" customHeight="1">
      <c r="A376" s="22">
        <v>42255</v>
      </c>
      <c r="B376" s="50">
        <f t="shared" si="38"/>
        <v>2015</v>
      </c>
      <c r="C376" s="169"/>
      <c r="F376" s="17">
        <v>51.66</v>
      </c>
      <c r="G376" s="30">
        <v>29.2</v>
      </c>
      <c r="H376" s="32">
        <f t="shared" si="34"/>
        <v>3113.11</v>
      </c>
      <c r="I376" s="32"/>
      <c r="J376" s="32">
        <v>116</v>
      </c>
      <c r="K376" s="6">
        <v>141000</v>
      </c>
      <c r="L376" s="6">
        <v>133</v>
      </c>
      <c r="M376" s="7" t="s">
        <v>95</v>
      </c>
      <c r="N376" s="91">
        <v>59.72</v>
      </c>
      <c r="O376" s="75">
        <f t="shared" si="35"/>
        <v>2299.2199999999998</v>
      </c>
      <c r="P376" s="137"/>
      <c r="Q376" s="3">
        <v>50</v>
      </c>
      <c r="U376" s="24">
        <v>60</v>
      </c>
      <c r="W376" s="113">
        <v>232.74209269260001</v>
      </c>
      <c r="X376" s="113">
        <f t="shared" si="33"/>
        <v>8.2157958720487798</v>
      </c>
      <c r="Y376" s="113">
        <v>212.3</v>
      </c>
      <c r="Z376" s="104">
        <v>227</v>
      </c>
      <c r="AA376" s="117" t="s">
        <v>109</v>
      </c>
      <c r="AB376" s="121">
        <v>57.931550000000001</v>
      </c>
      <c r="AC376" s="86">
        <v>55.4</v>
      </c>
      <c r="AD376" s="86">
        <v>58.585000000000001</v>
      </c>
      <c r="AE376" s="86">
        <v>58.585000000000001</v>
      </c>
      <c r="AF376" s="86">
        <f t="shared" si="39"/>
        <v>2288.296225</v>
      </c>
      <c r="AH376" s="51">
        <v>55.62</v>
      </c>
      <c r="AI376" s="130">
        <f t="shared" si="36"/>
        <v>2141.37</v>
      </c>
      <c r="AJ376" s="73">
        <v>49.3</v>
      </c>
      <c r="AK376" s="25">
        <v>49.3</v>
      </c>
      <c r="AL376" s="74">
        <v>70</v>
      </c>
      <c r="AM376" s="74">
        <v>70</v>
      </c>
      <c r="AO376" s="108">
        <v>51.7</v>
      </c>
      <c r="AP376" s="14">
        <v>54.8</v>
      </c>
      <c r="AQ376" s="14">
        <v>72.2</v>
      </c>
      <c r="AR376" s="14">
        <v>45.9</v>
      </c>
      <c r="AS376" s="108">
        <v>20.762599370544368</v>
      </c>
      <c r="AT376" s="108">
        <f t="shared" si="37"/>
        <v>138.86259937054436</v>
      </c>
      <c r="AY376" s="48">
        <v>1963</v>
      </c>
    </row>
    <row r="377" spans="1:51" ht="10.15" customHeight="1">
      <c r="A377" s="22">
        <v>42256</v>
      </c>
      <c r="B377" s="50">
        <f t="shared" si="38"/>
        <v>2015</v>
      </c>
      <c r="C377" s="169"/>
      <c r="F377" s="17">
        <v>51.66</v>
      </c>
      <c r="G377" s="30">
        <v>29.2</v>
      </c>
      <c r="H377" s="32">
        <f t="shared" si="34"/>
        <v>3113.11</v>
      </c>
      <c r="I377" s="32"/>
      <c r="J377" s="32">
        <v>108</v>
      </c>
      <c r="K377" s="6">
        <v>141000</v>
      </c>
      <c r="L377" s="6">
        <v>133</v>
      </c>
      <c r="M377" s="7" t="s">
        <v>95</v>
      </c>
      <c r="N377" s="91">
        <v>59.72</v>
      </c>
      <c r="O377" s="75">
        <f t="shared" si="35"/>
        <v>2299.2199999999998</v>
      </c>
      <c r="P377" s="137"/>
      <c r="Q377" s="3">
        <v>51</v>
      </c>
      <c r="U377" s="24">
        <v>60</v>
      </c>
      <c r="W377" s="113">
        <v>231.42751011290008</v>
      </c>
      <c r="X377" s="113">
        <f t="shared" si="33"/>
        <v>8.1693911069853726</v>
      </c>
      <c r="Y377" s="113">
        <v>221.2</v>
      </c>
      <c r="Z377" s="104">
        <v>227</v>
      </c>
      <c r="AA377" s="117" t="s">
        <v>109</v>
      </c>
      <c r="AB377" s="121">
        <v>59.057640000000006</v>
      </c>
      <c r="AC377" s="86">
        <v>54.2</v>
      </c>
      <c r="AD377" s="86">
        <v>58.585000000000001</v>
      </c>
      <c r="AE377" s="86">
        <v>58.585000000000001</v>
      </c>
      <c r="AF377" s="86">
        <f t="shared" si="39"/>
        <v>2332.7767800000001</v>
      </c>
      <c r="AH377" s="51">
        <v>55.62</v>
      </c>
      <c r="AI377" s="130">
        <f t="shared" si="36"/>
        <v>2141.37</v>
      </c>
      <c r="AJ377" s="73">
        <v>41</v>
      </c>
      <c r="AK377" s="25">
        <v>41</v>
      </c>
      <c r="AL377" s="74">
        <v>70</v>
      </c>
      <c r="AM377" s="74">
        <v>70</v>
      </c>
      <c r="AO377" s="108">
        <v>51.8</v>
      </c>
      <c r="AP377" s="14">
        <v>54.9</v>
      </c>
      <c r="AQ377" s="14">
        <v>81.7</v>
      </c>
      <c r="AR377" s="14">
        <v>47.1</v>
      </c>
      <c r="AS377" s="108">
        <v>8.0316923012730808</v>
      </c>
      <c r="AT377" s="108">
        <f t="shared" si="37"/>
        <v>136.83169230127308</v>
      </c>
      <c r="AY377" s="48">
        <v>1963</v>
      </c>
    </row>
    <row r="378" spans="1:51" ht="10.15" customHeight="1">
      <c r="A378" s="22">
        <v>42257</v>
      </c>
      <c r="B378" s="50">
        <f t="shared" si="38"/>
        <v>2015</v>
      </c>
      <c r="C378" s="169"/>
      <c r="F378" s="17">
        <v>51.66</v>
      </c>
      <c r="G378" s="30">
        <v>29.2</v>
      </c>
      <c r="H378" s="32">
        <f t="shared" si="34"/>
        <v>3113.11</v>
      </c>
      <c r="I378" s="32"/>
      <c r="J378" s="32">
        <v>117</v>
      </c>
      <c r="K378" s="6">
        <v>141000</v>
      </c>
      <c r="L378" s="6">
        <v>133</v>
      </c>
      <c r="M378" s="7" t="s">
        <v>95</v>
      </c>
      <c r="N378" s="91">
        <v>59.72</v>
      </c>
      <c r="O378" s="75">
        <f t="shared" si="35"/>
        <v>2299.2199999999998</v>
      </c>
      <c r="P378" s="137"/>
      <c r="Q378" s="3">
        <v>44</v>
      </c>
      <c r="U378" s="24">
        <v>60</v>
      </c>
      <c r="W378" s="113">
        <v>231.55791915039998</v>
      </c>
      <c r="X378" s="113">
        <f t="shared" si="33"/>
        <v>8.1739945460091192</v>
      </c>
      <c r="Y378" s="113">
        <v>209.2</v>
      </c>
      <c r="Z378" s="104">
        <v>227</v>
      </c>
      <c r="AA378" s="117" t="s">
        <v>109</v>
      </c>
      <c r="AB378" s="121">
        <v>58.866910000000018</v>
      </c>
      <c r="AC378" s="86">
        <v>52.3</v>
      </c>
      <c r="AD378" s="86">
        <v>59.6</v>
      </c>
      <c r="AE378" s="86">
        <v>59.6</v>
      </c>
      <c r="AF378" s="86">
        <f t="shared" si="39"/>
        <v>2325.2429450000009</v>
      </c>
      <c r="AG378" s="87" t="s">
        <v>112</v>
      </c>
      <c r="AH378" s="51">
        <v>55.62</v>
      </c>
      <c r="AI378" s="130">
        <f t="shared" si="36"/>
        <v>2141.37</v>
      </c>
      <c r="AJ378" s="73">
        <v>41.4</v>
      </c>
      <c r="AK378" s="25">
        <v>41.4</v>
      </c>
      <c r="AL378" s="77">
        <v>50</v>
      </c>
      <c r="AM378" s="74">
        <v>70</v>
      </c>
      <c r="AN378" s="116" t="s">
        <v>101</v>
      </c>
      <c r="AO378" s="108">
        <v>54</v>
      </c>
      <c r="AP378" s="14">
        <v>53.9</v>
      </c>
      <c r="AQ378" s="14">
        <v>80.099999999999994</v>
      </c>
      <c r="AR378" s="14">
        <v>49.5</v>
      </c>
      <c r="AS378" s="108">
        <v>11.612648709240592</v>
      </c>
      <c r="AT378" s="108">
        <f t="shared" si="37"/>
        <v>141.2126487092406</v>
      </c>
      <c r="AY378" s="48">
        <v>1963</v>
      </c>
    </row>
    <row r="379" spans="1:51" ht="10.15" customHeight="1">
      <c r="A379" s="22">
        <v>42258</v>
      </c>
      <c r="B379" s="50">
        <f t="shared" si="38"/>
        <v>2015</v>
      </c>
      <c r="C379" s="169"/>
      <c r="F379" s="17">
        <v>51.66</v>
      </c>
      <c r="G379" s="30">
        <v>29.2</v>
      </c>
      <c r="H379" s="32">
        <f t="shared" si="34"/>
        <v>3113.11</v>
      </c>
      <c r="I379" s="32"/>
      <c r="J379" s="32">
        <v>115</v>
      </c>
      <c r="K379" s="6">
        <v>141000</v>
      </c>
      <c r="L379" s="6">
        <v>133</v>
      </c>
      <c r="M379" s="7" t="s">
        <v>95</v>
      </c>
      <c r="N379" s="91">
        <v>59.72</v>
      </c>
      <c r="O379" s="75">
        <f t="shared" si="35"/>
        <v>2299.2199999999998</v>
      </c>
      <c r="P379" s="137"/>
      <c r="Q379" s="3">
        <v>43</v>
      </c>
      <c r="U379" s="24">
        <v>60</v>
      </c>
      <c r="W379" s="113">
        <v>227.56027757250001</v>
      </c>
      <c r="X379" s="113">
        <f t="shared" si="33"/>
        <v>8.032877798309249</v>
      </c>
      <c r="Y379" s="113">
        <v>212.5</v>
      </c>
      <c r="Z379" s="113">
        <v>230</v>
      </c>
      <c r="AB379" s="121">
        <v>57.284979999999997</v>
      </c>
      <c r="AC379" s="86">
        <v>51.5</v>
      </c>
      <c r="AD379" s="86">
        <v>59.6</v>
      </c>
      <c r="AE379" s="86">
        <v>59.6</v>
      </c>
      <c r="AF379" s="86">
        <f t="shared" si="39"/>
        <v>2262.7567100000001</v>
      </c>
      <c r="AH379" s="51">
        <v>55.62</v>
      </c>
      <c r="AI379" s="130">
        <f t="shared" si="36"/>
        <v>2141.37</v>
      </c>
      <c r="AJ379" s="73">
        <v>43.2</v>
      </c>
      <c r="AK379" s="25">
        <v>43.2</v>
      </c>
      <c r="AL379" s="77">
        <v>50</v>
      </c>
      <c r="AM379" s="74">
        <v>70</v>
      </c>
      <c r="AN379" s="116" t="s">
        <v>101</v>
      </c>
      <c r="AO379" s="108">
        <v>49.8</v>
      </c>
      <c r="AP379" s="14">
        <v>50.5</v>
      </c>
      <c r="AQ379" s="14">
        <v>75.7</v>
      </c>
      <c r="AR379" s="14">
        <v>48.4</v>
      </c>
      <c r="AS379" s="108">
        <v>20.647080866708681</v>
      </c>
      <c r="AT379" s="108">
        <f t="shared" si="37"/>
        <v>144.74708086670867</v>
      </c>
      <c r="AY379" s="48">
        <v>1963</v>
      </c>
    </row>
    <row r="380" spans="1:51" ht="10.15" customHeight="1">
      <c r="A380" s="22">
        <v>42259</v>
      </c>
      <c r="B380" s="50">
        <f t="shared" si="38"/>
        <v>2015</v>
      </c>
      <c r="C380" s="169"/>
      <c r="F380" s="17">
        <v>51.66</v>
      </c>
      <c r="G380" s="30">
        <v>29.2</v>
      </c>
      <c r="H380" s="32">
        <f t="shared" si="34"/>
        <v>3113.11</v>
      </c>
      <c r="I380" s="32"/>
      <c r="J380" s="32">
        <v>117</v>
      </c>
      <c r="K380" s="6">
        <v>141000</v>
      </c>
      <c r="L380" s="6">
        <v>133</v>
      </c>
      <c r="M380" s="7" t="s">
        <v>95</v>
      </c>
      <c r="N380" s="91">
        <v>59.72</v>
      </c>
      <c r="O380" s="75">
        <f t="shared" si="35"/>
        <v>2299.2199999999998</v>
      </c>
      <c r="P380" s="137"/>
      <c r="Q380" s="3">
        <v>45</v>
      </c>
      <c r="U380" s="24">
        <v>60</v>
      </c>
      <c r="W380" s="113">
        <v>223.27744359229996</v>
      </c>
      <c r="X380" s="113">
        <f t="shared" si="33"/>
        <v>7.8816937588081881</v>
      </c>
      <c r="Y380" s="113">
        <v>212.5</v>
      </c>
      <c r="Z380" s="113">
        <v>230</v>
      </c>
      <c r="AB380" s="121">
        <v>55.742790000000007</v>
      </c>
      <c r="AC380" s="86">
        <v>51</v>
      </c>
      <c r="AD380" s="86">
        <v>59.6</v>
      </c>
      <c r="AE380" s="86">
        <v>59.6</v>
      </c>
      <c r="AF380" s="86">
        <f t="shared" si="39"/>
        <v>2201.8402050000004</v>
      </c>
      <c r="AH380" s="51">
        <v>55.62</v>
      </c>
      <c r="AI380" s="130">
        <f t="shared" si="36"/>
        <v>2141.37</v>
      </c>
      <c r="AJ380" s="73">
        <v>43.6</v>
      </c>
      <c r="AK380" s="25">
        <v>43.6</v>
      </c>
      <c r="AL380" s="77">
        <v>50</v>
      </c>
      <c r="AM380" s="74">
        <v>70</v>
      </c>
      <c r="AN380" s="116" t="s">
        <v>101</v>
      </c>
      <c r="AO380" s="108">
        <v>50.1</v>
      </c>
      <c r="AP380" s="14">
        <v>50.8</v>
      </c>
      <c r="AQ380" s="14">
        <v>75.900000000000006</v>
      </c>
      <c r="AR380" s="14">
        <v>47.7</v>
      </c>
      <c r="AS380" s="108">
        <v>21</v>
      </c>
      <c r="AT380" s="108">
        <f t="shared" si="37"/>
        <v>144.60000000000002</v>
      </c>
      <c r="AY380" s="48">
        <v>1963</v>
      </c>
    </row>
    <row r="381" spans="1:51" ht="10.15" customHeight="1">
      <c r="A381" s="22">
        <v>42260</v>
      </c>
      <c r="B381" s="50">
        <f t="shared" si="38"/>
        <v>2015</v>
      </c>
      <c r="C381" s="169"/>
      <c r="F381" s="17">
        <v>51.66</v>
      </c>
      <c r="G381" s="30">
        <v>29.2</v>
      </c>
      <c r="H381" s="32">
        <f t="shared" si="34"/>
        <v>3113.11</v>
      </c>
      <c r="I381" s="32"/>
      <c r="J381" s="32">
        <v>117</v>
      </c>
      <c r="K381" s="6">
        <v>141000</v>
      </c>
      <c r="L381" s="99">
        <v>120</v>
      </c>
      <c r="M381" s="7" t="s">
        <v>102</v>
      </c>
      <c r="N381" s="91">
        <v>59.72</v>
      </c>
      <c r="O381" s="75">
        <f t="shared" si="35"/>
        <v>2299.2199999999998</v>
      </c>
      <c r="P381" s="137"/>
      <c r="Q381" s="3">
        <v>46</v>
      </c>
      <c r="U381" s="24">
        <v>60</v>
      </c>
      <c r="W381" s="113">
        <v>208.38947793489999</v>
      </c>
      <c r="X381" s="113">
        <f t="shared" si="33"/>
        <v>7.3561485711019685</v>
      </c>
      <c r="Y381" s="113">
        <v>208.7</v>
      </c>
      <c r="Z381" s="104">
        <v>205</v>
      </c>
      <c r="AA381" s="105" t="s">
        <v>74</v>
      </c>
      <c r="AB381" s="121">
        <v>55.322569999999999</v>
      </c>
      <c r="AC381" s="86">
        <v>52</v>
      </c>
      <c r="AD381" s="86">
        <v>59.6</v>
      </c>
      <c r="AE381" s="86">
        <v>59.6</v>
      </c>
      <c r="AF381" s="86">
        <f t="shared" si="39"/>
        <v>2185.2415150000002</v>
      </c>
      <c r="AH381" s="51">
        <v>55.62</v>
      </c>
      <c r="AI381" s="130">
        <f t="shared" si="36"/>
        <v>2141.37</v>
      </c>
      <c r="AJ381" s="73">
        <v>44.6</v>
      </c>
      <c r="AK381" s="25">
        <v>44.6</v>
      </c>
      <c r="AL381" s="77">
        <v>44</v>
      </c>
      <c r="AM381" s="74">
        <v>70</v>
      </c>
      <c r="AN381" s="116" t="s">
        <v>101</v>
      </c>
      <c r="AO381" s="108">
        <v>49.6</v>
      </c>
      <c r="AP381" s="14">
        <v>49.3</v>
      </c>
      <c r="AQ381" s="14">
        <v>77.400000000000006</v>
      </c>
      <c r="AR381" s="14">
        <v>47.9</v>
      </c>
      <c r="AS381" s="108">
        <v>16.5</v>
      </c>
      <c r="AT381" s="108">
        <f t="shared" si="37"/>
        <v>141.80000000000001</v>
      </c>
      <c r="AY381" s="48">
        <v>1963</v>
      </c>
    </row>
    <row r="382" spans="1:51" ht="10.15" customHeight="1">
      <c r="A382" s="22">
        <v>42261</v>
      </c>
      <c r="B382" s="50">
        <f t="shared" si="38"/>
        <v>2015</v>
      </c>
      <c r="C382" s="169"/>
      <c r="F382" s="17">
        <v>51.66</v>
      </c>
      <c r="G382" s="30">
        <v>29.2</v>
      </c>
      <c r="H382" s="32">
        <f t="shared" si="34"/>
        <v>3113.11</v>
      </c>
      <c r="I382" s="32"/>
      <c r="J382" s="32">
        <v>118</v>
      </c>
      <c r="K382" s="6">
        <v>141000</v>
      </c>
      <c r="L382" s="99">
        <v>120</v>
      </c>
      <c r="M382" s="7" t="s">
        <v>103</v>
      </c>
      <c r="N382" s="91">
        <v>59.72</v>
      </c>
      <c r="O382" s="75">
        <f t="shared" si="35"/>
        <v>2299.2199999999998</v>
      </c>
      <c r="P382" s="137"/>
      <c r="Q382" s="3">
        <v>47</v>
      </c>
      <c r="U382" s="24">
        <v>60</v>
      </c>
      <c r="W382" s="113">
        <v>200.05968328139997</v>
      </c>
      <c r="X382" s="113">
        <f t="shared" si="33"/>
        <v>7.0621068198334189</v>
      </c>
      <c r="Y382" s="113">
        <v>204</v>
      </c>
      <c r="Z382" s="104">
        <v>205</v>
      </c>
      <c r="AA382" s="105" t="s">
        <v>74</v>
      </c>
      <c r="AB382" s="121">
        <v>54.867179999999991</v>
      </c>
      <c r="AC382" s="86">
        <v>49.9</v>
      </c>
      <c r="AD382" s="89">
        <v>55</v>
      </c>
      <c r="AE382" s="89">
        <v>55</v>
      </c>
      <c r="AF382" s="86">
        <f t="shared" si="39"/>
        <v>2167.2536099999998</v>
      </c>
      <c r="AG382" s="90" t="s">
        <v>72</v>
      </c>
      <c r="AH382" s="51">
        <v>55.62</v>
      </c>
      <c r="AI382" s="130">
        <f t="shared" si="36"/>
        <v>2141.37</v>
      </c>
      <c r="AJ382" s="73">
        <v>44.6</v>
      </c>
      <c r="AK382" s="25">
        <v>44.6</v>
      </c>
      <c r="AL382" s="74">
        <v>70</v>
      </c>
      <c r="AM382" s="74">
        <v>70</v>
      </c>
      <c r="AO382" s="108">
        <v>49</v>
      </c>
      <c r="AP382" s="14">
        <v>51.5</v>
      </c>
      <c r="AQ382" s="14">
        <v>80.5</v>
      </c>
      <c r="AR382" s="14">
        <v>47</v>
      </c>
      <c r="AS382" s="108">
        <v>7.8</v>
      </c>
      <c r="AT382" s="108">
        <f t="shared" si="37"/>
        <v>135.30000000000001</v>
      </c>
      <c r="AY382" s="48">
        <v>1963</v>
      </c>
    </row>
    <row r="383" spans="1:51" ht="10.15" customHeight="1">
      <c r="A383" s="22">
        <v>42262</v>
      </c>
      <c r="B383" s="50">
        <f t="shared" si="38"/>
        <v>2015</v>
      </c>
      <c r="C383" s="169"/>
      <c r="F383" s="17">
        <v>51.66</v>
      </c>
      <c r="G383" s="30">
        <v>29.2</v>
      </c>
      <c r="H383" s="32">
        <f t="shared" si="34"/>
        <v>3113.11</v>
      </c>
      <c r="I383" s="32"/>
      <c r="J383" s="32">
        <v>118</v>
      </c>
      <c r="K383" s="6">
        <v>141000</v>
      </c>
      <c r="L383" s="99">
        <v>120</v>
      </c>
      <c r="M383" s="7" t="s">
        <v>104</v>
      </c>
      <c r="N383" s="91">
        <v>59.72</v>
      </c>
      <c r="O383" s="75">
        <f t="shared" si="35"/>
        <v>2299.2199999999998</v>
      </c>
      <c r="P383" s="137"/>
      <c r="Q383" s="3">
        <v>47</v>
      </c>
      <c r="U383" s="24">
        <v>60</v>
      </c>
      <c r="W383" s="113">
        <v>198.50184601939992</v>
      </c>
      <c r="X383" s="113">
        <f t="shared" ref="X383:X446" si="40">W383*$X$1/1000</f>
        <v>7.0071151644848166</v>
      </c>
      <c r="Y383" s="113">
        <v>192.1</v>
      </c>
      <c r="Z383" s="104">
        <v>205</v>
      </c>
      <c r="AA383" s="105" t="s">
        <v>74</v>
      </c>
      <c r="AB383" s="121">
        <v>54.301540000000024</v>
      </c>
      <c r="AC383" s="86">
        <v>49.7</v>
      </c>
      <c r="AD383" s="89">
        <v>55</v>
      </c>
      <c r="AE383" s="89">
        <v>55</v>
      </c>
      <c r="AF383" s="86">
        <f t="shared" si="39"/>
        <v>2144.9108300000012</v>
      </c>
      <c r="AG383" s="90" t="s">
        <v>72</v>
      </c>
      <c r="AH383" s="51">
        <v>55.62</v>
      </c>
      <c r="AI383" s="130">
        <f t="shared" si="36"/>
        <v>2141.37</v>
      </c>
      <c r="AJ383" s="73">
        <v>44.3</v>
      </c>
      <c r="AK383" s="25">
        <v>44.3</v>
      </c>
      <c r="AL383" s="77">
        <v>44</v>
      </c>
      <c r="AM383" s="74">
        <v>70</v>
      </c>
      <c r="AN383" s="116" t="s">
        <v>101</v>
      </c>
      <c r="AO383" s="108">
        <v>45.7</v>
      </c>
      <c r="AP383" s="14">
        <v>42.8</v>
      </c>
      <c r="AQ383" s="14">
        <v>69.900000000000006</v>
      </c>
      <c r="AR383" s="14">
        <v>47.2</v>
      </c>
      <c r="AS383" s="108">
        <v>2.2000000000000002</v>
      </c>
      <c r="AT383" s="108">
        <f t="shared" si="37"/>
        <v>119.30000000000001</v>
      </c>
      <c r="AY383" s="48">
        <v>1963</v>
      </c>
    </row>
    <row r="384" spans="1:51" ht="10.15" customHeight="1">
      <c r="A384" s="22">
        <v>42263</v>
      </c>
      <c r="B384" s="50">
        <f t="shared" si="38"/>
        <v>2015</v>
      </c>
      <c r="C384" s="169"/>
      <c r="F384" s="17">
        <v>51.66</v>
      </c>
      <c r="G384" s="30">
        <v>29.2</v>
      </c>
      <c r="H384" s="32">
        <f t="shared" si="34"/>
        <v>3113.11</v>
      </c>
      <c r="I384" s="32"/>
      <c r="J384" s="32">
        <v>116</v>
      </c>
      <c r="K384" s="6">
        <v>141000</v>
      </c>
      <c r="L384" s="99">
        <v>120</v>
      </c>
      <c r="M384" s="7" t="s">
        <v>105</v>
      </c>
      <c r="N384" s="91">
        <v>59.72</v>
      </c>
      <c r="O384" s="75">
        <f t="shared" si="35"/>
        <v>2299.2199999999998</v>
      </c>
      <c r="P384" s="137"/>
      <c r="Q384" s="3">
        <v>46</v>
      </c>
      <c r="U384" s="24">
        <v>60</v>
      </c>
      <c r="W384" s="113">
        <v>199.4059589764</v>
      </c>
      <c r="X384" s="113">
        <f t="shared" si="40"/>
        <v>7.0390303518669199</v>
      </c>
      <c r="Y384" s="113">
        <v>182.3</v>
      </c>
      <c r="Z384" s="104">
        <v>205</v>
      </c>
      <c r="AA384" s="105" t="s">
        <v>74</v>
      </c>
      <c r="AB384" s="121">
        <v>53.808349999999997</v>
      </c>
      <c r="AC384" s="86">
        <v>49.5</v>
      </c>
      <c r="AD384" s="89">
        <v>55</v>
      </c>
      <c r="AE384" s="89">
        <v>55</v>
      </c>
      <c r="AF384" s="86">
        <f t="shared" si="39"/>
        <v>2125.4298249999997</v>
      </c>
      <c r="AG384" s="90" t="s">
        <v>79</v>
      </c>
      <c r="AH384" s="51">
        <v>55.62</v>
      </c>
      <c r="AI384" s="130">
        <f t="shared" si="36"/>
        <v>2141.37</v>
      </c>
      <c r="AJ384" s="73">
        <v>50.4</v>
      </c>
      <c r="AK384" s="25">
        <v>50.4</v>
      </c>
      <c r="AL384" s="77">
        <v>50</v>
      </c>
      <c r="AM384" s="74">
        <v>70</v>
      </c>
      <c r="AN384" s="116" t="s">
        <v>101</v>
      </c>
      <c r="AO384" s="108">
        <v>51.2</v>
      </c>
      <c r="AP384" s="14">
        <v>52.6</v>
      </c>
      <c r="AQ384" s="14">
        <v>73.599999999999994</v>
      </c>
      <c r="AR384" s="14">
        <v>47.5</v>
      </c>
      <c r="AS384" s="108">
        <v>1.6</v>
      </c>
      <c r="AT384" s="108">
        <f t="shared" si="37"/>
        <v>122.69999999999999</v>
      </c>
      <c r="AY384" s="48">
        <v>1963</v>
      </c>
    </row>
    <row r="385" spans="1:51" ht="10.15" customHeight="1">
      <c r="A385" s="22">
        <v>42264</v>
      </c>
      <c r="B385" s="50">
        <f t="shared" si="38"/>
        <v>2015</v>
      </c>
      <c r="C385" s="169"/>
      <c r="F385" s="17">
        <v>51.66</v>
      </c>
      <c r="G385" s="30">
        <v>29.2</v>
      </c>
      <c r="H385" s="32">
        <f t="shared" si="34"/>
        <v>3113.11</v>
      </c>
      <c r="I385" s="32"/>
      <c r="J385" s="32">
        <v>112</v>
      </c>
      <c r="K385" s="6">
        <v>141000</v>
      </c>
      <c r="L385" s="99">
        <v>120</v>
      </c>
      <c r="M385" s="7" t="s">
        <v>106</v>
      </c>
      <c r="N385" s="91">
        <v>59.72</v>
      </c>
      <c r="O385" s="75">
        <f t="shared" si="35"/>
        <v>2299.2199999999998</v>
      </c>
      <c r="P385" s="137"/>
      <c r="Q385" s="3">
        <v>52</v>
      </c>
      <c r="U385" s="24">
        <v>60</v>
      </c>
      <c r="W385" s="113">
        <v>203.4295657641</v>
      </c>
      <c r="X385" s="113">
        <f t="shared" si="40"/>
        <v>7.1810636714727298</v>
      </c>
      <c r="Y385" s="113">
        <v>177.3</v>
      </c>
      <c r="Z385" s="104">
        <v>205</v>
      </c>
      <c r="AA385" s="105" t="s">
        <v>74</v>
      </c>
      <c r="AB385" s="121">
        <v>52.584720000000033</v>
      </c>
      <c r="AC385" s="86">
        <v>48.6</v>
      </c>
      <c r="AD385" s="89">
        <v>55</v>
      </c>
      <c r="AE385" s="89">
        <v>55</v>
      </c>
      <c r="AF385" s="86">
        <f t="shared" si="39"/>
        <v>2077.0964400000012</v>
      </c>
      <c r="AG385" s="90" t="s">
        <v>80</v>
      </c>
      <c r="AH385" s="51">
        <v>55.62</v>
      </c>
      <c r="AI385" s="130">
        <f t="shared" si="36"/>
        <v>2141.37</v>
      </c>
      <c r="AJ385" s="73">
        <v>40.6</v>
      </c>
      <c r="AK385" s="25">
        <v>40.6</v>
      </c>
      <c r="AL385" s="77">
        <v>50</v>
      </c>
      <c r="AM385" s="74">
        <v>70</v>
      </c>
      <c r="AN385" s="116" t="s">
        <v>101</v>
      </c>
      <c r="AO385" s="108">
        <v>47.6</v>
      </c>
      <c r="AP385" s="14">
        <v>43.7</v>
      </c>
      <c r="AQ385" s="14">
        <v>75</v>
      </c>
      <c r="AR385" s="14">
        <v>47.6</v>
      </c>
      <c r="AS385" s="108">
        <v>1.8</v>
      </c>
      <c r="AT385" s="108">
        <f t="shared" si="37"/>
        <v>124.39999999999999</v>
      </c>
      <c r="AY385" s="48">
        <v>1963</v>
      </c>
    </row>
    <row r="386" spans="1:51" ht="10.15" customHeight="1">
      <c r="A386" s="22">
        <v>42265</v>
      </c>
      <c r="B386" s="50">
        <f t="shared" si="38"/>
        <v>2015</v>
      </c>
      <c r="C386" s="169"/>
      <c r="F386" s="17">
        <v>51.66</v>
      </c>
      <c r="G386" s="30">
        <v>29.2</v>
      </c>
      <c r="H386" s="32">
        <f t="shared" si="34"/>
        <v>3113.11</v>
      </c>
      <c r="I386" s="32"/>
      <c r="J386" s="32">
        <v>116</v>
      </c>
      <c r="K386" s="6">
        <v>141000</v>
      </c>
      <c r="L386" s="99">
        <v>120</v>
      </c>
      <c r="M386" s="7" t="s">
        <v>107</v>
      </c>
      <c r="N386" s="91">
        <v>59.72</v>
      </c>
      <c r="O386" s="75">
        <f t="shared" si="35"/>
        <v>2299.2199999999998</v>
      </c>
      <c r="P386" s="137"/>
      <c r="Q386" s="3">
        <v>42</v>
      </c>
      <c r="U386" s="24">
        <v>60</v>
      </c>
      <c r="W386" s="113">
        <v>202.59962535050008</v>
      </c>
      <c r="X386" s="113">
        <f t="shared" si="40"/>
        <v>7.1517667748726517</v>
      </c>
      <c r="Y386" s="113">
        <v>182.5</v>
      </c>
      <c r="Z386" s="104">
        <v>205</v>
      </c>
      <c r="AA386" s="105" t="s">
        <v>74</v>
      </c>
      <c r="AB386" s="121">
        <v>52.417039999999993</v>
      </c>
      <c r="AC386" s="86">
        <v>49.3</v>
      </c>
      <c r="AD386" s="89">
        <v>55</v>
      </c>
      <c r="AE386" s="89">
        <v>55</v>
      </c>
      <c r="AF386" s="86">
        <f t="shared" si="39"/>
        <v>2070.4730799999998</v>
      </c>
      <c r="AG386" s="90" t="s">
        <v>81</v>
      </c>
      <c r="AH386" s="51">
        <v>55.62</v>
      </c>
      <c r="AI386" s="130">
        <f t="shared" si="36"/>
        <v>2141.37</v>
      </c>
      <c r="AJ386" s="73">
        <v>43</v>
      </c>
      <c r="AK386" s="25">
        <v>43</v>
      </c>
      <c r="AL386" s="74">
        <v>70</v>
      </c>
      <c r="AM386" s="74">
        <v>70</v>
      </c>
      <c r="AO386" s="108">
        <v>48.4</v>
      </c>
      <c r="AP386" s="14">
        <v>46.1</v>
      </c>
      <c r="AQ386" s="14">
        <v>74.099999999999994</v>
      </c>
      <c r="AR386" s="14">
        <v>45.7</v>
      </c>
      <c r="AS386" s="108">
        <v>0.9</v>
      </c>
      <c r="AT386" s="108">
        <f t="shared" si="37"/>
        <v>120.7</v>
      </c>
      <c r="AY386" s="48">
        <v>1963</v>
      </c>
    </row>
    <row r="387" spans="1:51" ht="10.15" customHeight="1">
      <c r="A387" s="22">
        <v>42266</v>
      </c>
      <c r="B387" s="50">
        <f t="shared" si="38"/>
        <v>2015</v>
      </c>
      <c r="C387" s="169"/>
      <c r="F387" s="17">
        <v>51.66</v>
      </c>
      <c r="G387" s="30">
        <v>29.2</v>
      </c>
      <c r="H387" s="32">
        <f t="shared" si="34"/>
        <v>3113.11</v>
      </c>
      <c r="I387" s="32"/>
      <c r="J387" s="32">
        <v>118</v>
      </c>
      <c r="K387" s="6">
        <v>141000</v>
      </c>
      <c r="L387" s="99">
        <v>120</v>
      </c>
      <c r="M387" s="7" t="s">
        <v>108</v>
      </c>
      <c r="N387" s="91">
        <v>59.72</v>
      </c>
      <c r="O387" s="75">
        <f t="shared" si="35"/>
        <v>2299.2199999999998</v>
      </c>
      <c r="P387" s="137"/>
      <c r="Q387" s="3">
        <v>44</v>
      </c>
      <c r="U387" s="24">
        <v>60</v>
      </c>
      <c r="W387" s="113">
        <v>201.9731159088</v>
      </c>
      <c r="X387" s="113">
        <f t="shared" si="40"/>
        <v>7.1296509915806388</v>
      </c>
      <c r="Y387" s="113">
        <v>194.2</v>
      </c>
      <c r="Z387" s="104">
        <v>205</v>
      </c>
      <c r="AA387" s="105" t="s">
        <v>74</v>
      </c>
      <c r="AB387" s="121">
        <v>52.770410000000027</v>
      </c>
      <c r="AC387" s="86">
        <v>49.3</v>
      </c>
      <c r="AD387" s="89">
        <v>56</v>
      </c>
      <c r="AE387" s="89">
        <v>56</v>
      </c>
      <c r="AF387" s="86">
        <f t="shared" si="39"/>
        <v>2084.431195000001</v>
      </c>
      <c r="AG387" s="90" t="s">
        <v>82</v>
      </c>
      <c r="AH387" s="51">
        <v>55.62</v>
      </c>
      <c r="AI387" s="130">
        <f t="shared" si="36"/>
        <v>2141.37</v>
      </c>
      <c r="AJ387" s="73">
        <v>42.9</v>
      </c>
      <c r="AK387" s="25">
        <v>42.9</v>
      </c>
      <c r="AL387" s="74">
        <v>70</v>
      </c>
      <c r="AM387" s="74">
        <v>70</v>
      </c>
      <c r="AO387" s="108">
        <v>47.2</v>
      </c>
      <c r="AP387" s="14">
        <v>41.3</v>
      </c>
      <c r="AQ387" s="14">
        <v>72.599999999999994</v>
      </c>
      <c r="AR387" s="14">
        <v>46.1</v>
      </c>
      <c r="AS387" s="108">
        <v>8.1</v>
      </c>
      <c r="AT387" s="108">
        <f t="shared" si="37"/>
        <v>126.79999999999998</v>
      </c>
      <c r="AY387" s="48">
        <v>1963</v>
      </c>
    </row>
    <row r="388" spans="1:51" ht="10.15" customHeight="1">
      <c r="A388" s="22">
        <v>42267</v>
      </c>
      <c r="B388" s="50">
        <f t="shared" si="38"/>
        <v>2015</v>
      </c>
      <c r="C388" s="169"/>
      <c r="F388" s="17">
        <v>51.66</v>
      </c>
      <c r="G388" s="30">
        <v>29.2</v>
      </c>
      <c r="H388" s="32">
        <f t="shared" si="34"/>
        <v>3113.11</v>
      </c>
      <c r="I388" s="32"/>
      <c r="J388" s="32">
        <v>118</v>
      </c>
      <c r="K388" s="6">
        <v>141000</v>
      </c>
      <c r="L388" s="6">
        <v>133</v>
      </c>
      <c r="M388" s="7" t="s">
        <v>95</v>
      </c>
      <c r="N388" s="91">
        <v>59.72</v>
      </c>
      <c r="O388" s="75">
        <f t="shared" si="35"/>
        <v>2299.2199999999998</v>
      </c>
      <c r="P388" s="137"/>
      <c r="Q388" s="3">
        <v>44</v>
      </c>
      <c r="U388" s="24">
        <v>60</v>
      </c>
      <c r="W388" s="113">
        <v>203.74994202909997</v>
      </c>
      <c r="X388" s="113">
        <f t="shared" si="40"/>
        <v>7.1923729536272285</v>
      </c>
      <c r="Y388" s="113">
        <v>202.1</v>
      </c>
      <c r="Z388" s="104">
        <v>205</v>
      </c>
      <c r="AA388" s="105" t="s">
        <v>74</v>
      </c>
      <c r="AB388" s="121">
        <v>54.283779999999993</v>
      </c>
      <c r="AC388" s="86">
        <v>49.7</v>
      </c>
      <c r="AD388" s="89">
        <v>56</v>
      </c>
      <c r="AE388" s="89">
        <v>56</v>
      </c>
      <c r="AF388" s="86">
        <f t="shared" si="39"/>
        <v>2144.2093099999997</v>
      </c>
      <c r="AG388" s="90" t="s">
        <v>83</v>
      </c>
      <c r="AH388" s="51">
        <v>55.62</v>
      </c>
      <c r="AI388" s="130">
        <f t="shared" si="36"/>
        <v>2141.37</v>
      </c>
      <c r="AJ388" s="73">
        <v>43.4</v>
      </c>
      <c r="AK388" s="25">
        <v>43.4</v>
      </c>
      <c r="AL388" s="74">
        <v>70</v>
      </c>
      <c r="AM388" s="74">
        <v>70</v>
      </c>
      <c r="AO388" s="108">
        <v>52.4</v>
      </c>
      <c r="AP388" s="14">
        <v>54.1</v>
      </c>
      <c r="AQ388" s="14">
        <v>73.8</v>
      </c>
      <c r="AR388" s="14">
        <v>44.8</v>
      </c>
      <c r="AS388" s="108">
        <v>11</v>
      </c>
      <c r="AT388" s="108">
        <f t="shared" si="37"/>
        <v>129.6</v>
      </c>
      <c r="AY388" s="48">
        <v>1963</v>
      </c>
    </row>
    <row r="389" spans="1:51" ht="10.15" customHeight="1">
      <c r="A389" s="22">
        <v>42268</v>
      </c>
      <c r="B389" s="50">
        <f t="shared" si="38"/>
        <v>2015</v>
      </c>
      <c r="C389" s="169"/>
      <c r="F389" s="17">
        <v>51.66</v>
      </c>
      <c r="G389" s="30">
        <v>29.2</v>
      </c>
      <c r="H389" s="32">
        <f t="shared" ref="H389:H429" si="41">(F389+G389)*$M$1</f>
        <v>3113.11</v>
      </c>
      <c r="I389" s="32"/>
      <c r="J389" s="32">
        <v>118</v>
      </c>
      <c r="K389" s="6">
        <v>141000</v>
      </c>
      <c r="L389" s="6">
        <v>133</v>
      </c>
      <c r="M389" s="7" t="s">
        <v>95</v>
      </c>
      <c r="N389" s="91">
        <v>59.72</v>
      </c>
      <c r="O389" s="75">
        <f t="shared" ref="O389:O429" si="42">N389*$M$1</f>
        <v>2299.2199999999998</v>
      </c>
      <c r="P389" s="137"/>
      <c r="Q389" s="3">
        <v>45</v>
      </c>
      <c r="U389" s="24">
        <v>60</v>
      </c>
      <c r="W389" s="113">
        <v>203.97863980480003</v>
      </c>
      <c r="X389" s="113">
        <f t="shared" si="40"/>
        <v>7.2004459851094404</v>
      </c>
      <c r="Y389" s="113">
        <v>199.5</v>
      </c>
      <c r="Z389" s="104">
        <v>205</v>
      </c>
      <c r="AA389" s="105" t="s">
        <v>74</v>
      </c>
      <c r="AB389" s="121">
        <v>53.677609999999987</v>
      </c>
      <c r="AC389" s="86">
        <v>48.3</v>
      </c>
      <c r="AD389" s="89">
        <v>56</v>
      </c>
      <c r="AE389" s="89">
        <v>56</v>
      </c>
      <c r="AF389" s="86">
        <f t="shared" si="39"/>
        <v>2120.2655949999994</v>
      </c>
      <c r="AG389" s="90" t="s">
        <v>72</v>
      </c>
      <c r="AH389" s="51">
        <v>55.62</v>
      </c>
      <c r="AI389" s="130">
        <f t="shared" ref="AI389:AI429" si="43">AH389*$M$1</f>
        <v>2141.37</v>
      </c>
      <c r="AJ389" s="73">
        <v>44.2</v>
      </c>
      <c r="AK389" s="25">
        <v>44.2</v>
      </c>
      <c r="AL389" s="74">
        <v>70</v>
      </c>
      <c r="AM389" s="74">
        <v>70</v>
      </c>
      <c r="AO389" s="108">
        <v>52.1</v>
      </c>
      <c r="AP389" s="14">
        <v>53.3</v>
      </c>
      <c r="AQ389" s="14">
        <v>71.900000000000006</v>
      </c>
      <c r="AR389" s="14">
        <v>45.3</v>
      </c>
      <c r="AS389" s="108">
        <v>9</v>
      </c>
      <c r="AT389" s="108">
        <f t="shared" ref="AT389:AT452" si="44">AQ389+AR389+AS389</f>
        <v>126.2</v>
      </c>
      <c r="AY389" s="48">
        <v>1963</v>
      </c>
    </row>
    <row r="390" spans="1:51" ht="10.15" customHeight="1">
      <c r="A390" s="22">
        <v>42269</v>
      </c>
      <c r="B390" s="50">
        <f t="shared" si="38"/>
        <v>2015</v>
      </c>
      <c r="C390" s="169"/>
      <c r="F390" s="17">
        <v>51.66</v>
      </c>
      <c r="G390" s="30">
        <v>29.2</v>
      </c>
      <c r="H390" s="32">
        <f t="shared" si="41"/>
        <v>3113.11</v>
      </c>
      <c r="I390" s="32"/>
      <c r="J390" s="32">
        <v>118</v>
      </c>
      <c r="K390" s="6">
        <v>141000</v>
      </c>
      <c r="L390" s="6">
        <v>133</v>
      </c>
      <c r="M390" s="7" t="s">
        <v>95</v>
      </c>
      <c r="N390" s="91">
        <v>59.72</v>
      </c>
      <c r="O390" s="75">
        <f t="shared" si="42"/>
        <v>2299.2199999999998</v>
      </c>
      <c r="P390" s="137"/>
      <c r="Q390" s="3">
        <v>45</v>
      </c>
      <c r="U390" s="24">
        <v>60</v>
      </c>
      <c r="W390" s="113">
        <v>209.99917847359995</v>
      </c>
      <c r="X390" s="113">
        <f t="shared" si="40"/>
        <v>7.4129710001180777</v>
      </c>
      <c r="Y390" s="113">
        <v>202.9</v>
      </c>
      <c r="Z390" s="104">
        <v>218</v>
      </c>
      <c r="AA390" s="105" t="s">
        <v>113</v>
      </c>
      <c r="AB390" s="121">
        <v>53.242260000000009</v>
      </c>
      <c r="AC390" s="86">
        <v>49</v>
      </c>
      <c r="AD390" s="89">
        <v>56</v>
      </c>
      <c r="AE390" s="89">
        <v>56</v>
      </c>
      <c r="AF390" s="86">
        <f t="shared" si="39"/>
        <v>2103.0692700000004</v>
      </c>
      <c r="AG390" s="90" t="s">
        <v>72</v>
      </c>
      <c r="AH390" s="51">
        <v>55.62</v>
      </c>
      <c r="AI390" s="130">
        <f t="shared" si="43"/>
        <v>2141.37</v>
      </c>
      <c r="AJ390" s="73">
        <v>44.7</v>
      </c>
      <c r="AK390" s="25">
        <v>44.7</v>
      </c>
      <c r="AL390" s="74">
        <v>70</v>
      </c>
      <c r="AM390" s="74">
        <v>70</v>
      </c>
      <c r="AO390" s="108">
        <v>52.5</v>
      </c>
      <c r="AP390" s="14">
        <v>53.6</v>
      </c>
      <c r="AQ390" s="14">
        <v>73.3</v>
      </c>
      <c r="AR390" s="14">
        <v>47.5</v>
      </c>
      <c r="AS390" s="108">
        <v>3.3</v>
      </c>
      <c r="AT390" s="108">
        <f t="shared" si="44"/>
        <v>124.1</v>
      </c>
      <c r="AY390" s="48">
        <v>1963</v>
      </c>
    </row>
    <row r="391" spans="1:51" ht="10.15" customHeight="1">
      <c r="A391" s="22">
        <v>42270</v>
      </c>
      <c r="B391" s="50">
        <f t="shared" si="38"/>
        <v>2015</v>
      </c>
      <c r="C391" s="169"/>
      <c r="F391" s="17">
        <v>51.66</v>
      </c>
      <c r="G391" s="30">
        <v>29.2</v>
      </c>
      <c r="H391" s="32">
        <f t="shared" si="41"/>
        <v>3113.11</v>
      </c>
      <c r="I391" s="32"/>
      <c r="J391" s="32">
        <v>118</v>
      </c>
      <c r="K391" s="6">
        <v>141000</v>
      </c>
      <c r="L391" s="6">
        <v>133</v>
      </c>
      <c r="M391" s="7" t="s">
        <v>95</v>
      </c>
      <c r="N391" s="91">
        <v>59.72</v>
      </c>
      <c r="O391" s="75">
        <f t="shared" si="42"/>
        <v>2299.2199999999998</v>
      </c>
      <c r="P391" s="137"/>
      <c r="Q391" s="3">
        <v>46</v>
      </c>
      <c r="U391" s="24">
        <v>60</v>
      </c>
      <c r="W391" s="113">
        <v>211.17827469500003</v>
      </c>
      <c r="X391" s="113">
        <f t="shared" si="40"/>
        <v>7.4545930967335003</v>
      </c>
      <c r="Y391" s="113">
        <v>210.6</v>
      </c>
      <c r="Z391" s="104">
        <v>218</v>
      </c>
      <c r="AA391" s="105" t="s">
        <v>113</v>
      </c>
      <c r="AB391" s="121">
        <v>53.705820000000017</v>
      </c>
      <c r="AC391" s="86">
        <v>49.1</v>
      </c>
      <c r="AD391" s="86">
        <v>59.6</v>
      </c>
      <c r="AE391" s="86">
        <v>59.6</v>
      </c>
      <c r="AF391" s="86">
        <f t="shared" si="39"/>
        <v>2121.3798900000006</v>
      </c>
      <c r="AG391" s="90"/>
      <c r="AH391" s="51">
        <v>55.62</v>
      </c>
      <c r="AI391" s="130">
        <f t="shared" si="43"/>
        <v>2141.37</v>
      </c>
      <c r="AJ391" s="73">
        <v>46.6</v>
      </c>
      <c r="AK391" s="25">
        <v>46.6</v>
      </c>
      <c r="AL391" s="74">
        <v>70</v>
      </c>
      <c r="AM391" s="74">
        <v>70</v>
      </c>
      <c r="AO391" s="108">
        <v>52.6</v>
      </c>
      <c r="AP391" s="14">
        <v>55.1</v>
      </c>
      <c r="AQ391" s="14">
        <v>76.099999999999994</v>
      </c>
      <c r="AR391" s="14">
        <v>47.8</v>
      </c>
      <c r="AS391" s="108">
        <v>0</v>
      </c>
      <c r="AT391" s="108">
        <f t="shared" si="44"/>
        <v>123.89999999999999</v>
      </c>
      <c r="AY391" s="48">
        <v>1963</v>
      </c>
    </row>
    <row r="392" spans="1:51" ht="10.15" customHeight="1">
      <c r="A392" s="22">
        <v>42271</v>
      </c>
      <c r="B392" s="50">
        <f t="shared" si="38"/>
        <v>2015</v>
      </c>
      <c r="C392" s="169"/>
      <c r="F392" s="17">
        <v>51.66</v>
      </c>
      <c r="G392" s="30">
        <v>29.2</v>
      </c>
      <c r="H392" s="32">
        <f t="shared" si="41"/>
        <v>3113.11</v>
      </c>
      <c r="I392" s="32"/>
      <c r="J392" s="32">
        <v>119</v>
      </c>
      <c r="K392" s="6">
        <v>141000</v>
      </c>
      <c r="L392" s="6">
        <v>133</v>
      </c>
      <c r="M392" s="7" t="s">
        <v>95</v>
      </c>
      <c r="N392" s="91">
        <v>59.72</v>
      </c>
      <c r="O392" s="75">
        <f t="shared" si="42"/>
        <v>2299.2199999999998</v>
      </c>
      <c r="P392" s="137"/>
      <c r="Q392" s="3">
        <v>50</v>
      </c>
      <c r="U392" s="24">
        <v>60</v>
      </c>
      <c r="W392" s="113">
        <v>210.7155996322</v>
      </c>
      <c r="X392" s="113">
        <f t="shared" si="40"/>
        <v>7.4382606670166593</v>
      </c>
      <c r="Y392" s="113">
        <v>213.1</v>
      </c>
      <c r="Z392" s="104">
        <v>218</v>
      </c>
      <c r="AA392" s="105" t="s">
        <v>113</v>
      </c>
      <c r="AB392" s="121">
        <v>53.511109999999995</v>
      </c>
      <c r="AC392" s="86">
        <v>48.5</v>
      </c>
      <c r="AD392" s="86">
        <v>59.6</v>
      </c>
      <c r="AE392" s="86">
        <v>59.6</v>
      </c>
      <c r="AF392" s="86">
        <f t="shared" si="39"/>
        <v>2113.6888449999997</v>
      </c>
      <c r="AG392" s="90"/>
      <c r="AH392" s="51">
        <v>55.62</v>
      </c>
      <c r="AI392" s="130">
        <f t="shared" si="43"/>
        <v>2141.37</v>
      </c>
      <c r="AJ392" s="73">
        <v>50.7</v>
      </c>
      <c r="AK392" s="25">
        <v>50.7</v>
      </c>
      <c r="AL392" s="74">
        <v>70</v>
      </c>
      <c r="AM392" s="74">
        <v>70</v>
      </c>
      <c r="AO392" s="108">
        <v>54.2</v>
      </c>
      <c r="AP392" s="14">
        <v>55.1</v>
      </c>
      <c r="AQ392" s="14">
        <v>75.8</v>
      </c>
      <c r="AR392" s="14">
        <v>45.4</v>
      </c>
      <c r="AS392" s="108">
        <v>0</v>
      </c>
      <c r="AT392" s="108">
        <f t="shared" si="44"/>
        <v>121.19999999999999</v>
      </c>
      <c r="AY392" s="48">
        <v>1963</v>
      </c>
    </row>
    <row r="393" spans="1:51" ht="10.15" customHeight="1">
      <c r="A393" s="22">
        <v>42272</v>
      </c>
      <c r="B393" s="50">
        <f t="shared" si="38"/>
        <v>2015</v>
      </c>
      <c r="C393" s="169"/>
      <c r="F393" s="17">
        <v>51.66</v>
      </c>
      <c r="G393" s="30">
        <v>29.2</v>
      </c>
      <c r="H393" s="32">
        <f t="shared" si="41"/>
        <v>3113.11</v>
      </c>
      <c r="I393" s="32"/>
      <c r="J393" s="32">
        <v>117</v>
      </c>
      <c r="K393" s="6">
        <v>141000</v>
      </c>
      <c r="L393" s="6">
        <v>133</v>
      </c>
      <c r="M393" s="7" t="s">
        <v>95</v>
      </c>
      <c r="N393" s="91">
        <v>59.72</v>
      </c>
      <c r="O393" s="75">
        <f t="shared" si="42"/>
        <v>2299.2199999999998</v>
      </c>
      <c r="P393" s="137"/>
      <c r="Q393" s="3">
        <v>54</v>
      </c>
      <c r="U393" s="24">
        <v>60</v>
      </c>
      <c r="W393" s="113">
        <v>215.51586113590011</v>
      </c>
      <c r="X393" s="113">
        <f t="shared" si="40"/>
        <v>7.6077098980972728</v>
      </c>
      <c r="Y393" s="113">
        <v>209.6</v>
      </c>
      <c r="Z393" s="104">
        <v>218</v>
      </c>
      <c r="AA393" s="105" t="s">
        <v>113</v>
      </c>
      <c r="AB393" s="121">
        <v>54.317729999999983</v>
      </c>
      <c r="AC393" s="86">
        <v>48.8</v>
      </c>
      <c r="AD393" s="86">
        <v>59.6</v>
      </c>
      <c r="AE393" s="86">
        <v>59.6</v>
      </c>
      <c r="AF393" s="86">
        <f t="shared" si="39"/>
        <v>2145.5503349999994</v>
      </c>
      <c r="AG393" s="90"/>
      <c r="AH393" s="51">
        <v>55.62</v>
      </c>
      <c r="AI393" s="130">
        <f t="shared" si="43"/>
        <v>2141.37</v>
      </c>
      <c r="AJ393" s="73">
        <v>51.1</v>
      </c>
      <c r="AK393" s="25">
        <v>51.1</v>
      </c>
      <c r="AL393" s="74">
        <v>70</v>
      </c>
      <c r="AM393" s="74">
        <v>70</v>
      </c>
      <c r="AO393" s="108">
        <v>55.8</v>
      </c>
      <c r="AP393" s="14">
        <v>56.2</v>
      </c>
      <c r="AQ393" s="14">
        <v>75.400000000000006</v>
      </c>
      <c r="AR393" s="14">
        <v>45.9</v>
      </c>
      <c r="AS393" s="108">
        <v>4.0999999999999996</v>
      </c>
      <c r="AT393" s="108">
        <f t="shared" si="44"/>
        <v>125.4</v>
      </c>
      <c r="AY393" s="48">
        <v>1963</v>
      </c>
    </row>
    <row r="394" spans="1:51" ht="10.15" customHeight="1">
      <c r="A394" s="22">
        <v>42273</v>
      </c>
      <c r="B394" s="50">
        <f t="shared" si="38"/>
        <v>2015</v>
      </c>
      <c r="C394" s="169"/>
      <c r="F394" s="17">
        <v>51.66</v>
      </c>
      <c r="G394" s="30">
        <v>29.2</v>
      </c>
      <c r="H394" s="32">
        <f t="shared" si="41"/>
        <v>3113.11</v>
      </c>
      <c r="I394" s="32"/>
      <c r="J394" s="32">
        <v>117</v>
      </c>
      <c r="K394" s="6">
        <v>141000</v>
      </c>
      <c r="L394" s="6">
        <v>133</v>
      </c>
      <c r="M394" s="7" t="s">
        <v>95</v>
      </c>
      <c r="N394" s="91">
        <v>59.72</v>
      </c>
      <c r="O394" s="75">
        <f t="shared" si="42"/>
        <v>2299.2199999999998</v>
      </c>
      <c r="P394" s="137"/>
      <c r="Q394" s="3">
        <v>54</v>
      </c>
      <c r="U394" s="24">
        <v>60</v>
      </c>
      <c r="W394" s="113">
        <v>218.93766592150001</v>
      </c>
      <c r="X394" s="113">
        <f t="shared" si="40"/>
        <v>7.72849960702895</v>
      </c>
      <c r="Y394" s="113">
        <v>213.5</v>
      </c>
      <c r="Z394" s="104">
        <v>218</v>
      </c>
      <c r="AA394" s="105" t="s">
        <v>113</v>
      </c>
      <c r="AB394" s="121">
        <v>55.34563999999996</v>
      </c>
      <c r="AC394" s="86">
        <v>49.3</v>
      </c>
      <c r="AD394" s="86">
        <v>59.6</v>
      </c>
      <c r="AE394" s="86">
        <v>59.6</v>
      </c>
      <c r="AF394" s="86">
        <f t="shared" si="39"/>
        <v>2186.1527799999985</v>
      </c>
      <c r="AG394" s="90"/>
      <c r="AH394" s="51">
        <v>55.62</v>
      </c>
      <c r="AI394" s="130">
        <f t="shared" si="43"/>
        <v>2141.37</v>
      </c>
      <c r="AJ394" s="73">
        <v>49.856610000000003</v>
      </c>
      <c r="AK394" s="92">
        <v>49.856610000000003</v>
      </c>
      <c r="AL394" s="74">
        <v>70</v>
      </c>
      <c r="AM394" s="74">
        <v>70</v>
      </c>
      <c r="AO394" s="108">
        <v>55.6</v>
      </c>
      <c r="AP394" s="14">
        <v>55.3</v>
      </c>
      <c r="AQ394" s="14">
        <v>74.2</v>
      </c>
      <c r="AR394" s="14">
        <v>47</v>
      </c>
      <c r="AS394" s="108">
        <v>9.6</v>
      </c>
      <c r="AT394" s="108">
        <f t="shared" si="44"/>
        <v>130.80000000000001</v>
      </c>
      <c r="AY394" s="48">
        <v>1963</v>
      </c>
    </row>
    <row r="395" spans="1:51" ht="10.15" customHeight="1">
      <c r="A395" s="22">
        <v>42274</v>
      </c>
      <c r="B395" s="50">
        <f t="shared" si="38"/>
        <v>2015</v>
      </c>
      <c r="C395" s="169"/>
      <c r="F395" s="17">
        <v>51.66</v>
      </c>
      <c r="G395" s="30">
        <v>29.2</v>
      </c>
      <c r="H395" s="32">
        <f t="shared" si="41"/>
        <v>3113.11</v>
      </c>
      <c r="I395" s="32"/>
      <c r="J395" s="32">
        <v>116</v>
      </c>
      <c r="K395" s="6">
        <v>141000</v>
      </c>
      <c r="L395" s="6">
        <v>133</v>
      </c>
      <c r="M395" s="7" t="s">
        <v>95</v>
      </c>
      <c r="N395" s="91">
        <v>59.72</v>
      </c>
      <c r="O395" s="75">
        <f t="shared" si="42"/>
        <v>2299.2199999999998</v>
      </c>
      <c r="P395" s="137"/>
      <c r="Q395" s="3">
        <v>52</v>
      </c>
      <c r="U395" s="24">
        <v>60</v>
      </c>
      <c r="W395" s="113">
        <v>219.32672159400005</v>
      </c>
      <c r="X395" s="113">
        <f t="shared" si="40"/>
        <v>7.7422332722682015</v>
      </c>
      <c r="Y395" s="113">
        <v>217.1</v>
      </c>
      <c r="Z395" s="104">
        <v>220</v>
      </c>
      <c r="AA395" s="105" t="s">
        <v>67</v>
      </c>
      <c r="AB395" s="121">
        <v>57.191140000000004</v>
      </c>
      <c r="AC395" s="86">
        <v>49.7</v>
      </c>
      <c r="AD395" s="86">
        <v>59.6</v>
      </c>
      <c r="AE395" s="86">
        <v>59.6</v>
      </c>
      <c r="AF395" s="86">
        <f t="shared" si="39"/>
        <v>2259.0500300000003</v>
      </c>
      <c r="AG395" s="90"/>
      <c r="AH395" s="51">
        <v>55.62</v>
      </c>
      <c r="AI395" s="130">
        <f t="shared" si="43"/>
        <v>2141.37</v>
      </c>
      <c r="AJ395" s="73">
        <v>47.177300000000002</v>
      </c>
      <c r="AK395" s="92">
        <v>47.177300000000002</v>
      </c>
      <c r="AL395" s="74">
        <v>70</v>
      </c>
      <c r="AM395" s="74">
        <v>70</v>
      </c>
      <c r="AO395" s="108">
        <v>54.9</v>
      </c>
      <c r="AP395" s="14">
        <v>55.2</v>
      </c>
      <c r="AQ395" s="14">
        <v>74.7</v>
      </c>
      <c r="AR395" s="14">
        <v>46.2</v>
      </c>
      <c r="AS395" s="108">
        <v>10</v>
      </c>
      <c r="AT395" s="108">
        <f t="shared" si="44"/>
        <v>130.9</v>
      </c>
      <c r="AY395" s="48">
        <v>1963</v>
      </c>
    </row>
    <row r="396" spans="1:51" ht="10.15" customHeight="1">
      <c r="A396" s="22">
        <v>42275</v>
      </c>
      <c r="B396" s="50">
        <f t="shared" si="38"/>
        <v>2015</v>
      </c>
      <c r="C396" s="169"/>
      <c r="F396" s="17">
        <v>51.66</v>
      </c>
      <c r="G396" s="30">
        <v>29.2</v>
      </c>
      <c r="H396" s="32">
        <f t="shared" si="41"/>
        <v>3113.11</v>
      </c>
      <c r="I396" s="32"/>
      <c r="J396" s="32">
        <v>115</v>
      </c>
      <c r="K396" s="6">
        <v>141000</v>
      </c>
      <c r="L396" s="99">
        <v>128</v>
      </c>
      <c r="M396" s="100" t="s">
        <v>97</v>
      </c>
      <c r="N396" s="91">
        <v>59.72</v>
      </c>
      <c r="O396" s="75">
        <f t="shared" si="42"/>
        <v>2299.2199999999998</v>
      </c>
      <c r="P396" s="137"/>
      <c r="Q396" s="3">
        <v>49</v>
      </c>
      <c r="U396" s="24">
        <v>60</v>
      </c>
      <c r="W396" s="113">
        <v>215.68078439439998</v>
      </c>
      <c r="X396" s="113">
        <f t="shared" si="40"/>
        <v>7.6135316891223184</v>
      </c>
      <c r="Y396" s="113">
        <v>218.5</v>
      </c>
      <c r="Z396" s="104">
        <v>220</v>
      </c>
      <c r="AA396" s="105" t="s">
        <v>67</v>
      </c>
      <c r="AB396" s="121">
        <v>57.079822921799995</v>
      </c>
      <c r="AC396" s="86">
        <v>50.3</v>
      </c>
      <c r="AD396" s="86">
        <v>59.6</v>
      </c>
      <c r="AE396" s="86">
        <v>59.6</v>
      </c>
      <c r="AF396" s="86">
        <f t="shared" si="39"/>
        <v>2254.6530054110999</v>
      </c>
      <c r="AG396" s="90"/>
      <c r="AH396" s="51">
        <v>55.62</v>
      </c>
      <c r="AI396" s="130">
        <f t="shared" si="43"/>
        <v>2141.37</v>
      </c>
      <c r="AJ396" s="73">
        <v>47.454680000000003</v>
      </c>
      <c r="AK396" s="92">
        <v>47.454680000000003</v>
      </c>
      <c r="AL396" s="74">
        <v>70</v>
      </c>
      <c r="AM396" s="74">
        <v>70</v>
      </c>
      <c r="AO396" s="108">
        <v>54.340168053260498</v>
      </c>
      <c r="AP396" s="14">
        <v>55.3324729529972</v>
      </c>
      <c r="AQ396" s="14">
        <v>73.750322956314804</v>
      </c>
      <c r="AR396" s="14">
        <v>45.097389425070197</v>
      </c>
      <c r="AS396" s="108">
        <v>11.264752425159717</v>
      </c>
      <c r="AT396" s="108">
        <f t="shared" si="44"/>
        <v>130.11246480654472</v>
      </c>
      <c r="AY396" s="48">
        <v>1963</v>
      </c>
    </row>
    <row r="397" spans="1:51" ht="10.15" customHeight="1">
      <c r="A397" s="22">
        <v>42276</v>
      </c>
      <c r="B397" s="50">
        <f t="shared" si="38"/>
        <v>2015</v>
      </c>
      <c r="C397" s="169"/>
      <c r="F397" s="17">
        <v>51.66</v>
      </c>
      <c r="G397" s="30">
        <v>29.2</v>
      </c>
      <c r="H397" s="32">
        <f t="shared" si="41"/>
        <v>3113.11</v>
      </c>
      <c r="I397" s="32"/>
      <c r="J397" s="32">
        <v>117</v>
      </c>
      <c r="K397" s="6">
        <v>141000</v>
      </c>
      <c r="L397" s="99">
        <v>128</v>
      </c>
      <c r="M397" s="100" t="s">
        <v>97</v>
      </c>
      <c r="N397" s="91">
        <v>59.72</v>
      </c>
      <c r="O397" s="75">
        <f t="shared" si="42"/>
        <v>2299.2199999999998</v>
      </c>
      <c r="P397" s="137"/>
      <c r="Q397" s="3">
        <v>50</v>
      </c>
      <c r="U397" s="24">
        <v>60</v>
      </c>
      <c r="W397" s="113">
        <v>212.84813248330002</v>
      </c>
      <c r="X397" s="113">
        <f t="shared" si="40"/>
        <v>7.5135390766604901</v>
      </c>
      <c r="Y397" s="113">
        <v>216.8</v>
      </c>
      <c r="Z397" s="104">
        <v>220</v>
      </c>
      <c r="AA397" s="105" t="s">
        <v>67</v>
      </c>
      <c r="AB397" s="121">
        <v>55.125539999999987</v>
      </c>
      <c r="AC397" s="86">
        <v>49.4</v>
      </c>
      <c r="AD397" s="86">
        <v>59.6</v>
      </c>
      <c r="AE397" s="86">
        <v>59.6</v>
      </c>
      <c r="AF397" s="86">
        <f t="shared" si="39"/>
        <v>2177.4588299999996</v>
      </c>
      <c r="AG397" s="90"/>
      <c r="AH397" s="51">
        <v>55.62</v>
      </c>
      <c r="AI397" s="130">
        <f t="shared" si="43"/>
        <v>2141.37</v>
      </c>
      <c r="AJ397" s="73">
        <v>47.690930000000002</v>
      </c>
      <c r="AK397" s="92">
        <v>47.690930000000002</v>
      </c>
      <c r="AL397" s="74">
        <v>70</v>
      </c>
      <c r="AM397" s="74">
        <v>70</v>
      </c>
      <c r="AO397" s="108">
        <v>54.969272482636498</v>
      </c>
      <c r="AP397" s="14">
        <v>55.375649191302998</v>
      </c>
      <c r="AQ397" s="14">
        <v>74.844733845922605</v>
      </c>
      <c r="AR397" s="14">
        <v>46.466816091671397</v>
      </c>
      <c r="AS397" s="108">
        <v>7.8162380114589904</v>
      </c>
      <c r="AT397" s="108">
        <f t="shared" si="44"/>
        <v>129.12778794905299</v>
      </c>
      <c r="AY397" s="48">
        <v>1963</v>
      </c>
    </row>
    <row r="398" spans="1:51" ht="10.15" customHeight="1">
      <c r="A398" s="22">
        <v>42277</v>
      </c>
      <c r="B398" s="50">
        <f t="shared" si="38"/>
        <v>2015</v>
      </c>
      <c r="C398" s="169"/>
      <c r="F398" s="17">
        <v>51.66</v>
      </c>
      <c r="G398" s="30">
        <v>29.2</v>
      </c>
      <c r="H398" s="32">
        <f t="shared" si="41"/>
        <v>3113.11</v>
      </c>
      <c r="I398" s="32"/>
      <c r="J398" s="32">
        <v>116</v>
      </c>
      <c r="K398" s="6">
        <v>141000</v>
      </c>
      <c r="L398" s="99">
        <v>128</v>
      </c>
      <c r="M398" s="100" t="s">
        <v>97</v>
      </c>
      <c r="N398" s="91">
        <v>59.72</v>
      </c>
      <c r="O398" s="75">
        <f t="shared" si="42"/>
        <v>2299.2199999999998</v>
      </c>
      <c r="P398" s="137"/>
      <c r="Q398" s="3">
        <v>50</v>
      </c>
      <c r="U398" s="24">
        <v>60</v>
      </c>
      <c r="W398" s="113">
        <v>218.71334486180004</v>
      </c>
      <c r="X398" s="113">
        <f t="shared" si="40"/>
        <v>7.720581073621541</v>
      </c>
      <c r="Y398" s="113">
        <v>211.8</v>
      </c>
      <c r="Z398" s="104">
        <v>220</v>
      </c>
      <c r="AA398" s="105" t="s">
        <v>67</v>
      </c>
      <c r="AB398" s="121">
        <v>54.772620000000025</v>
      </c>
      <c r="AC398" s="86">
        <v>50.9</v>
      </c>
      <c r="AD398" s="86">
        <v>59.6</v>
      </c>
      <c r="AE398" s="86">
        <v>59.6</v>
      </c>
      <c r="AF398" s="86">
        <f t="shared" si="39"/>
        <v>2163.5184900000008</v>
      </c>
      <c r="AG398" s="90"/>
      <c r="AH398" s="51">
        <v>55.62</v>
      </c>
      <c r="AI398" s="130">
        <f t="shared" si="43"/>
        <v>2141.37</v>
      </c>
      <c r="AJ398" s="73">
        <v>46.285160000000005</v>
      </c>
      <c r="AK398" s="92">
        <v>46.285160000000005</v>
      </c>
      <c r="AL398" s="74">
        <v>70</v>
      </c>
      <c r="AM398" s="74">
        <v>70</v>
      </c>
      <c r="AO398" s="108">
        <v>55.029201063774202</v>
      </c>
      <c r="AP398" s="14">
        <v>55.605414550669302</v>
      </c>
      <c r="AQ398" s="14">
        <v>73.390830598572094</v>
      </c>
      <c r="AR398" s="14">
        <v>46.396469697053</v>
      </c>
      <c r="AS398" s="108">
        <v>0.28625095402103901</v>
      </c>
      <c r="AT398" s="108">
        <f t="shared" si="44"/>
        <v>120.07355124964614</v>
      </c>
      <c r="AY398" s="48">
        <v>1963</v>
      </c>
    </row>
    <row r="399" spans="1:51" ht="10.15" customHeight="1">
      <c r="A399" s="22">
        <v>42278</v>
      </c>
      <c r="B399" s="50">
        <f t="shared" si="38"/>
        <v>2015</v>
      </c>
      <c r="C399" s="169">
        <v>42278</v>
      </c>
      <c r="F399" s="17">
        <v>49.5</v>
      </c>
      <c r="G399" s="30">
        <v>32.299999999999997</v>
      </c>
      <c r="H399" s="32">
        <f t="shared" si="41"/>
        <v>3149.2999999999997</v>
      </c>
      <c r="I399" s="32"/>
      <c r="J399" s="32">
        <v>114</v>
      </c>
      <c r="K399" s="6">
        <v>142000</v>
      </c>
      <c r="L399" s="6">
        <v>133</v>
      </c>
      <c r="M399" s="7" t="s">
        <v>95</v>
      </c>
      <c r="N399" s="91">
        <v>57.6</v>
      </c>
      <c r="O399" s="75">
        <f t="shared" si="42"/>
        <v>2217.6</v>
      </c>
      <c r="P399" s="137"/>
      <c r="Q399" s="3">
        <v>46</v>
      </c>
      <c r="U399" s="24">
        <v>60</v>
      </c>
      <c r="W399" s="113">
        <v>220.43335922770004</v>
      </c>
      <c r="X399" s="113">
        <f t="shared" si="40"/>
        <v>7.7812975807378111</v>
      </c>
      <c r="Y399" s="113">
        <v>218.6</v>
      </c>
      <c r="Z399" s="104">
        <v>222.7</v>
      </c>
      <c r="AA399" s="105" t="s">
        <v>67</v>
      </c>
      <c r="AB399" s="121">
        <v>55.42277</v>
      </c>
      <c r="AC399" s="86">
        <v>52.3</v>
      </c>
      <c r="AD399" s="86">
        <v>61.2</v>
      </c>
      <c r="AE399" s="86">
        <v>61.2</v>
      </c>
      <c r="AF399" s="86">
        <f t="shared" si="39"/>
        <v>2189.199415</v>
      </c>
      <c r="AG399" s="118" t="s">
        <v>124</v>
      </c>
      <c r="AH399" s="51">
        <v>54</v>
      </c>
      <c r="AI399" s="130">
        <f t="shared" si="43"/>
        <v>2079</v>
      </c>
      <c r="AJ399" s="73">
        <v>43.824349999999995</v>
      </c>
      <c r="AK399" s="92">
        <v>43.824349999999995</v>
      </c>
      <c r="AL399" s="74">
        <v>71</v>
      </c>
      <c r="AM399" s="74">
        <v>71</v>
      </c>
      <c r="AO399" s="108">
        <v>55.285111166483098</v>
      </c>
      <c r="AP399" s="14">
        <v>55.574948019545701</v>
      </c>
      <c r="AQ399" s="14">
        <v>69.969888290546507</v>
      </c>
      <c r="AR399" s="14">
        <v>47.711803943266098</v>
      </c>
      <c r="AS399" s="108">
        <v>0.53654352754910706</v>
      </c>
      <c r="AT399" s="108">
        <f t="shared" si="44"/>
        <v>118.21823576136173</v>
      </c>
      <c r="AY399" s="48">
        <v>1980</v>
      </c>
    </row>
    <row r="400" spans="1:51" ht="10.15" customHeight="1">
      <c r="A400" s="22">
        <v>42279</v>
      </c>
      <c r="B400" s="50">
        <f t="shared" si="38"/>
        <v>2015</v>
      </c>
      <c r="C400" s="169"/>
      <c r="F400" s="17">
        <v>49.5</v>
      </c>
      <c r="G400" s="30">
        <v>32.299999999999997</v>
      </c>
      <c r="H400" s="32">
        <f t="shared" si="41"/>
        <v>3149.2999999999997</v>
      </c>
      <c r="I400" s="32"/>
      <c r="J400" s="32">
        <v>114</v>
      </c>
      <c r="K400" s="6">
        <v>142000</v>
      </c>
      <c r="L400" s="6">
        <v>133</v>
      </c>
      <c r="M400" s="7" t="s">
        <v>95</v>
      </c>
      <c r="N400" s="91">
        <v>57.6</v>
      </c>
      <c r="O400" s="75">
        <f t="shared" si="42"/>
        <v>2217.6</v>
      </c>
      <c r="P400" s="137"/>
      <c r="Q400" s="3">
        <v>47</v>
      </c>
      <c r="U400" s="24">
        <v>60</v>
      </c>
      <c r="W400" s="113">
        <v>220.24231146740004</v>
      </c>
      <c r="X400" s="113">
        <f t="shared" si="40"/>
        <v>7.7745535947992215</v>
      </c>
      <c r="Y400" s="113">
        <v>221.9</v>
      </c>
      <c r="Z400" s="104">
        <v>222.7</v>
      </c>
      <c r="AA400" s="105" t="s">
        <v>67</v>
      </c>
      <c r="AB400" s="121">
        <v>56.518410000000003</v>
      </c>
      <c r="AC400" s="86">
        <v>53.4</v>
      </c>
      <c r="AD400" s="86">
        <v>61.2</v>
      </c>
      <c r="AE400" s="86">
        <v>61.2</v>
      </c>
      <c r="AF400" s="86">
        <f t="shared" si="39"/>
        <v>2232.4771949999999</v>
      </c>
      <c r="AG400" s="90"/>
      <c r="AH400" s="99">
        <v>54</v>
      </c>
      <c r="AI400" s="130">
        <f t="shared" si="43"/>
        <v>2079</v>
      </c>
      <c r="AJ400" s="73">
        <v>47.004690000000004</v>
      </c>
      <c r="AK400" s="92">
        <v>47.004690000000004</v>
      </c>
      <c r="AL400" s="74">
        <v>71</v>
      </c>
      <c r="AM400" s="74">
        <v>71</v>
      </c>
      <c r="AO400" s="108">
        <v>54.262102956801201</v>
      </c>
      <c r="AP400" s="14">
        <v>54.174726745352302</v>
      </c>
      <c r="AQ400" s="14">
        <v>77.822841918097595</v>
      </c>
      <c r="AR400" s="14">
        <v>48.132260097093699</v>
      </c>
      <c r="AS400" s="108">
        <v>12.868421001937682</v>
      </c>
      <c r="AT400" s="108">
        <f t="shared" si="44"/>
        <v>138.82352301712899</v>
      </c>
      <c r="AY400" s="48">
        <v>1980</v>
      </c>
    </row>
    <row r="401" spans="1:51" ht="10.15" customHeight="1">
      <c r="A401" s="22">
        <v>42280</v>
      </c>
      <c r="B401" s="50">
        <f t="shared" si="38"/>
        <v>2015</v>
      </c>
      <c r="C401" s="169"/>
      <c r="F401" s="17">
        <v>49.5</v>
      </c>
      <c r="G401" s="30">
        <v>32.299999999999997</v>
      </c>
      <c r="H401" s="32">
        <f t="shared" si="41"/>
        <v>3149.2999999999997</v>
      </c>
      <c r="I401" s="32"/>
      <c r="J401" s="32">
        <v>114</v>
      </c>
      <c r="K401" s="6">
        <v>142000</v>
      </c>
      <c r="L401" s="6">
        <v>133</v>
      </c>
      <c r="M401" s="7" t="s">
        <v>95</v>
      </c>
      <c r="N401" s="91">
        <v>57.6</v>
      </c>
      <c r="O401" s="75">
        <f t="shared" si="42"/>
        <v>2217.6</v>
      </c>
      <c r="P401" s="137"/>
      <c r="Q401" s="3">
        <v>48</v>
      </c>
      <c r="U401" s="24">
        <v>60</v>
      </c>
      <c r="W401" s="113">
        <v>221.62668670259998</v>
      </c>
      <c r="X401" s="113">
        <f t="shared" si="40"/>
        <v>7.8234220406017787</v>
      </c>
      <c r="Y401" s="113">
        <v>225.3</v>
      </c>
      <c r="Z401" s="104">
        <v>222.7</v>
      </c>
      <c r="AA401" s="105" t="s">
        <v>67</v>
      </c>
      <c r="AB401" s="121">
        <v>57.149470000000001</v>
      </c>
      <c r="AC401" s="86">
        <v>53</v>
      </c>
      <c r="AD401" s="86">
        <v>61.2</v>
      </c>
      <c r="AE401" s="86">
        <v>61.2</v>
      </c>
      <c r="AF401" s="86">
        <f t="shared" si="39"/>
        <v>2257.4040650000002</v>
      </c>
      <c r="AG401" s="90"/>
      <c r="AH401" s="99">
        <v>54</v>
      </c>
      <c r="AI401" s="130">
        <f t="shared" si="43"/>
        <v>2079</v>
      </c>
      <c r="AJ401" s="73">
        <v>49.284019999999998</v>
      </c>
      <c r="AK401" s="92">
        <v>49.284019999999998</v>
      </c>
      <c r="AL401" s="74">
        <v>71</v>
      </c>
      <c r="AM401" s="74">
        <v>71</v>
      </c>
      <c r="AO401" s="108">
        <v>53.778232003570999</v>
      </c>
      <c r="AP401" s="14">
        <v>54.2890016248137</v>
      </c>
      <c r="AQ401" s="14">
        <v>75.376107815483394</v>
      </c>
      <c r="AR401" s="14">
        <v>43.775003682132102</v>
      </c>
      <c r="AS401" s="108">
        <v>16.85302251698656</v>
      </c>
      <c r="AT401" s="108">
        <f t="shared" si="44"/>
        <v>136.00413401460204</v>
      </c>
      <c r="AY401" s="48">
        <v>1980</v>
      </c>
    </row>
    <row r="402" spans="1:51" ht="10.15" customHeight="1">
      <c r="A402" s="22">
        <v>42281</v>
      </c>
      <c r="B402" s="50">
        <f t="shared" si="38"/>
        <v>2015</v>
      </c>
      <c r="C402" s="169"/>
      <c r="F402" s="17">
        <v>49.5</v>
      </c>
      <c r="G402" s="30">
        <v>32.299999999999997</v>
      </c>
      <c r="H402" s="32">
        <f t="shared" si="41"/>
        <v>3149.2999999999997</v>
      </c>
      <c r="I402" s="32"/>
      <c r="J402" s="32">
        <v>120</v>
      </c>
      <c r="K402" s="6">
        <v>142000</v>
      </c>
      <c r="L402" s="6">
        <v>133</v>
      </c>
      <c r="M402" s="7" t="s">
        <v>95</v>
      </c>
      <c r="N402" s="91">
        <v>57.6</v>
      </c>
      <c r="O402" s="75">
        <f t="shared" si="42"/>
        <v>2217.6</v>
      </c>
      <c r="P402" s="137"/>
      <c r="Q402" s="3">
        <v>54</v>
      </c>
      <c r="U402" s="24">
        <v>60</v>
      </c>
      <c r="W402" s="113">
        <v>223.09745677319992</v>
      </c>
      <c r="X402" s="113">
        <f t="shared" si="40"/>
        <v>7.8753402240939572</v>
      </c>
      <c r="Y402" s="113">
        <v>224.9</v>
      </c>
      <c r="Z402" s="104">
        <v>222.7</v>
      </c>
      <c r="AA402" s="105" t="s">
        <v>67</v>
      </c>
      <c r="AB402" s="121">
        <v>57.925280000000001</v>
      </c>
      <c r="AC402" s="86">
        <v>54.3</v>
      </c>
      <c r="AD402" s="86">
        <v>61.2</v>
      </c>
      <c r="AE402" s="86">
        <v>61.2</v>
      </c>
      <c r="AF402" s="86">
        <f t="shared" si="39"/>
        <v>2288.0485600000002</v>
      </c>
      <c r="AG402" s="90"/>
      <c r="AH402" s="99">
        <v>54</v>
      </c>
      <c r="AI402" s="130">
        <f t="shared" si="43"/>
        <v>2079</v>
      </c>
      <c r="AJ402" s="73">
        <v>53.25573</v>
      </c>
      <c r="AK402" s="92">
        <v>53.25573</v>
      </c>
      <c r="AL402" s="74">
        <v>71</v>
      </c>
      <c r="AM402" s="74">
        <v>71</v>
      </c>
      <c r="AO402" s="108">
        <v>50.863681089836803</v>
      </c>
      <c r="AP402" s="14">
        <v>50.6596624229322</v>
      </c>
      <c r="AQ402" s="14">
        <v>76.265237771405097</v>
      </c>
      <c r="AR402" s="14">
        <v>36.050104448012299</v>
      </c>
      <c r="AS402" s="108">
        <v>14.976230092858627</v>
      </c>
      <c r="AT402" s="108">
        <f t="shared" si="44"/>
        <v>127.29157231227603</v>
      </c>
      <c r="AY402" s="48">
        <v>1980</v>
      </c>
    </row>
    <row r="403" spans="1:51" ht="10.15" customHeight="1">
      <c r="A403" s="22">
        <v>42282</v>
      </c>
      <c r="B403" s="50">
        <f t="shared" si="38"/>
        <v>2015</v>
      </c>
      <c r="C403" s="169"/>
      <c r="F403" s="17">
        <v>49.5</v>
      </c>
      <c r="G403" s="30">
        <v>32.299999999999997</v>
      </c>
      <c r="H403" s="32">
        <f t="shared" si="41"/>
        <v>3149.2999999999997</v>
      </c>
      <c r="I403" s="32"/>
      <c r="J403" s="32">
        <v>117</v>
      </c>
      <c r="K403" s="6">
        <v>142000</v>
      </c>
      <c r="L403" s="99">
        <v>129</v>
      </c>
      <c r="M403" s="100" t="s">
        <v>98</v>
      </c>
      <c r="N403" s="91">
        <v>57.6</v>
      </c>
      <c r="O403" s="75">
        <f t="shared" si="42"/>
        <v>2217.6</v>
      </c>
      <c r="P403" s="137"/>
      <c r="Q403" s="3">
        <v>56</v>
      </c>
      <c r="U403" s="24">
        <v>60</v>
      </c>
      <c r="W403" s="113">
        <v>223.82014093070001</v>
      </c>
      <c r="X403" s="113">
        <f t="shared" si="40"/>
        <v>7.9008509748537099</v>
      </c>
      <c r="Y403" s="113">
        <v>222.7</v>
      </c>
      <c r="Z403" s="104">
        <v>225.7</v>
      </c>
      <c r="AA403" s="105" t="s">
        <v>68</v>
      </c>
      <c r="AB403" s="121">
        <v>57.395470000000003</v>
      </c>
      <c r="AC403" s="86">
        <v>53.7</v>
      </c>
      <c r="AD403" s="89">
        <v>59.9</v>
      </c>
      <c r="AE403" s="89">
        <v>59.9</v>
      </c>
      <c r="AF403" s="86">
        <f t="shared" si="39"/>
        <v>2267.1210650000003</v>
      </c>
      <c r="AG403" s="103" t="s">
        <v>68</v>
      </c>
      <c r="AH403" s="99">
        <v>54</v>
      </c>
      <c r="AI403" s="130">
        <f t="shared" si="43"/>
        <v>2079</v>
      </c>
      <c r="AJ403" s="73">
        <v>51.571469999999998</v>
      </c>
      <c r="AK403" s="92">
        <v>51.571469999999998</v>
      </c>
      <c r="AL403" s="74">
        <v>71</v>
      </c>
      <c r="AM403" s="74">
        <v>71</v>
      </c>
      <c r="AO403" s="108">
        <v>50.726892124605698</v>
      </c>
      <c r="AP403" s="14">
        <v>50.172337894416103</v>
      </c>
      <c r="AQ403" s="14">
        <v>74.450514131098601</v>
      </c>
      <c r="AR403" s="14">
        <v>33.973782069682997</v>
      </c>
      <c r="AS403" s="108">
        <v>21.631176971661553</v>
      </c>
      <c r="AT403" s="108">
        <f t="shared" si="44"/>
        <v>130.05547317244316</v>
      </c>
      <c r="AY403" s="48">
        <v>1980</v>
      </c>
    </row>
    <row r="404" spans="1:51" ht="10.15" customHeight="1">
      <c r="A404" s="22">
        <v>42283</v>
      </c>
      <c r="B404" s="50">
        <f t="shared" si="38"/>
        <v>2015</v>
      </c>
      <c r="C404" s="169"/>
      <c r="F404" s="17">
        <v>49.5</v>
      </c>
      <c r="G404" s="30">
        <v>32.299999999999997</v>
      </c>
      <c r="H404" s="32">
        <f t="shared" si="41"/>
        <v>3149.2999999999997</v>
      </c>
      <c r="I404" s="32"/>
      <c r="J404" s="32">
        <v>116</v>
      </c>
      <c r="K404" s="6">
        <v>142000</v>
      </c>
      <c r="L404" s="99">
        <v>129</v>
      </c>
      <c r="M404" s="100" t="s">
        <v>98</v>
      </c>
      <c r="N404" s="91">
        <v>57.6</v>
      </c>
      <c r="O404" s="75">
        <f t="shared" si="42"/>
        <v>2217.6</v>
      </c>
      <c r="P404" s="137"/>
      <c r="Q404" s="3">
        <v>55</v>
      </c>
      <c r="U404" s="24">
        <v>60</v>
      </c>
      <c r="W404" s="113">
        <v>226.98254513429998</v>
      </c>
      <c r="X404" s="113">
        <f t="shared" si="40"/>
        <v>8.0124838432407888</v>
      </c>
      <c r="Y404" s="113">
        <v>222.2</v>
      </c>
      <c r="Z404" s="104">
        <v>225.7</v>
      </c>
      <c r="AA404" s="105" t="s">
        <v>68</v>
      </c>
      <c r="AB404" s="121">
        <v>56.17257</v>
      </c>
      <c r="AC404" s="86">
        <v>52.4</v>
      </c>
      <c r="AD404" s="89">
        <v>59.9</v>
      </c>
      <c r="AE404" s="89">
        <v>59.9</v>
      </c>
      <c r="AF404" s="86">
        <f t="shared" si="39"/>
        <v>2218.816515</v>
      </c>
      <c r="AG404" s="90" t="s">
        <v>68</v>
      </c>
      <c r="AH404" s="99">
        <v>54</v>
      </c>
      <c r="AI404" s="130">
        <f t="shared" si="43"/>
        <v>2079</v>
      </c>
      <c r="AJ404" s="73">
        <v>51.585300000000004</v>
      </c>
      <c r="AK404" s="92">
        <v>51.585300000000004</v>
      </c>
      <c r="AL404" s="74">
        <v>71</v>
      </c>
      <c r="AM404" s="74">
        <v>71</v>
      </c>
      <c r="AO404" s="108">
        <v>51.102445671651097</v>
      </c>
      <c r="AP404" s="14">
        <v>50.498260861878002</v>
      </c>
      <c r="AQ404" s="14">
        <v>74.050244421487903</v>
      </c>
      <c r="AR404" s="14">
        <v>37.738600374720697</v>
      </c>
      <c r="AS404" s="108">
        <v>22.501551985739066</v>
      </c>
      <c r="AT404" s="108">
        <f t="shared" si="44"/>
        <v>134.29039678194766</v>
      </c>
      <c r="AY404" s="48">
        <v>1980</v>
      </c>
    </row>
    <row r="405" spans="1:51" ht="10.15" customHeight="1">
      <c r="A405" s="22">
        <v>42284</v>
      </c>
      <c r="B405" s="50">
        <f t="shared" si="38"/>
        <v>2015</v>
      </c>
      <c r="C405" s="169"/>
      <c r="F405" s="17">
        <v>49.5</v>
      </c>
      <c r="G405" s="30">
        <v>32.299999999999997</v>
      </c>
      <c r="H405" s="32">
        <f t="shared" si="41"/>
        <v>3149.2999999999997</v>
      </c>
      <c r="I405" s="32"/>
      <c r="J405" s="32">
        <v>119</v>
      </c>
      <c r="K405" s="6">
        <v>142000</v>
      </c>
      <c r="L405" s="99">
        <v>129</v>
      </c>
      <c r="M405" s="100" t="s">
        <v>98</v>
      </c>
      <c r="N405" s="91">
        <v>57.6</v>
      </c>
      <c r="O405" s="75">
        <f t="shared" si="42"/>
        <v>2217.6</v>
      </c>
      <c r="P405" s="137"/>
      <c r="Q405" s="3">
        <v>54</v>
      </c>
      <c r="U405" s="24">
        <v>60</v>
      </c>
      <c r="W405" s="113">
        <v>226.46191404020001</v>
      </c>
      <c r="X405" s="113">
        <f t="shared" si="40"/>
        <v>7.9941055656190603</v>
      </c>
      <c r="Y405" s="113">
        <v>230.1</v>
      </c>
      <c r="Z405" s="104">
        <v>225.7</v>
      </c>
      <c r="AA405" s="105" t="s">
        <v>68</v>
      </c>
      <c r="AB405" s="121">
        <v>56.647910000000003</v>
      </c>
      <c r="AC405" s="86">
        <v>51.7</v>
      </c>
      <c r="AD405" s="89">
        <v>59.9</v>
      </c>
      <c r="AE405" s="89">
        <v>59.9</v>
      </c>
      <c r="AF405" s="86">
        <f t="shared" si="39"/>
        <v>2237.5924450000002</v>
      </c>
      <c r="AG405" s="90" t="s">
        <v>68</v>
      </c>
      <c r="AH405" s="99">
        <v>54</v>
      </c>
      <c r="AI405" s="130">
        <f t="shared" si="43"/>
        <v>2079</v>
      </c>
      <c r="AJ405" s="73">
        <v>51.458169999999996</v>
      </c>
      <c r="AK405" s="92">
        <v>51.458169999999996</v>
      </c>
      <c r="AL405" s="74">
        <v>71</v>
      </c>
      <c r="AM405" s="74">
        <v>71</v>
      </c>
      <c r="AO405" s="108">
        <v>54.031732905170003</v>
      </c>
      <c r="AP405" s="14">
        <v>53.723957080093399</v>
      </c>
      <c r="AQ405" s="14">
        <v>71.181093588534694</v>
      </c>
      <c r="AR405" s="14">
        <v>43.0347595154959</v>
      </c>
      <c r="AS405" s="108">
        <v>12.190181393370258</v>
      </c>
      <c r="AT405" s="108">
        <f t="shared" si="44"/>
        <v>126.40603449740085</v>
      </c>
      <c r="AY405" s="48">
        <v>1980</v>
      </c>
    </row>
    <row r="406" spans="1:51" ht="10.15" customHeight="1">
      <c r="A406" s="22">
        <v>42285</v>
      </c>
      <c r="B406" s="50">
        <f t="shared" si="38"/>
        <v>2015</v>
      </c>
      <c r="C406" s="169"/>
      <c r="F406" s="17">
        <v>49.5</v>
      </c>
      <c r="G406" s="30">
        <v>32.299999999999997</v>
      </c>
      <c r="H406" s="32">
        <f t="shared" si="41"/>
        <v>3149.2999999999997</v>
      </c>
      <c r="I406" s="32"/>
      <c r="J406" s="32">
        <v>122</v>
      </c>
      <c r="K406" s="6">
        <v>142000</v>
      </c>
      <c r="L406" s="99">
        <v>129</v>
      </c>
      <c r="M406" s="100" t="s">
        <v>98</v>
      </c>
      <c r="N406" s="91">
        <v>57.6</v>
      </c>
      <c r="O406" s="75">
        <f t="shared" si="42"/>
        <v>2217.6</v>
      </c>
      <c r="P406" s="137"/>
      <c r="Q406" s="3">
        <v>54</v>
      </c>
      <c r="U406" s="24">
        <v>60</v>
      </c>
      <c r="W406" s="113">
        <v>223.30486348599999</v>
      </c>
      <c r="X406" s="113">
        <f t="shared" si="40"/>
        <v>7.882661681055799</v>
      </c>
      <c r="Y406" s="113">
        <v>231.3</v>
      </c>
      <c r="Z406" s="104">
        <v>225.7</v>
      </c>
      <c r="AA406" s="105" t="s">
        <v>68</v>
      </c>
      <c r="AB406" s="121">
        <v>57.262610000000002</v>
      </c>
      <c r="AC406" s="86">
        <v>52.6</v>
      </c>
      <c r="AD406" s="89">
        <v>59.9</v>
      </c>
      <c r="AE406" s="89">
        <v>59.9</v>
      </c>
      <c r="AF406" s="86">
        <f t="shared" si="39"/>
        <v>2261.8730949999999</v>
      </c>
      <c r="AG406" s="90" t="s">
        <v>68</v>
      </c>
      <c r="AH406" s="99">
        <v>54</v>
      </c>
      <c r="AI406" s="130">
        <f t="shared" si="43"/>
        <v>2079</v>
      </c>
      <c r="AJ406" s="73">
        <v>49.973959999999998</v>
      </c>
      <c r="AK406" s="92">
        <v>49.973959999999998</v>
      </c>
      <c r="AL406" s="74">
        <v>71</v>
      </c>
      <c r="AM406" s="74">
        <v>71</v>
      </c>
      <c r="AO406" s="108">
        <v>53.6268670995441</v>
      </c>
      <c r="AP406" s="14">
        <v>54.065970965008603</v>
      </c>
      <c r="AQ406" s="14">
        <v>77.255732502960797</v>
      </c>
      <c r="AR406" s="14">
        <v>46.074228717131298</v>
      </c>
      <c r="AS406" s="108">
        <v>6.641554904884031</v>
      </c>
      <c r="AT406" s="108">
        <f t="shared" si="44"/>
        <v>129.97151612497612</v>
      </c>
      <c r="AY406" s="48">
        <v>1980</v>
      </c>
    </row>
    <row r="407" spans="1:51" ht="10.15" customHeight="1">
      <c r="A407" s="22">
        <v>42286</v>
      </c>
      <c r="B407" s="50">
        <f t="shared" si="38"/>
        <v>2015</v>
      </c>
      <c r="C407" s="169"/>
      <c r="F407" s="17">
        <v>49.5</v>
      </c>
      <c r="G407" s="30">
        <v>32.299999999999997</v>
      </c>
      <c r="H407" s="32">
        <f t="shared" si="41"/>
        <v>3149.2999999999997</v>
      </c>
      <c r="I407" s="32"/>
      <c r="J407" s="32">
        <v>119</v>
      </c>
      <c r="K407" s="6">
        <v>142000</v>
      </c>
      <c r="L407" s="6">
        <v>133</v>
      </c>
      <c r="M407" s="7" t="s">
        <v>95</v>
      </c>
      <c r="N407" s="91">
        <v>57.6</v>
      </c>
      <c r="O407" s="75">
        <f t="shared" si="42"/>
        <v>2217.6</v>
      </c>
      <c r="P407" s="137"/>
      <c r="Q407" s="3">
        <v>51</v>
      </c>
      <c r="U407" s="24">
        <v>60</v>
      </c>
      <c r="W407" s="113">
        <v>226.2271872053</v>
      </c>
      <c r="X407" s="113">
        <f t="shared" si="40"/>
        <v>7.9858197083470897</v>
      </c>
      <c r="Y407" s="113">
        <v>225.9</v>
      </c>
      <c r="Z407" s="104">
        <v>225.7</v>
      </c>
      <c r="AA407" s="105" t="s">
        <v>68</v>
      </c>
      <c r="AB407" s="121">
        <v>56.75712</v>
      </c>
      <c r="AC407" s="86">
        <v>52.9</v>
      </c>
      <c r="AD407" s="89">
        <v>59.9</v>
      </c>
      <c r="AE407" s="89">
        <v>59.9</v>
      </c>
      <c r="AF407" s="86">
        <f t="shared" si="39"/>
        <v>2241.9062399999998</v>
      </c>
      <c r="AG407" s="90" t="s">
        <v>68</v>
      </c>
      <c r="AH407" s="99">
        <v>54</v>
      </c>
      <c r="AI407" s="130">
        <f t="shared" si="43"/>
        <v>2079</v>
      </c>
      <c r="AJ407" s="73">
        <v>49.537199999999999</v>
      </c>
      <c r="AK407" s="92">
        <v>49.537199999999999</v>
      </c>
      <c r="AL407" s="74">
        <v>71</v>
      </c>
      <c r="AM407" s="74">
        <v>71</v>
      </c>
      <c r="AO407" s="108">
        <v>53.139549193864902</v>
      </c>
      <c r="AP407" s="14">
        <v>54.549798245684599</v>
      </c>
      <c r="AQ407" s="14">
        <v>79.330812211460497</v>
      </c>
      <c r="AR407" s="14">
        <v>47.345895561961399</v>
      </c>
      <c r="AS407" s="108">
        <v>14.251779255830323</v>
      </c>
      <c r="AT407" s="108">
        <f t="shared" si="44"/>
        <v>140.92848702925221</v>
      </c>
      <c r="AY407" s="48">
        <v>1980</v>
      </c>
    </row>
    <row r="408" spans="1:51" ht="10.15" customHeight="1">
      <c r="A408" s="22">
        <v>42287</v>
      </c>
      <c r="B408" s="50">
        <f t="shared" si="38"/>
        <v>2015</v>
      </c>
      <c r="C408" s="169"/>
      <c r="F408" s="17">
        <v>49.5</v>
      </c>
      <c r="G408" s="30">
        <v>32.299999999999997</v>
      </c>
      <c r="H408" s="32">
        <f t="shared" si="41"/>
        <v>3149.2999999999997</v>
      </c>
      <c r="I408" s="32"/>
      <c r="J408" s="32">
        <v>125</v>
      </c>
      <c r="K408" s="6">
        <v>142000</v>
      </c>
      <c r="L408" s="6">
        <v>133</v>
      </c>
      <c r="M408" s="7" t="s">
        <v>95</v>
      </c>
      <c r="N408" s="91">
        <v>57.6</v>
      </c>
      <c r="O408" s="75">
        <f t="shared" si="42"/>
        <v>2217.6</v>
      </c>
      <c r="P408" s="137"/>
      <c r="Q408" s="3">
        <v>52</v>
      </c>
      <c r="U408" s="24">
        <v>60</v>
      </c>
      <c r="W408" s="113">
        <v>227.52375312900008</v>
      </c>
      <c r="X408" s="113">
        <f t="shared" si="40"/>
        <v>8.0315884854537032</v>
      </c>
      <c r="Y408" s="113">
        <v>223.8</v>
      </c>
      <c r="Z408" s="113">
        <v>227.7</v>
      </c>
      <c r="AB408" s="121">
        <v>55.40831</v>
      </c>
      <c r="AC408" s="86">
        <v>51.9</v>
      </c>
      <c r="AD408" s="86">
        <v>61.2</v>
      </c>
      <c r="AE408" s="86">
        <v>61.2</v>
      </c>
      <c r="AF408" s="86">
        <f t="shared" si="39"/>
        <v>2188.6282449999999</v>
      </c>
      <c r="AH408" s="99">
        <v>54</v>
      </c>
      <c r="AI408" s="130">
        <f t="shared" si="43"/>
        <v>2079</v>
      </c>
      <c r="AJ408" s="73">
        <v>50.722279999999998</v>
      </c>
      <c r="AK408" s="92">
        <v>50.722279999999998</v>
      </c>
      <c r="AL408" s="74">
        <v>71</v>
      </c>
      <c r="AM408" s="74">
        <v>71</v>
      </c>
      <c r="AO408" s="108">
        <v>53.239280581162298</v>
      </c>
      <c r="AP408" s="14">
        <v>54.351979731101999</v>
      </c>
      <c r="AQ408" s="14">
        <v>76.132759696645493</v>
      </c>
      <c r="AR408" s="14">
        <v>45.033428529225702</v>
      </c>
      <c r="AS408" s="108">
        <v>21.304275542865923</v>
      </c>
      <c r="AT408" s="108">
        <f t="shared" si="44"/>
        <v>142.47046376873712</v>
      </c>
      <c r="AY408" s="48">
        <v>1980</v>
      </c>
    </row>
    <row r="409" spans="1:51" ht="10.15" customHeight="1">
      <c r="A409" s="22">
        <v>42288</v>
      </c>
      <c r="B409" s="50">
        <f t="shared" si="38"/>
        <v>2015</v>
      </c>
      <c r="C409" s="169"/>
      <c r="F409" s="17">
        <v>49.5</v>
      </c>
      <c r="G409" s="30">
        <v>32.299999999999997</v>
      </c>
      <c r="H409" s="32">
        <f t="shared" si="41"/>
        <v>3149.2999999999997</v>
      </c>
      <c r="I409" s="32"/>
      <c r="J409" s="32">
        <v>122</v>
      </c>
      <c r="K409" s="6">
        <v>142000</v>
      </c>
      <c r="L409" s="6">
        <v>133</v>
      </c>
      <c r="M409" s="7" t="s">
        <v>95</v>
      </c>
      <c r="N409" s="91">
        <v>57.6</v>
      </c>
      <c r="O409" s="75">
        <f t="shared" si="42"/>
        <v>2217.6</v>
      </c>
      <c r="P409" s="137"/>
      <c r="Q409" s="3">
        <v>54</v>
      </c>
      <c r="U409" s="24">
        <v>60</v>
      </c>
      <c r="W409" s="113">
        <v>225.92124067880002</v>
      </c>
      <c r="X409" s="113">
        <f t="shared" si="40"/>
        <v>7.9750197959616402</v>
      </c>
      <c r="Y409" s="113">
        <v>228.7</v>
      </c>
      <c r="Z409" s="113">
        <v>227.7</v>
      </c>
      <c r="AB409" s="121">
        <v>56.73527</v>
      </c>
      <c r="AC409" s="86">
        <v>53.3</v>
      </c>
      <c r="AD409" s="86">
        <v>61.2</v>
      </c>
      <c r="AE409" s="86">
        <v>61.2</v>
      </c>
      <c r="AF409" s="86">
        <f t="shared" si="39"/>
        <v>2241.043165</v>
      </c>
      <c r="AH409" s="99">
        <v>54</v>
      </c>
      <c r="AI409" s="130">
        <f t="shared" si="43"/>
        <v>2079</v>
      </c>
      <c r="AJ409" s="73">
        <v>48.25779</v>
      </c>
      <c r="AK409" s="92">
        <v>48.25779</v>
      </c>
      <c r="AL409" s="74">
        <v>71</v>
      </c>
      <c r="AM409" s="74">
        <v>71</v>
      </c>
      <c r="AO409" s="108">
        <v>53.463960054874399</v>
      </c>
      <c r="AP409" s="14">
        <v>54.651407585344202</v>
      </c>
      <c r="AQ409" s="14">
        <v>76.332271583757205</v>
      </c>
      <c r="AR409" s="14">
        <v>40.142790755548504</v>
      </c>
      <c r="AS409" s="108">
        <v>24.134473974248412</v>
      </c>
      <c r="AT409" s="108">
        <f t="shared" si="44"/>
        <v>140.60953631355412</v>
      </c>
      <c r="AY409" s="48">
        <v>1980</v>
      </c>
    </row>
    <row r="410" spans="1:51" ht="10.15" customHeight="1">
      <c r="A410" s="22">
        <v>42289</v>
      </c>
      <c r="B410" s="50">
        <f t="shared" si="38"/>
        <v>2015</v>
      </c>
      <c r="C410" s="169"/>
      <c r="F410" s="17">
        <v>49.5</v>
      </c>
      <c r="G410" s="30">
        <v>32.299999999999997</v>
      </c>
      <c r="H410" s="32">
        <f t="shared" si="41"/>
        <v>3149.2999999999997</v>
      </c>
      <c r="I410" s="32"/>
      <c r="J410" s="32">
        <v>124</v>
      </c>
      <c r="K410" s="6">
        <v>142000</v>
      </c>
      <c r="L410" s="6">
        <v>133</v>
      </c>
      <c r="M410" s="7" t="s">
        <v>95</v>
      </c>
      <c r="N410" s="91">
        <v>57.6</v>
      </c>
      <c r="O410" s="75">
        <f t="shared" si="42"/>
        <v>2217.6</v>
      </c>
      <c r="P410" s="137"/>
      <c r="Q410" s="3">
        <v>51</v>
      </c>
      <c r="U410" s="24">
        <v>60</v>
      </c>
      <c r="W410" s="113">
        <v>224.68406677969998</v>
      </c>
      <c r="X410" s="113">
        <f t="shared" si="40"/>
        <v>7.9313475573234085</v>
      </c>
      <c r="Y410" s="113">
        <v>228.8</v>
      </c>
      <c r="Z410" s="113">
        <v>227.7</v>
      </c>
      <c r="AB410" s="121">
        <v>56.589010000000002</v>
      </c>
      <c r="AC410" s="86">
        <v>53.7</v>
      </c>
      <c r="AD410" s="86">
        <v>61.2</v>
      </c>
      <c r="AE410" s="86">
        <v>61.2</v>
      </c>
      <c r="AF410" s="86">
        <f t="shared" si="39"/>
        <v>2235.265895</v>
      </c>
      <c r="AH410" s="99">
        <v>54</v>
      </c>
      <c r="AI410" s="130">
        <f t="shared" si="43"/>
        <v>2079</v>
      </c>
      <c r="AJ410" s="73">
        <v>46.432970000000005</v>
      </c>
      <c r="AK410" s="92">
        <v>46.432970000000005</v>
      </c>
      <c r="AL410" s="74">
        <v>71</v>
      </c>
      <c r="AM410" s="74">
        <v>71</v>
      </c>
      <c r="AO410" s="108">
        <v>52.573199657828702</v>
      </c>
      <c r="AP410" s="14">
        <v>53.498841391033601</v>
      </c>
      <c r="AQ410" s="14">
        <v>76.343359973342302</v>
      </c>
      <c r="AR410" s="14">
        <v>39.322339655964399</v>
      </c>
      <c r="AS410" s="108">
        <v>24.79632393921997</v>
      </c>
      <c r="AT410" s="108">
        <f t="shared" si="44"/>
        <v>140.46202356852666</v>
      </c>
      <c r="AY410" s="48">
        <v>1980</v>
      </c>
    </row>
    <row r="411" spans="1:51" ht="10.15" customHeight="1">
      <c r="A411" s="22">
        <v>42290</v>
      </c>
      <c r="B411" s="50">
        <f t="shared" si="38"/>
        <v>2015</v>
      </c>
      <c r="C411" s="169"/>
      <c r="F411" s="17">
        <v>49.5</v>
      </c>
      <c r="G411" s="30">
        <v>32.299999999999997</v>
      </c>
      <c r="H411" s="32">
        <f t="shared" si="41"/>
        <v>3149.2999999999997</v>
      </c>
      <c r="I411" s="32"/>
      <c r="J411" s="32">
        <v>126</v>
      </c>
      <c r="K411" s="6">
        <v>142000</v>
      </c>
      <c r="L411" s="6">
        <v>133</v>
      </c>
      <c r="M411" s="7" t="s">
        <v>95</v>
      </c>
      <c r="N411" s="91">
        <v>57.6</v>
      </c>
      <c r="O411" s="75">
        <f t="shared" si="42"/>
        <v>2217.6</v>
      </c>
      <c r="P411" s="137"/>
      <c r="Q411" s="3">
        <v>50</v>
      </c>
      <c r="U411" s="24">
        <v>60</v>
      </c>
      <c r="W411" s="113">
        <v>221.55768369800006</v>
      </c>
      <c r="X411" s="113">
        <f t="shared" si="40"/>
        <v>7.8209862345394017</v>
      </c>
      <c r="Y411" s="113">
        <v>229.7</v>
      </c>
      <c r="Z411" s="113">
        <v>227.7</v>
      </c>
      <c r="AB411" s="121">
        <v>55.131979999999999</v>
      </c>
      <c r="AC411" s="86">
        <v>53.5</v>
      </c>
      <c r="AD411" s="86">
        <v>61.2</v>
      </c>
      <c r="AE411" s="86">
        <v>61.2</v>
      </c>
      <c r="AF411" s="86">
        <f t="shared" si="39"/>
        <v>2177.7132099999999</v>
      </c>
      <c r="AH411" s="99">
        <v>54</v>
      </c>
      <c r="AI411" s="130">
        <f t="shared" si="43"/>
        <v>2079</v>
      </c>
      <c r="AJ411" s="73">
        <v>48.227209999999999</v>
      </c>
      <c r="AK411" s="92">
        <v>48.227209999999999</v>
      </c>
      <c r="AL411" s="74">
        <v>71</v>
      </c>
      <c r="AM411" s="74">
        <v>71</v>
      </c>
      <c r="AO411" s="108">
        <v>53.5398227587688</v>
      </c>
      <c r="AP411" s="14">
        <v>54.469541306483897</v>
      </c>
      <c r="AQ411" s="14">
        <v>75.936505233635103</v>
      </c>
      <c r="AR411" s="14">
        <v>41.7178986999782</v>
      </c>
      <c r="AS411" s="108">
        <v>23.08020404139533</v>
      </c>
      <c r="AT411" s="108">
        <f t="shared" si="44"/>
        <v>140.73460797500863</v>
      </c>
      <c r="AY411" s="48">
        <v>1980</v>
      </c>
    </row>
    <row r="412" spans="1:51" ht="10.15" customHeight="1">
      <c r="A412" s="22">
        <v>42291</v>
      </c>
      <c r="B412" s="50">
        <f t="shared" si="38"/>
        <v>2015</v>
      </c>
      <c r="C412" s="169"/>
      <c r="F412" s="17">
        <v>49.5</v>
      </c>
      <c r="G412" s="30">
        <v>32.299999999999997</v>
      </c>
      <c r="H412" s="32">
        <f t="shared" si="41"/>
        <v>3149.2999999999997</v>
      </c>
      <c r="I412" s="32"/>
      <c r="J412" s="32">
        <v>126</v>
      </c>
      <c r="K412" s="6">
        <v>142000</v>
      </c>
      <c r="L412" s="6">
        <v>133</v>
      </c>
      <c r="M412" s="7" t="s">
        <v>95</v>
      </c>
      <c r="N412" s="91">
        <v>57.6</v>
      </c>
      <c r="O412" s="75">
        <f t="shared" si="42"/>
        <v>2217.6</v>
      </c>
      <c r="P412" s="137"/>
      <c r="Q412" s="3">
        <v>51</v>
      </c>
      <c r="U412" s="24">
        <v>60</v>
      </c>
      <c r="W412" s="113">
        <v>222.86402765030005</v>
      </c>
      <c r="X412" s="113">
        <f t="shared" si="40"/>
        <v>7.8671001760555912</v>
      </c>
      <c r="Y412" s="113">
        <v>226</v>
      </c>
      <c r="Z412" s="113">
        <v>227.7</v>
      </c>
      <c r="AB412" s="121">
        <v>56.271230000000003</v>
      </c>
      <c r="AC412" s="86">
        <v>53.2</v>
      </c>
      <c r="AD412" s="86">
        <v>61.2</v>
      </c>
      <c r="AE412" s="86">
        <v>61.2</v>
      </c>
      <c r="AF412" s="86">
        <f t="shared" si="39"/>
        <v>2222.713585</v>
      </c>
      <c r="AH412" s="99">
        <v>54</v>
      </c>
      <c r="AI412" s="130">
        <f t="shared" si="43"/>
        <v>2079</v>
      </c>
      <c r="AJ412" s="73">
        <v>46.311089999999993</v>
      </c>
      <c r="AK412" s="92">
        <v>46.311089999999993</v>
      </c>
      <c r="AL412" s="74">
        <v>71</v>
      </c>
      <c r="AM412" s="74">
        <v>71</v>
      </c>
      <c r="AO412" s="108">
        <v>53.009913435706302</v>
      </c>
      <c r="AP412" s="14">
        <v>52.883862807287102</v>
      </c>
      <c r="AQ412" s="14">
        <v>75.556197957392001</v>
      </c>
      <c r="AR412" s="14">
        <v>45.266159739781301</v>
      </c>
      <c r="AS412" s="108">
        <v>14.748333507960366</v>
      </c>
      <c r="AT412" s="108">
        <f t="shared" si="44"/>
        <v>135.57069120513367</v>
      </c>
      <c r="AY412" s="48">
        <v>1980</v>
      </c>
    </row>
    <row r="413" spans="1:51" ht="10.15" customHeight="1">
      <c r="A413" s="22">
        <v>42292</v>
      </c>
      <c r="B413" s="50">
        <f t="shared" si="38"/>
        <v>2015</v>
      </c>
      <c r="C413" s="169"/>
      <c r="F413" s="17">
        <v>49.5</v>
      </c>
      <c r="G413" s="30">
        <v>32.299999999999997</v>
      </c>
      <c r="H413" s="32">
        <f t="shared" si="41"/>
        <v>3149.2999999999997</v>
      </c>
      <c r="I413" s="32"/>
      <c r="J413" s="32">
        <v>122</v>
      </c>
      <c r="K413" s="6">
        <v>142000</v>
      </c>
      <c r="L413" s="6">
        <v>133</v>
      </c>
      <c r="M413" s="7" t="s">
        <v>95</v>
      </c>
      <c r="N413" s="91">
        <v>57.6</v>
      </c>
      <c r="O413" s="75">
        <f t="shared" si="42"/>
        <v>2217.6</v>
      </c>
      <c r="P413" s="137"/>
      <c r="Q413" s="3">
        <v>49</v>
      </c>
      <c r="U413" s="24">
        <v>60</v>
      </c>
      <c r="W413" s="113">
        <v>227.78562156220005</v>
      </c>
      <c r="X413" s="113">
        <f t="shared" si="40"/>
        <v>8.0408324411456622</v>
      </c>
      <c r="Y413" s="113">
        <v>222</v>
      </c>
      <c r="Z413" s="113">
        <v>227.7</v>
      </c>
      <c r="AB413" s="121">
        <v>56.986980000000003</v>
      </c>
      <c r="AC413" s="86">
        <v>53.6</v>
      </c>
      <c r="AD413" s="86">
        <v>61.2</v>
      </c>
      <c r="AE413" s="86">
        <v>61.2</v>
      </c>
      <c r="AF413" s="86">
        <f t="shared" si="39"/>
        <v>2250.9857099999999</v>
      </c>
      <c r="AH413" s="99">
        <v>54</v>
      </c>
      <c r="AI413" s="130">
        <f t="shared" si="43"/>
        <v>2079</v>
      </c>
      <c r="AJ413" s="73">
        <v>48.295519999999996</v>
      </c>
      <c r="AK413" s="92">
        <v>48.295519999999996</v>
      </c>
      <c r="AL413" s="74">
        <v>71</v>
      </c>
      <c r="AM413" s="74">
        <v>71</v>
      </c>
      <c r="AO413" s="108">
        <v>53.417230033817098</v>
      </c>
      <c r="AP413" s="14">
        <v>57.435683619753803</v>
      </c>
      <c r="AQ413" s="14">
        <v>75.683815069475301</v>
      </c>
      <c r="AR413" s="14">
        <v>45.169022428614099</v>
      </c>
      <c r="AS413" s="108">
        <v>14.002357551234192</v>
      </c>
      <c r="AT413" s="108">
        <f t="shared" si="44"/>
        <v>134.85519504932358</v>
      </c>
      <c r="AY413" s="48">
        <v>1980</v>
      </c>
    </row>
    <row r="414" spans="1:51" ht="10.15" customHeight="1">
      <c r="A414" s="22">
        <v>42293</v>
      </c>
      <c r="B414" s="50">
        <f t="shared" si="38"/>
        <v>2015</v>
      </c>
      <c r="C414" s="169"/>
      <c r="F414" s="17">
        <v>49.5</v>
      </c>
      <c r="G414" s="30">
        <v>32.299999999999997</v>
      </c>
      <c r="H414" s="32">
        <f t="shared" si="41"/>
        <v>3149.2999999999997</v>
      </c>
      <c r="I414" s="32"/>
      <c r="J414" s="32">
        <v>122</v>
      </c>
      <c r="K414" s="6">
        <v>142000</v>
      </c>
      <c r="L414" s="6">
        <v>133</v>
      </c>
      <c r="M414" s="7" t="s">
        <v>95</v>
      </c>
      <c r="N414" s="91">
        <v>57.6</v>
      </c>
      <c r="O414" s="75">
        <f t="shared" si="42"/>
        <v>2217.6</v>
      </c>
      <c r="P414" s="137"/>
      <c r="Q414" s="3">
        <v>51</v>
      </c>
      <c r="U414" s="24">
        <v>60</v>
      </c>
      <c r="W414" s="113">
        <v>228.03254763620006</v>
      </c>
      <c r="X414" s="113">
        <f t="shared" si="40"/>
        <v>8.0495489315578617</v>
      </c>
      <c r="Y414" s="113">
        <v>224.8</v>
      </c>
      <c r="Z414" s="113">
        <v>227.7</v>
      </c>
      <c r="AB414" s="121">
        <v>55.62032</v>
      </c>
      <c r="AC414" s="86">
        <v>54</v>
      </c>
      <c r="AD414" s="86">
        <v>61.2</v>
      </c>
      <c r="AE414" s="86">
        <v>61.2</v>
      </c>
      <c r="AF414" s="86">
        <f t="shared" si="39"/>
        <v>2197.0026400000002</v>
      </c>
      <c r="AH414" s="99">
        <v>54</v>
      </c>
      <c r="AI414" s="130">
        <f t="shared" si="43"/>
        <v>2079</v>
      </c>
      <c r="AJ414" s="73">
        <v>47.950569999999999</v>
      </c>
      <c r="AK414" s="92">
        <v>47.950569999999999</v>
      </c>
      <c r="AL414" s="74">
        <v>71</v>
      </c>
      <c r="AM414" s="74">
        <v>71</v>
      </c>
      <c r="AO414" s="108">
        <v>49.626883751409999</v>
      </c>
      <c r="AP414" s="14">
        <v>50.586525155008502</v>
      </c>
      <c r="AQ414" s="14">
        <v>75.817024263287706</v>
      </c>
      <c r="AR414" s="14">
        <v>44.937960696617701</v>
      </c>
      <c r="AS414" s="108">
        <v>10.486261642460928</v>
      </c>
      <c r="AT414" s="108">
        <f t="shared" si="44"/>
        <v>131.24124660236635</v>
      </c>
      <c r="AY414" s="48">
        <v>1980</v>
      </c>
    </row>
    <row r="415" spans="1:51" ht="10.15" customHeight="1">
      <c r="A415" s="22">
        <v>42294</v>
      </c>
      <c r="B415" s="50">
        <f t="shared" si="38"/>
        <v>2015</v>
      </c>
      <c r="C415" s="169"/>
      <c r="F415" s="17">
        <v>49.5</v>
      </c>
      <c r="G415" s="30">
        <v>32.299999999999997</v>
      </c>
      <c r="H415" s="32">
        <f t="shared" si="41"/>
        <v>3149.2999999999997</v>
      </c>
      <c r="I415" s="32"/>
      <c r="J415" s="32">
        <v>124</v>
      </c>
      <c r="K415" s="6">
        <v>142000</v>
      </c>
      <c r="L415" s="6">
        <v>133</v>
      </c>
      <c r="M415" s="7" t="s">
        <v>95</v>
      </c>
      <c r="N415" s="91">
        <v>57.6</v>
      </c>
      <c r="O415" s="75">
        <f t="shared" si="42"/>
        <v>2217.6</v>
      </c>
      <c r="P415" s="137"/>
      <c r="Q415" s="3">
        <v>51</v>
      </c>
      <c r="U415" s="24">
        <v>60</v>
      </c>
      <c r="W415" s="113">
        <v>228.65670292369998</v>
      </c>
      <c r="X415" s="113">
        <f t="shared" si="40"/>
        <v>8.0715816132066092</v>
      </c>
      <c r="Y415" s="113">
        <v>228.6</v>
      </c>
      <c r="Z415" s="113">
        <v>227.7</v>
      </c>
      <c r="AB415" s="121">
        <v>52.622010000000003</v>
      </c>
      <c r="AC415" s="86">
        <v>54.4</v>
      </c>
      <c r="AD415" s="86">
        <v>61.2</v>
      </c>
      <c r="AE415" s="86">
        <v>61.2</v>
      </c>
      <c r="AF415" s="86">
        <f t="shared" si="39"/>
        <v>2078.569395</v>
      </c>
      <c r="AH415" s="99">
        <v>54</v>
      </c>
      <c r="AI415" s="130">
        <f t="shared" si="43"/>
        <v>2079</v>
      </c>
      <c r="AJ415" s="73">
        <v>48.411749999999998</v>
      </c>
      <c r="AK415" s="92">
        <v>48.411749999999998</v>
      </c>
      <c r="AL415" s="74">
        <v>71</v>
      </c>
      <c r="AM415" s="74">
        <v>71</v>
      </c>
      <c r="AO415" s="108">
        <v>51.100921341413297</v>
      </c>
      <c r="AP415" s="14">
        <v>52.575702743204999</v>
      </c>
      <c r="AQ415" s="14">
        <v>76.277751636199</v>
      </c>
      <c r="AR415" s="14">
        <v>45.602551184495198</v>
      </c>
      <c r="AS415" s="108">
        <v>20.966712968912489</v>
      </c>
      <c r="AT415" s="108">
        <f t="shared" si="44"/>
        <v>142.8470157896067</v>
      </c>
      <c r="AY415" s="48">
        <v>1980</v>
      </c>
    </row>
    <row r="416" spans="1:51" ht="10.15" customHeight="1">
      <c r="A416" s="22">
        <v>42295</v>
      </c>
      <c r="B416" s="50">
        <f t="shared" si="38"/>
        <v>2015</v>
      </c>
      <c r="C416" s="169"/>
      <c r="F416" s="17">
        <v>49.5</v>
      </c>
      <c r="G416" s="30">
        <v>32.299999999999997</v>
      </c>
      <c r="H416" s="32">
        <f t="shared" si="41"/>
        <v>3149.2999999999997</v>
      </c>
      <c r="I416" s="32"/>
      <c r="J416" s="32">
        <v>123</v>
      </c>
      <c r="K416" s="6">
        <v>142000</v>
      </c>
      <c r="L416" s="6">
        <v>133</v>
      </c>
      <c r="M416" s="7" t="s">
        <v>95</v>
      </c>
      <c r="N416" s="91">
        <v>57.6</v>
      </c>
      <c r="O416" s="75">
        <f t="shared" si="42"/>
        <v>2217.6</v>
      </c>
      <c r="P416" s="137"/>
      <c r="Q416" s="3">
        <v>51</v>
      </c>
      <c r="U416" s="24">
        <v>60</v>
      </c>
      <c r="W416" s="113">
        <v>227.06090987090005</v>
      </c>
      <c r="X416" s="113">
        <f t="shared" si="40"/>
        <v>8.0152501184427702</v>
      </c>
      <c r="Y416" s="113">
        <v>230.8</v>
      </c>
      <c r="Z416" s="113">
        <v>227.7</v>
      </c>
      <c r="AB416" s="121">
        <v>53.345260000000003</v>
      </c>
      <c r="AC416" s="86">
        <v>54.8</v>
      </c>
      <c r="AD416" s="86">
        <v>61.2</v>
      </c>
      <c r="AE416" s="86">
        <v>61.2</v>
      </c>
      <c r="AF416" s="86">
        <f t="shared" si="39"/>
        <v>2107.1377700000003</v>
      </c>
      <c r="AH416" s="99">
        <v>54</v>
      </c>
      <c r="AI416" s="130">
        <f t="shared" si="43"/>
        <v>2079</v>
      </c>
      <c r="AJ416" s="73">
        <v>49.224580000000003</v>
      </c>
      <c r="AK416" s="92">
        <v>49.224580000000003</v>
      </c>
      <c r="AL416" s="74">
        <v>71</v>
      </c>
      <c r="AM416" s="74">
        <v>71</v>
      </c>
      <c r="AO416" s="108">
        <v>49.625978422571102</v>
      </c>
      <c r="AP416" s="14">
        <v>50.684317425486398</v>
      </c>
      <c r="AQ416" s="14">
        <v>74.301937469870893</v>
      </c>
      <c r="AR416" s="14">
        <v>44.354488476860602</v>
      </c>
      <c r="AS416" s="108">
        <v>21.98272946694539</v>
      </c>
      <c r="AT416" s="108">
        <f t="shared" si="44"/>
        <v>140.63915541367689</v>
      </c>
      <c r="AY416" s="48">
        <v>1980</v>
      </c>
    </row>
    <row r="417" spans="1:51" ht="10.15" customHeight="1">
      <c r="A417" s="22">
        <v>42296</v>
      </c>
      <c r="B417" s="50">
        <f t="shared" si="38"/>
        <v>2015</v>
      </c>
      <c r="C417" s="169"/>
      <c r="F417" s="17">
        <v>49.5</v>
      </c>
      <c r="G417" s="30">
        <v>32.299999999999997</v>
      </c>
      <c r="H417" s="32">
        <f t="shared" si="41"/>
        <v>3149.2999999999997</v>
      </c>
      <c r="I417" s="32"/>
      <c r="J417" s="32">
        <v>124</v>
      </c>
      <c r="K417" s="6">
        <v>142000</v>
      </c>
      <c r="L417" s="6">
        <v>133</v>
      </c>
      <c r="M417" s="7" t="s">
        <v>95</v>
      </c>
      <c r="N417" s="91">
        <v>57.6</v>
      </c>
      <c r="O417" s="75">
        <f t="shared" si="42"/>
        <v>2217.6</v>
      </c>
      <c r="P417" s="137"/>
      <c r="Q417" s="3">
        <v>52</v>
      </c>
      <c r="U417" s="24">
        <v>60</v>
      </c>
      <c r="W417" s="113">
        <v>226.99083049549998</v>
      </c>
      <c r="X417" s="113">
        <f t="shared" si="40"/>
        <v>8.0127763164911485</v>
      </c>
      <c r="Y417" s="113">
        <v>232.6</v>
      </c>
      <c r="Z417" s="104">
        <v>227.7</v>
      </c>
      <c r="AA417" s="103" t="s">
        <v>111</v>
      </c>
      <c r="AB417" s="121">
        <v>53.849170000000001</v>
      </c>
      <c r="AC417" s="86">
        <v>54.6</v>
      </c>
      <c r="AD417" s="89">
        <v>59.7</v>
      </c>
      <c r="AE417" s="89">
        <v>59.7</v>
      </c>
      <c r="AF417" s="86">
        <f t="shared" si="39"/>
        <v>2127.0422149999999</v>
      </c>
      <c r="AG417" s="103" t="s">
        <v>111</v>
      </c>
      <c r="AH417" s="99">
        <v>54</v>
      </c>
      <c r="AI417" s="130">
        <f t="shared" si="43"/>
        <v>2079</v>
      </c>
      <c r="AJ417" s="73">
        <v>48.887239999999998</v>
      </c>
      <c r="AK417" s="92">
        <v>48.887239999999998</v>
      </c>
      <c r="AL417" s="74">
        <v>71</v>
      </c>
      <c r="AM417" s="74">
        <v>71</v>
      </c>
      <c r="AO417" s="108">
        <v>52.549208733755798</v>
      </c>
      <c r="AP417" s="14">
        <v>53.014828934522299</v>
      </c>
      <c r="AQ417" s="14">
        <v>76.277152903047593</v>
      </c>
      <c r="AR417" s="14">
        <v>44.6191659499612</v>
      </c>
      <c r="AS417" s="108">
        <v>22.783978992997639</v>
      </c>
      <c r="AT417" s="108">
        <f t="shared" si="44"/>
        <v>143.68029784600643</v>
      </c>
      <c r="AY417" s="48">
        <v>1980</v>
      </c>
    </row>
    <row r="418" spans="1:51" ht="10.15" customHeight="1">
      <c r="A418" s="22">
        <v>42297</v>
      </c>
      <c r="B418" s="50">
        <f t="shared" si="38"/>
        <v>2015</v>
      </c>
      <c r="C418" s="169"/>
      <c r="F418" s="17">
        <v>49.5</v>
      </c>
      <c r="G418" s="30">
        <v>32.299999999999997</v>
      </c>
      <c r="H418" s="32">
        <f t="shared" si="41"/>
        <v>3149.2999999999997</v>
      </c>
      <c r="I418" s="32"/>
      <c r="J418" s="32">
        <v>122</v>
      </c>
      <c r="K418" s="6">
        <v>142000</v>
      </c>
      <c r="L418" s="6">
        <v>133</v>
      </c>
      <c r="M418" s="7" t="s">
        <v>95</v>
      </c>
      <c r="N418" s="91">
        <v>57.6</v>
      </c>
      <c r="O418" s="75">
        <f t="shared" si="42"/>
        <v>2217.6</v>
      </c>
      <c r="P418" s="137"/>
      <c r="Q418" s="3">
        <v>52</v>
      </c>
      <c r="U418" s="24">
        <v>60</v>
      </c>
      <c r="W418" s="113">
        <v>221.27100093930005</v>
      </c>
      <c r="X418" s="113">
        <f t="shared" si="40"/>
        <v>7.8108663331572918</v>
      </c>
      <c r="Y418" s="113">
        <v>227.4</v>
      </c>
      <c r="Z418" s="104">
        <v>227.7</v>
      </c>
      <c r="AA418" s="103" t="s">
        <v>111</v>
      </c>
      <c r="AB418" s="121">
        <v>55.115220000000001</v>
      </c>
      <c r="AC418" s="86">
        <v>55.2</v>
      </c>
      <c r="AD418" s="89">
        <v>59.7</v>
      </c>
      <c r="AE418" s="89">
        <v>59.7</v>
      </c>
      <c r="AF418" s="86">
        <f t="shared" si="39"/>
        <v>2177.0511900000001</v>
      </c>
      <c r="AG418" s="103" t="s">
        <v>111</v>
      </c>
      <c r="AH418" s="99">
        <v>54</v>
      </c>
      <c r="AI418" s="130">
        <f t="shared" si="43"/>
        <v>2079</v>
      </c>
      <c r="AJ418" s="73">
        <v>50.093309999999995</v>
      </c>
      <c r="AK418" s="92">
        <v>50.093309999999995</v>
      </c>
      <c r="AL418" s="74">
        <v>71</v>
      </c>
      <c r="AM418" s="74">
        <v>71</v>
      </c>
      <c r="AO418" s="108">
        <v>53.960450886173</v>
      </c>
      <c r="AP418" s="14">
        <v>54.996802914560497</v>
      </c>
      <c r="AQ418" s="14">
        <v>75.872076555169599</v>
      </c>
      <c r="AR418" s="14">
        <v>42.713066297742998</v>
      </c>
      <c r="AS418" s="108">
        <v>23.631200769797612</v>
      </c>
      <c r="AT418" s="108">
        <f t="shared" si="44"/>
        <v>142.21634362271021</v>
      </c>
      <c r="AY418" s="48">
        <v>1980</v>
      </c>
    </row>
    <row r="419" spans="1:51" ht="10.15" customHeight="1">
      <c r="A419" s="22">
        <v>42298</v>
      </c>
      <c r="B419" s="50">
        <f t="shared" si="38"/>
        <v>2015</v>
      </c>
      <c r="C419" s="169"/>
      <c r="F419" s="17">
        <v>49.5</v>
      </c>
      <c r="G419" s="30">
        <v>32.299999999999997</v>
      </c>
      <c r="H419" s="32">
        <f t="shared" si="41"/>
        <v>3149.2999999999997</v>
      </c>
      <c r="I419" s="32"/>
      <c r="J419" s="32">
        <v>120</v>
      </c>
      <c r="K419" s="6">
        <v>142000</v>
      </c>
      <c r="L419" s="6">
        <v>133</v>
      </c>
      <c r="M419" s="7" t="s">
        <v>95</v>
      </c>
      <c r="N419" s="91">
        <v>57.6</v>
      </c>
      <c r="O419" s="75">
        <f t="shared" si="42"/>
        <v>2217.6</v>
      </c>
      <c r="P419" s="137"/>
      <c r="Q419" s="3">
        <v>54</v>
      </c>
      <c r="U419" s="24">
        <v>60</v>
      </c>
      <c r="W419" s="113">
        <v>224.91567826409991</v>
      </c>
      <c r="X419" s="113">
        <f t="shared" si="40"/>
        <v>7.9395234427227264</v>
      </c>
      <c r="Y419" s="113">
        <v>224</v>
      </c>
      <c r="Z419" s="123">
        <v>227.7</v>
      </c>
      <c r="AA419" s="103" t="s">
        <v>111</v>
      </c>
      <c r="AB419" s="121">
        <v>55.341320000000003</v>
      </c>
      <c r="AC419" s="86">
        <v>55.4</v>
      </c>
      <c r="AD419" s="89">
        <v>59.7</v>
      </c>
      <c r="AE419" s="89">
        <v>59.7</v>
      </c>
      <c r="AF419" s="86">
        <f t="shared" si="39"/>
        <v>2185.9821400000001</v>
      </c>
      <c r="AG419" s="103" t="s">
        <v>111</v>
      </c>
      <c r="AH419" s="99">
        <v>54</v>
      </c>
      <c r="AI419" s="130">
        <f t="shared" si="43"/>
        <v>2079</v>
      </c>
      <c r="AJ419" s="73">
        <v>47.899300000000004</v>
      </c>
      <c r="AK419" s="92">
        <v>47.899300000000004</v>
      </c>
      <c r="AL419" s="74">
        <v>71</v>
      </c>
      <c r="AM419" s="74">
        <v>71</v>
      </c>
      <c r="AO419" s="108">
        <v>51.8261156689031</v>
      </c>
      <c r="AP419" s="14">
        <v>52.768653763435502</v>
      </c>
      <c r="AQ419" s="14">
        <v>78.5051418465155</v>
      </c>
      <c r="AR419" s="14">
        <v>42.873119158815399</v>
      </c>
      <c r="AS419" s="108">
        <v>19.525272067005368</v>
      </c>
      <c r="AT419" s="108">
        <f t="shared" si="44"/>
        <v>140.90353307233627</v>
      </c>
      <c r="AY419" s="48">
        <v>1980</v>
      </c>
    </row>
    <row r="420" spans="1:51" ht="10.15" customHeight="1">
      <c r="A420" s="22">
        <v>42299</v>
      </c>
      <c r="B420" s="50">
        <f t="shared" si="38"/>
        <v>2015</v>
      </c>
      <c r="C420" s="169"/>
      <c r="F420" s="17">
        <v>49.5</v>
      </c>
      <c r="G420" s="30">
        <v>32.299999999999997</v>
      </c>
      <c r="H420" s="32">
        <f t="shared" si="41"/>
        <v>3149.2999999999997</v>
      </c>
      <c r="I420" s="32"/>
      <c r="J420" s="32">
        <v>124</v>
      </c>
      <c r="K420" s="6">
        <v>142000</v>
      </c>
      <c r="L420" s="6">
        <v>133</v>
      </c>
      <c r="M420" s="7" t="s">
        <v>95</v>
      </c>
      <c r="N420" s="91">
        <v>57.6</v>
      </c>
      <c r="O420" s="75">
        <f t="shared" si="42"/>
        <v>2217.6</v>
      </c>
      <c r="P420" s="137"/>
      <c r="Q420" s="3">
        <v>50</v>
      </c>
      <c r="U420" s="24">
        <v>60</v>
      </c>
      <c r="W420" s="113">
        <v>225.67230074070002</v>
      </c>
      <c r="X420" s="113">
        <f t="shared" si="40"/>
        <v>7.9662322161467101</v>
      </c>
      <c r="Y420" s="113">
        <v>226.9</v>
      </c>
      <c r="Z420" s="104">
        <v>231.7</v>
      </c>
      <c r="AA420" s="103" t="s">
        <v>119</v>
      </c>
      <c r="AB420" s="121">
        <v>55.645000000000003</v>
      </c>
      <c r="AC420" s="86">
        <v>54.4</v>
      </c>
      <c r="AD420" s="89">
        <v>59.9</v>
      </c>
      <c r="AE420" s="89">
        <v>59.9</v>
      </c>
      <c r="AF420" s="86">
        <f t="shared" si="39"/>
        <v>2197.9775</v>
      </c>
      <c r="AG420" s="103" t="s">
        <v>110</v>
      </c>
      <c r="AH420" s="99">
        <v>54</v>
      </c>
      <c r="AI420" s="130">
        <f t="shared" si="43"/>
        <v>2079</v>
      </c>
      <c r="AJ420" s="73">
        <v>49.385640000000002</v>
      </c>
      <c r="AK420" s="92">
        <v>49.385640000000002</v>
      </c>
      <c r="AL420" s="74">
        <v>71</v>
      </c>
      <c r="AM420" s="74">
        <v>71</v>
      </c>
      <c r="AO420" s="108">
        <v>52.480220746074103</v>
      </c>
      <c r="AP420" s="14">
        <v>52.295864465585403</v>
      </c>
      <c r="AQ420" s="14">
        <v>76.071836639165795</v>
      </c>
      <c r="AR420" s="14">
        <v>41.759192285449402</v>
      </c>
      <c r="AS420" s="108">
        <v>12.322324985734703</v>
      </c>
      <c r="AT420" s="108">
        <f t="shared" si="44"/>
        <v>130.15335391034989</v>
      </c>
      <c r="AY420" s="48">
        <v>1980</v>
      </c>
    </row>
    <row r="421" spans="1:51" ht="10.15" customHeight="1">
      <c r="A421" s="22">
        <v>42300</v>
      </c>
      <c r="B421" s="50">
        <f t="shared" si="38"/>
        <v>2015</v>
      </c>
      <c r="C421" s="169"/>
      <c r="F421" s="17">
        <v>49.5</v>
      </c>
      <c r="G421" s="30">
        <v>32.299999999999997</v>
      </c>
      <c r="H421" s="32">
        <f t="shared" si="41"/>
        <v>3149.2999999999997</v>
      </c>
      <c r="I421" s="32"/>
      <c r="J421" s="32">
        <v>126</v>
      </c>
      <c r="K421" s="6">
        <v>142000</v>
      </c>
      <c r="L421" s="6">
        <v>133</v>
      </c>
      <c r="M421" s="7" t="s">
        <v>95</v>
      </c>
      <c r="N421" s="91">
        <v>57.6</v>
      </c>
      <c r="O421" s="75">
        <f t="shared" si="42"/>
        <v>2217.6</v>
      </c>
      <c r="P421" s="137"/>
      <c r="Q421" s="3">
        <v>52</v>
      </c>
      <c r="U421" s="24">
        <v>60</v>
      </c>
      <c r="W421" s="113">
        <v>228.28214183340003</v>
      </c>
      <c r="X421" s="113">
        <f t="shared" si="40"/>
        <v>8.0583596067190193</v>
      </c>
      <c r="Y421" s="113">
        <v>228.1</v>
      </c>
      <c r="Z421" s="104">
        <v>231.7</v>
      </c>
      <c r="AA421" s="103" t="s">
        <v>119</v>
      </c>
      <c r="AB421" s="121">
        <v>56.701929999999997</v>
      </c>
      <c r="AC421" s="86">
        <v>54.2</v>
      </c>
      <c r="AD421" s="89">
        <v>59.9</v>
      </c>
      <c r="AE421" s="89">
        <v>59.9</v>
      </c>
      <c r="AF421" s="86">
        <f t="shared" si="39"/>
        <v>2239.7262350000001</v>
      </c>
      <c r="AG421" s="103" t="s">
        <v>110</v>
      </c>
      <c r="AH421" s="99">
        <v>54</v>
      </c>
      <c r="AI421" s="130">
        <f t="shared" si="43"/>
        <v>2079</v>
      </c>
      <c r="AJ421" s="73">
        <v>49.079070000000002</v>
      </c>
      <c r="AK421" s="92">
        <v>49.079070000000002</v>
      </c>
      <c r="AL421" s="74">
        <v>71</v>
      </c>
      <c r="AM421" s="74">
        <v>71</v>
      </c>
      <c r="AO421" s="108">
        <v>52.883736175544399</v>
      </c>
      <c r="AP421" s="14">
        <v>52.775407470155599</v>
      </c>
      <c r="AQ421" s="14">
        <v>78.185451216774197</v>
      </c>
      <c r="AR421" s="14">
        <v>43.7257473857535</v>
      </c>
      <c r="AS421" s="108">
        <v>16.85935906362792</v>
      </c>
      <c r="AT421" s="108">
        <f t="shared" si="44"/>
        <v>138.77055766615561</v>
      </c>
      <c r="AY421" s="48">
        <v>1980</v>
      </c>
    </row>
    <row r="422" spans="1:51" ht="10.15" customHeight="1">
      <c r="A422" s="22">
        <v>42301</v>
      </c>
      <c r="B422" s="50">
        <f t="shared" si="38"/>
        <v>2015</v>
      </c>
      <c r="C422" s="169"/>
      <c r="F422" s="17">
        <v>49.5</v>
      </c>
      <c r="G422" s="30">
        <v>32.299999999999997</v>
      </c>
      <c r="H422" s="32">
        <f t="shared" si="41"/>
        <v>3149.2999999999997</v>
      </c>
      <c r="I422" s="32"/>
      <c r="J422" s="32">
        <v>125</v>
      </c>
      <c r="K422" s="6">
        <v>142000</v>
      </c>
      <c r="L422" s="6">
        <v>133</v>
      </c>
      <c r="M422" s="7" t="s">
        <v>95</v>
      </c>
      <c r="N422" s="91">
        <v>57.6</v>
      </c>
      <c r="O422" s="75">
        <f t="shared" si="42"/>
        <v>2217.6</v>
      </c>
      <c r="P422" s="137"/>
      <c r="Q422" s="3">
        <v>53</v>
      </c>
      <c r="U422" s="24">
        <v>60</v>
      </c>
      <c r="W422" s="113">
        <v>228.09188581500007</v>
      </c>
      <c r="X422" s="113">
        <f t="shared" si="40"/>
        <v>8.051643569269503</v>
      </c>
      <c r="Y422" s="113">
        <v>225.2</v>
      </c>
      <c r="Z422" s="113">
        <v>230.7</v>
      </c>
      <c r="AA422" s="124" t="s">
        <v>120</v>
      </c>
      <c r="AB422" s="86">
        <v>58.018189999999997</v>
      </c>
      <c r="AC422" s="86">
        <v>54.2</v>
      </c>
      <c r="AD422" s="86">
        <v>61.2</v>
      </c>
      <c r="AE422" s="86">
        <v>61.2</v>
      </c>
      <c r="AF422" s="86">
        <f t="shared" si="39"/>
        <v>2291.7185049999998</v>
      </c>
      <c r="AG422" s="90"/>
      <c r="AH422" s="99">
        <v>54</v>
      </c>
      <c r="AI422" s="130">
        <f t="shared" si="43"/>
        <v>2079</v>
      </c>
      <c r="AJ422" s="73">
        <v>52.693550000000002</v>
      </c>
      <c r="AK422" s="92">
        <v>52.693550000000002</v>
      </c>
      <c r="AL422" s="74">
        <v>71</v>
      </c>
      <c r="AM422" s="74">
        <v>71</v>
      </c>
      <c r="AO422" s="108">
        <v>52.499685253020097</v>
      </c>
      <c r="AP422" s="14">
        <v>52.644607532725203</v>
      </c>
      <c r="AQ422" s="14">
        <v>77.724410201438104</v>
      </c>
      <c r="AR422" s="14">
        <v>43.209279446584297</v>
      </c>
      <c r="AS422" s="108">
        <v>12.750898501450679</v>
      </c>
      <c r="AT422" s="108">
        <f t="shared" si="44"/>
        <v>133.68458814947309</v>
      </c>
      <c r="AY422" s="48">
        <v>1980</v>
      </c>
    </row>
    <row r="423" spans="1:51" ht="10.15" customHeight="1">
      <c r="A423" s="22">
        <v>42302</v>
      </c>
      <c r="B423" s="50">
        <f t="shared" si="38"/>
        <v>2015</v>
      </c>
      <c r="C423" s="169"/>
      <c r="F423" s="17">
        <v>49.5</v>
      </c>
      <c r="G423" s="30">
        <v>32.299999999999997</v>
      </c>
      <c r="H423" s="32">
        <f t="shared" si="41"/>
        <v>3149.2999999999997</v>
      </c>
      <c r="I423" s="32"/>
      <c r="J423" s="32">
        <v>122</v>
      </c>
      <c r="K423" s="6">
        <v>142000</v>
      </c>
      <c r="L423" s="6">
        <v>133</v>
      </c>
      <c r="M423" s="7" t="s">
        <v>95</v>
      </c>
      <c r="N423" s="91">
        <v>57.6</v>
      </c>
      <c r="O423" s="75">
        <f t="shared" si="42"/>
        <v>2217.6</v>
      </c>
      <c r="P423" s="137"/>
      <c r="Q423" s="3">
        <v>55</v>
      </c>
      <c r="U423" s="24">
        <v>60</v>
      </c>
      <c r="W423" s="113">
        <v>226.28663983970003</v>
      </c>
      <c r="X423" s="113">
        <f t="shared" si="40"/>
        <v>7.98791838634141</v>
      </c>
      <c r="Y423" s="113">
        <v>230.3</v>
      </c>
      <c r="Z423" s="113">
        <v>230.7</v>
      </c>
      <c r="AA423" s="124" t="s">
        <v>120</v>
      </c>
      <c r="AB423" s="86">
        <v>58.148870000000002</v>
      </c>
      <c r="AC423" s="86">
        <v>53.8</v>
      </c>
      <c r="AD423" s="86">
        <v>61.2</v>
      </c>
      <c r="AE423" s="86">
        <v>61.2</v>
      </c>
      <c r="AF423" s="86">
        <f t="shared" si="39"/>
        <v>2296.880365</v>
      </c>
      <c r="AG423" s="90"/>
      <c r="AH423" s="99">
        <v>54</v>
      </c>
      <c r="AI423" s="130">
        <f t="shared" si="43"/>
        <v>2079</v>
      </c>
      <c r="AJ423" s="73">
        <v>48.711640000000003</v>
      </c>
      <c r="AK423" s="92">
        <v>48.711640000000003</v>
      </c>
      <c r="AL423" s="74">
        <v>71</v>
      </c>
      <c r="AM423" s="74">
        <v>71</v>
      </c>
      <c r="AO423" s="108">
        <v>51.335979272701103</v>
      </c>
      <c r="AP423" s="14">
        <v>50.809998076580101</v>
      </c>
      <c r="AQ423" s="14">
        <v>78.904865188775204</v>
      </c>
      <c r="AR423" s="14">
        <v>45.303218977252598</v>
      </c>
      <c r="AS423" s="108">
        <v>10.992279428589653</v>
      </c>
      <c r="AT423" s="108">
        <f t="shared" si="44"/>
        <v>135.20036359461744</v>
      </c>
      <c r="AY423" s="48">
        <v>1980</v>
      </c>
    </row>
    <row r="424" spans="1:51" ht="10.15" customHeight="1">
      <c r="A424" s="22">
        <v>42303</v>
      </c>
      <c r="B424" s="50">
        <f t="shared" si="38"/>
        <v>2015</v>
      </c>
      <c r="C424" s="169"/>
      <c r="F424" s="17">
        <v>49.5</v>
      </c>
      <c r="G424" s="30">
        <v>32.299999999999997</v>
      </c>
      <c r="H424" s="32">
        <f t="shared" si="41"/>
        <v>3149.2999999999997</v>
      </c>
      <c r="I424" s="32"/>
      <c r="J424" s="32">
        <v>121</v>
      </c>
      <c r="K424" s="6">
        <v>142000</v>
      </c>
      <c r="L424" s="6">
        <v>133</v>
      </c>
      <c r="M424" s="7" t="s">
        <v>95</v>
      </c>
      <c r="N424" s="91">
        <v>57.6</v>
      </c>
      <c r="O424" s="75">
        <f t="shared" si="42"/>
        <v>2217.6</v>
      </c>
      <c r="P424" s="137"/>
      <c r="Q424" s="3">
        <v>52</v>
      </c>
      <c r="U424" s="24">
        <v>60</v>
      </c>
      <c r="W424" s="113">
        <v>225.64438346949999</v>
      </c>
      <c r="X424" s="113">
        <f t="shared" si="40"/>
        <v>7.9652467364733486</v>
      </c>
      <c r="Y424" s="113">
        <v>228.7</v>
      </c>
      <c r="Z424" s="104">
        <v>227.7</v>
      </c>
      <c r="AA424" s="103" t="s">
        <v>121</v>
      </c>
      <c r="AB424" s="86">
        <v>59.083930000000002</v>
      </c>
      <c r="AC424" s="86">
        <v>53.6</v>
      </c>
      <c r="AD424" s="86">
        <v>61.2</v>
      </c>
      <c r="AE424" s="86">
        <v>61.2</v>
      </c>
      <c r="AF424" s="86">
        <f t="shared" si="39"/>
        <v>2333.815235</v>
      </c>
      <c r="AG424" s="90"/>
      <c r="AH424" s="99">
        <v>54</v>
      </c>
      <c r="AI424" s="130">
        <f t="shared" si="43"/>
        <v>2079</v>
      </c>
      <c r="AJ424" s="73">
        <v>48.950050000000005</v>
      </c>
      <c r="AK424" s="92">
        <v>48.950050000000005</v>
      </c>
      <c r="AL424" s="74">
        <v>71</v>
      </c>
      <c r="AM424" s="74">
        <v>71</v>
      </c>
      <c r="AO424" s="108">
        <v>51.579293136596597</v>
      </c>
      <c r="AP424" s="14">
        <v>51.122054613585803</v>
      </c>
      <c r="AQ424" s="14">
        <v>79.211916169943606</v>
      </c>
      <c r="AR424" s="14">
        <v>45.408266175102298</v>
      </c>
      <c r="AS424" s="108">
        <v>10.54992826833988</v>
      </c>
      <c r="AT424" s="108">
        <f t="shared" si="44"/>
        <v>135.17011061338579</v>
      </c>
      <c r="AY424" s="48">
        <v>1980</v>
      </c>
    </row>
    <row r="425" spans="1:51" ht="10.15" customHeight="1">
      <c r="A425" s="22">
        <v>42304</v>
      </c>
      <c r="B425" s="50">
        <f t="shared" si="38"/>
        <v>2015</v>
      </c>
      <c r="C425" s="169"/>
      <c r="F425" s="17">
        <v>49.5</v>
      </c>
      <c r="G425" s="30">
        <v>32.299999999999997</v>
      </c>
      <c r="H425" s="32">
        <f t="shared" si="41"/>
        <v>3149.2999999999997</v>
      </c>
      <c r="I425" s="32"/>
      <c r="J425" s="32">
        <v>120</v>
      </c>
      <c r="K425" s="6">
        <v>142000</v>
      </c>
      <c r="L425" s="6">
        <v>133</v>
      </c>
      <c r="M425" s="7" t="s">
        <v>95</v>
      </c>
      <c r="N425" s="91">
        <v>57.6</v>
      </c>
      <c r="O425" s="75">
        <f t="shared" si="42"/>
        <v>2217.6</v>
      </c>
      <c r="P425" s="137"/>
      <c r="Q425" s="3">
        <v>52</v>
      </c>
      <c r="U425" s="24">
        <v>60</v>
      </c>
      <c r="W425" s="113">
        <v>228.23900386120002</v>
      </c>
      <c r="X425" s="113">
        <f t="shared" si="40"/>
        <v>8.0568368363003593</v>
      </c>
      <c r="Y425" s="113">
        <v>228</v>
      </c>
      <c r="Z425" s="104">
        <v>227.7</v>
      </c>
      <c r="AA425" s="103" t="s">
        <v>121</v>
      </c>
      <c r="AB425" s="86">
        <v>60.17313</v>
      </c>
      <c r="AC425" s="86">
        <v>52.7</v>
      </c>
      <c r="AD425" s="86">
        <v>61.2</v>
      </c>
      <c r="AE425" s="86">
        <v>61.2</v>
      </c>
      <c r="AF425" s="86">
        <f t="shared" si="39"/>
        <v>2376.8386350000001</v>
      </c>
      <c r="AH425" s="99">
        <v>54</v>
      </c>
      <c r="AI425" s="130">
        <f t="shared" si="43"/>
        <v>2079</v>
      </c>
      <c r="AJ425" s="73">
        <v>49.132620000000003</v>
      </c>
      <c r="AK425" s="92">
        <v>49.132620000000003</v>
      </c>
      <c r="AL425" s="74">
        <v>71</v>
      </c>
      <c r="AM425" s="74">
        <v>71</v>
      </c>
      <c r="AO425" s="108">
        <v>51.766919911746598</v>
      </c>
      <c r="AP425" s="14">
        <v>51.893237311751697</v>
      </c>
      <c r="AQ425" s="14">
        <v>77.187423889460305</v>
      </c>
      <c r="AR425" s="14">
        <v>43.734295320952299</v>
      </c>
      <c r="AS425" s="108">
        <v>0.65666155314028218</v>
      </c>
      <c r="AT425" s="108">
        <f t="shared" si="44"/>
        <v>121.57838076355289</v>
      </c>
      <c r="AY425" s="48">
        <v>1980</v>
      </c>
    </row>
    <row r="426" spans="1:51" ht="10.15" customHeight="1">
      <c r="A426" s="22">
        <v>42305</v>
      </c>
      <c r="B426" s="50">
        <f t="shared" si="38"/>
        <v>2015</v>
      </c>
      <c r="C426" s="169"/>
      <c r="F426" s="17">
        <v>49.5</v>
      </c>
      <c r="G426" s="30">
        <v>32.299999999999997</v>
      </c>
      <c r="H426" s="32">
        <f t="shared" si="41"/>
        <v>3149.2999999999997</v>
      </c>
      <c r="I426" s="32"/>
      <c r="J426" s="32">
        <v>121</v>
      </c>
      <c r="K426" s="6">
        <v>142000</v>
      </c>
      <c r="L426" s="6">
        <v>133</v>
      </c>
      <c r="M426" s="7" t="s">
        <v>95</v>
      </c>
      <c r="N426" s="91">
        <v>57.6</v>
      </c>
      <c r="O426" s="75">
        <f t="shared" si="42"/>
        <v>2217.6</v>
      </c>
      <c r="P426" s="137"/>
      <c r="Q426" s="3">
        <v>52</v>
      </c>
      <c r="U426" s="24">
        <v>60</v>
      </c>
      <c r="W426" s="113">
        <v>229.88861592080008</v>
      </c>
      <c r="X426" s="113">
        <f t="shared" si="40"/>
        <v>8.1150681420042421</v>
      </c>
      <c r="Y426" s="113">
        <v>212.2</v>
      </c>
      <c r="Z426" s="104">
        <v>227.7</v>
      </c>
      <c r="AA426" s="103" t="s">
        <v>121</v>
      </c>
      <c r="AB426" s="86">
        <v>61.618920000000003</v>
      </c>
      <c r="AC426" s="86">
        <v>54.1</v>
      </c>
      <c r="AD426" s="86">
        <v>61.2</v>
      </c>
      <c r="AE426" s="86">
        <v>61.2</v>
      </c>
      <c r="AF426" s="86">
        <f t="shared" si="39"/>
        <v>2433.9473400000002</v>
      </c>
      <c r="AH426" s="99">
        <v>54</v>
      </c>
      <c r="AI426" s="130">
        <f t="shared" si="43"/>
        <v>2079</v>
      </c>
      <c r="AJ426" s="73">
        <v>50.408259999999999</v>
      </c>
      <c r="AK426" s="92">
        <v>50.408259999999999</v>
      </c>
      <c r="AL426" s="74">
        <v>71</v>
      </c>
      <c r="AM426" s="74">
        <v>71</v>
      </c>
      <c r="AO426" s="108">
        <v>53.436958322988602</v>
      </c>
      <c r="AP426" s="14">
        <v>53.601695735256605</v>
      </c>
      <c r="AQ426" s="14">
        <v>81.068974633924611</v>
      </c>
      <c r="AR426" s="14">
        <v>44.650674400770399</v>
      </c>
      <c r="AS426" s="108">
        <v>1.5568207615902199</v>
      </c>
      <c r="AT426" s="108">
        <f t="shared" si="44"/>
        <v>127.27646979628523</v>
      </c>
      <c r="AY426" s="48">
        <v>1980</v>
      </c>
    </row>
    <row r="427" spans="1:51" ht="10.15" customHeight="1">
      <c r="A427" s="22">
        <v>42306</v>
      </c>
      <c r="B427" s="50">
        <f t="shared" si="38"/>
        <v>2015</v>
      </c>
      <c r="C427" s="169"/>
      <c r="F427" s="17">
        <v>49.5</v>
      </c>
      <c r="G427" s="30">
        <v>32.299999999999997</v>
      </c>
      <c r="H427" s="32">
        <f t="shared" si="41"/>
        <v>3149.2999999999997</v>
      </c>
      <c r="I427" s="32"/>
      <c r="J427" s="32">
        <v>121</v>
      </c>
      <c r="K427" s="6">
        <v>142000</v>
      </c>
      <c r="L427" s="6">
        <v>133</v>
      </c>
      <c r="M427" s="7" t="s">
        <v>95</v>
      </c>
      <c r="N427" s="91">
        <v>57.6</v>
      </c>
      <c r="O427" s="75">
        <f t="shared" si="42"/>
        <v>2217.6</v>
      </c>
      <c r="P427" s="137"/>
      <c r="Q427" s="3">
        <v>53</v>
      </c>
      <c r="U427" s="24">
        <v>60</v>
      </c>
      <c r="W427" s="113">
        <v>226.14833335470004</v>
      </c>
      <c r="X427" s="113">
        <f t="shared" si="40"/>
        <v>7.9830361674209112</v>
      </c>
      <c r="Y427" s="113">
        <v>209.3</v>
      </c>
      <c r="Z427" s="104">
        <v>227.7</v>
      </c>
      <c r="AA427" s="103" t="s">
        <v>121</v>
      </c>
      <c r="AB427" s="86">
        <v>61.784739999999999</v>
      </c>
      <c r="AC427" s="86">
        <v>54.8</v>
      </c>
      <c r="AD427" s="86">
        <v>61.2</v>
      </c>
      <c r="AE427" s="86">
        <v>61.2</v>
      </c>
      <c r="AF427" s="86">
        <f t="shared" si="39"/>
        <v>2440.4972299999999</v>
      </c>
      <c r="AH427" s="99">
        <v>54</v>
      </c>
      <c r="AI427" s="130">
        <f t="shared" si="43"/>
        <v>2079</v>
      </c>
      <c r="AJ427" s="73">
        <v>47.528190000000002</v>
      </c>
      <c r="AK427" s="92">
        <v>47.528190000000002</v>
      </c>
      <c r="AL427" s="74">
        <v>71</v>
      </c>
      <c r="AM427" s="74">
        <v>71</v>
      </c>
      <c r="AO427" s="108">
        <v>50.701782491361598</v>
      </c>
      <c r="AP427" s="14">
        <v>49.945743967856302</v>
      </c>
      <c r="AQ427" s="14">
        <v>79.970788719030296</v>
      </c>
      <c r="AR427" s="14">
        <v>43.408298511239501</v>
      </c>
      <c r="AS427" s="108">
        <v>1.595307858078567E-3</v>
      </c>
      <c r="AT427" s="108">
        <f t="shared" si="44"/>
        <v>123.38068253812787</v>
      </c>
      <c r="AY427" s="48">
        <v>1980</v>
      </c>
    </row>
    <row r="428" spans="1:51" ht="10.15" customHeight="1">
      <c r="A428" s="22">
        <v>42307</v>
      </c>
      <c r="B428" s="50">
        <f t="shared" si="38"/>
        <v>2015</v>
      </c>
      <c r="C428" s="169"/>
      <c r="F428" s="17">
        <v>49.5</v>
      </c>
      <c r="G428" s="30">
        <v>32.299999999999997</v>
      </c>
      <c r="H428" s="32">
        <f t="shared" si="41"/>
        <v>3149.2999999999997</v>
      </c>
      <c r="I428" s="32"/>
      <c r="J428" s="32">
        <v>127</v>
      </c>
      <c r="K428" s="6">
        <v>142000</v>
      </c>
      <c r="L428" s="6">
        <v>133</v>
      </c>
      <c r="M428" s="7" t="s">
        <v>95</v>
      </c>
      <c r="N428" s="91">
        <v>57.6</v>
      </c>
      <c r="O428" s="75">
        <f t="shared" si="42"/>
        <v>2217.6</v>
      </c>
      <c r="P428" s="137"/>
      <c r="Q428" s="3">
        <v>51</v>
      </c>
      <c r="U428" s="24">
        <v>60</v>
      </c>
      <c r="W428" s="113">
        <v>223.47487550949998</v>
      </c>
      <c r="X428" s="113">
        <f t="shared" si="40"/>
        <v>7.8886631054853487</v>
      </c>
      <c r="Y428" s="113">
        <v>213</v>
      </c>
      <c r="Z428" s="104">
        <v>227.7</v>
      </c>
      <c r="AA428" s="103" t="s">
        <v>121</v>
      </c>
      <c r="AB428" s="86">
        <v>59.350389999999997</v>
      </c>
      <c r="AC428" s="86">
        <v>55.4</v>
      </c>
      <c r="AD428" s="86">
        <v>61.2</v>
      </c>
      <c r="AE428" s="86">
        <v>61.2</v>
      </c>
      <c r="AF428" s="86">
        <f t="shared" si="39"/>
        <v>2344.3404049999999</v>
      </c>
      <c r="AH428" s="99">
        <v>54</v>
      </c>
      <c r="AI428" s="130">
        <f t="shared" si="43"/>
        <v>2079</v>
      </c>
      <c r="AJ428" s="73">
        <v>48.954050000000002</v>
      </c>
      <c r="AK428" s="92">
        <v>48.954050000000002</v>
      </c>
      <c r="AL428" s="74">
        <v>71</v>
      </c>
      <c r="AM428" s="74">
        <v>71</v>
      </c>
      <c r="AO428" s="108">
        <v>51.194356266878202</v>
      </c>
      <c r="AP428" s="14">
        <v>50.724576724191799</v>
      </c>
      <c r="AQ428" s="14">
        <v>82.133308551025294</v>
      </c>
      <c r="AR428" s="14">
        <v>45.082663857557499</v>
      </c>
      <c r="AS428" s="108">
        <v>4.7337246516520199</v>
      </c>
      <c r="AT428" s="108">
        <f t="shared" si="44"/>
        <v>131.9496970602348</v>
      </c>
      <c r="AY428" s="48">
        <v>1980</v>
      </c>
    </row>
    <row r="429" spans="1:51" ht="10.15" customHeight="1">
      <c r="A429" s="22">
        <v>42308</v>
      </c>
      <c r="B429" s="50">
        <f t="shared" si="38"/>
        <v>2015</v>
      </c>
      <c r="C429" s="169"/>
      <c r="F429" s="17">
        <v>49.5</v>
      </c>
      <c r="G429" s="30">
        <v>32.299999999999997</v>
      </c>
      <c r="H429" s="32">
        <f t="shared" si="41"/>
        <v>3149.2999999999997</v>
      </c>
      <c r="I429" s="32"/>
      <c r="J429" s="32">
        <v>129</v>
      </c>
      <c r="K429" s="6">
        <v>142000</v>
      </c>
      <c r="L429" s="6">
        <v>133</v>
      </c>
      <c r="M429" s="7" t="s">
        <v>95</v>
      </c>
      <c r="N429" s="91">
        <v>57.6</v>
      </c>
      <c r="O429" s="75">
        <f t="shared" si="42"/>
        <v>2217.6</v>
      </c>
      <c r="P429" s="137"/>
      <c r="Q429" s="3">
        <v>53</v>
      </c>
      <c r="U429" s="24">
        <v>60</v>
      </c>
      <c r="W429" s="113">
        <v>229.18601388579998</v>
      </c>
      <c r="X429" s="113">
        <f t="shared" si="40"/>
        <v>8.0902662901687385</v>
      </c>
      <c r="Y429" s="113">
        <v>220.7</v>
      </c>
      <c r="Z429" s="113">
        <v>230.7</v>
      </c>
      <c r="AA429" s="124" t="s">
        <v>120</v>
      </c>
      <c r="AB429" s="86">
        <v>61.9</v>
      </c>
      <c r="AC429" s="86">
        <v>54.6</v>
      </c>
      <c r="AD429" s="86">
        <v>61.2</v>
      </c>
      <c r="AE429" s="86">
        <v>61.2</v>
      </c>
      <c r="AF429" s="86">
        <f t="shared" si="39"/>
        <v>2445.0499999999997</v>
      </c>
      <c r="AH429" s="99">
        <v>54</v>
      </c>
      <c r="AI429" s="130">
        <f t="shared" si="43"/>
        <v>2079</v>
      </c>
      <c r="AJ429" s="73">
        <v>50.653680000000001</v>
      </c>
      <c r="AK429" s="92">
        <v>50.653680000000001</v>
      </c>
      <c r="AL429" s="74">
        <v>71</v>
      </c>
      <c r="AM429" s="74">
        <v>71</v>
      </c>
      <c r="AO429" s="108">
        <v>49.929178469556298</v>
      </c>
      <c r="AP429" s="14">
        <v>48.990460587451999</v>
      </c>
      <c r="AQ429" s="14">
        <v>83.938038344410003</v>
      </c>
      <c r="AR429" s="14">
        <v>38.053312597249302</v>
      </c>
      <c r="AS429" s="108">
        <v>16.344039289573331</v>
      </c>
      <c r="AT429" s="108">
        <f t="shared" si="44"/>
        <v>138.33539023123262</v>
      </c>
      <c r="AY429" s="48">
        <v>1980</v>
      </c>
    </row>
    <row r="430" spans="1:51" ht="10.15" customHeight="1">
      <c r="A430" s="22">
        <v>42309</v>
      </c>
      <c r="B430" s="50">
        <f t="shared" ref="B430:B493" si="45">YEAR(A430)</f>
        <v>2015</v>
      </c>
      <c r="C430" s="169">
        <v>42309</v>
      </c>
      <c r="D430" s="158">
        <v>0</v>
      </c>
      <c r="E430" s="157">
        <v>150</v>
      </c>
      <c r="F430" s="17">
        <v>67.2</v>
      </c>
      <c r="G430" s="30">
        <v>36.799999999999997</v>
      </c>
      <c r="H430" s="32">
        <v>4169</v>
      </c>
      <c r="I430" s="133">
        <v>124.02</v>
      </c>
      <c r="J430" s="32">
        <v>129.37991</v>
      </c>
      <c r="K430" s="6">
        <v>139000</v>
      </c>
      <c r="L430" s="6">
        <v>139</v>
      </c>
      <c r="N430" s="91">
        <v>56.2</v>
      </c>
      <c r="O430" s="75">
        <v>2123</v>
      </c>
      <c r="P430" s="136">
        <v>59.09</v>
      </c>
      <c r="Q430" s="3">
        <v>48.484089999999995</v>
      </c>
      <c r="U430" s="24">
        <v>59.6</v>
      </c>
      <c r="W430" s="113">
        <v>229.0301455078</v>
      </c>
      <c r="X430" s="113">
        <f t="shared" si="40"/>
        <v>8.0847641364253402</v>
      </c>
      <c r="Y430" s="113">
        <v>227.6</v>
      </c>
      <c r="Z430" s="113">
        <v>230.7</v>
      </c>
      <c r="AA430" s="124" t="s">
        <v>120</v>
      </c>
      <c r="AB430" s="86">
        <v>62</v>
      </c>
      <c r="AC430" s="86">
        <v>54.9</v>
      </c>
      <c r="AD430" s="86">
        <v>66.3</v>
      </c>
      <c r="AE430" s="86">
        <v>66.3</v>
      </c>
      <c r="AF430" s="86">
        <f t="shared" si="39"/>
        <v>2449</v>
      </c>
      <c r="AG430" s="118" t="s">
        <v>125</v>
      </c>
      <c r="AH430" s="51">
        <v>55.1</v>
      </c>
      <c r="AI430" s="130">
        <v>2094</v>
      </c>
      <c r="AJ430" s="73">
        <v>46.077750000000002</v>
      </c>
      <c r="AK430" s="92">
        <v>46.077750000000002</v>
      </c>
      <c r="AL430" s="74">
        <v>72</v>
      </c>
      <c r="AM430" s="74">
        <v>72</v>
      </c>
      <c r="AO430" s="108">
        <v>49.494909932370497</v>
      </c>
      <c r="AP430" s="14">
        <v>48.915342490460404</v>
      </c>
      <c r="AQ430" s="14">
        <v>81.477007799072211</v>
      </c>
      <c r="AR430" s="14">
        <v>39.956989178481805</v>
      </c>
      <c r="AS430" s="108">
        <v>5.5516559426589103</v>
      </c>
      <c r="AT430" s="108">
        <f t="shared" si="44"/>
        <v>126.98565292021293</v>
      </c>
      <c r="AY430" s="48">
        <v>1980</v>
      </c>
    </row>
    <row r="431" spans="1:51" ht="10.15" customHeight="1">
      <c r="A431" s="22">
        <v>42310</v>
      </c>
      <c r="B431" s="50">
        <f t="shared" si="45"/>
        <v>2015</v>
      </c>
      <c r="C431" s="169"/>
      <c r="F431" s="17">
        <v>67.2</v>
      </c>
      <c r="G431" s="30">
        <v>36.799999999999997</v>
      </c>
      <c r="H431" s="32">
        <v>4169</v>
      </c>
      <c r="I431" s="32">
        <f>$I$430</f>
        <v>124.02</v>
      </c>
      <c r="J431" s="32">
        <v>128.11845</v>
      </c>
      <c r="K431" s="6">
        <v>139000</v>
      </c>
      <c r="L431" s="6">
        <v>139</v>
      </c>
      <c r="N431" s="91">
        <v>56.2</v>
      </c>
      <c r="O431" s="75">
        <v>2123</v>
      </c>
      <c r="P431" s="137">
        <f>$P$430</f>
        <v>59.09</v>
      </c>
      <c r="Q431" s="3">
        <v>45.033709999999999</v>
      </c>
      <c r="U431" s="24">
        <v>59.6</v>
      </c>
      <c r="W431" s="113">
        <v>228.21976978289996</v>
      </c>
      <c r="X431" s="113">
        <f t="shared" si="40"/>
        <v>8.0561578733363675</v>
      </c>
      <c r="Y431" s="113">
        <v>226.9</v>
      </c>
      <c r="Z431" s="113">
        <v>230.7</v>
      </c>
      <c r="AA431" s="124" t="s">
        <v>120</v>
      </c>
      <c r="AB431" s="86">
        <v>60.8</v>
      </c>
      <c r="AC431" s="86">
        <v>55.1</v>
      </c>
      <c r="AD431" s="86">
        <v>66.3</v>
      </c>
      <c r="AE431" s="86">
        <v>66.3</v>
      </c>
      <c r="AF431" s="86">
        <f t="shared" si="39"/>
        <v>2401.6</v>
      </c>
      <c r="AH431" s="99">
        <v>55.1</v>
      </c>
      <c r="AI431" s="130">
        <v>2094</v>
      </c>
      <c r="AJ431" s="73">
        <v>44.128900000000002</v>
      </c>
      <c r="AK431" s="92">
        <v>44.128900000000002</v>
      </c>
      <c r="AL431" s="74">
        <v>72</v>
      </c>
      <c r="AM431" s="74">
        <v>72</v>
      </c>
      <c r="AO431" s="108">
        <v>44.078555451454903</v>
      </c>
      <c r="AP431" s="14">
        <v>43.073053830645499</v>
      </c>
      <c r="AQ431" s="14">
        <v>82.875308852991097</v>
      </c>
      <c r="AR431" s="14">
        <v>31.596746961364701</v>
      </c>
      <c r="AS431" s="108">
        <v>16.218235751374053</v>
      </c>
      <c r="AT431" s="108">
        <f t="shared" si="44"/>
        <v>130.69029156572986</v>
      </c>
      <c r="AY431" s="48">
        <v>1980</v>
      </c>
    </row>
    <row r="432" spans="1:51" ht="10.15" customHeight="1">
      <c r="A432" s="22">
        <v>42311</v>
      </c>
      <c r="B432" s="50">
        <f t="shared" si="45"/>
        <v>2015</v>
      </c>
      <c r="C432" s="169"/>
      <c r="F432" s="17">
        <v>67.2</v>
      </c>
      <c r="G432" s="30">
        <v>36.799999999999997</v>
      </c>
      <c r="H432" s="32">
        <v>4169</v>
      </c>
      <c r="I432" s="32">
        <f t="shared" ref="I432:I495" si="46">$I$430</f>
        <v>124.02</v>
      </c>
      <c r="J432" s="32">
        <v>129.78034000000002</v>
      </c>
      <c r="K432" s="6">
        <v>139000</v>
      </c>
      <c r="L432" s="6">
        <v>139</v>
      </c>
      <c r="N432" s="91">
        <v>56.2</v>
      </c>
      <c r="O432" s="75">
        <v>2123</v>
      </c>
      <c r="P432" s="137">
        <f t="shared" ref="P432:P495" si="47">$P$430</f>
        <v>59.09</v>
      </c>
      <c r="Q432" s="3">
        <v>44.932679999999998</v>
      </c>
      <c r="U432" s="24">
        <v>59.6</v>
      </c>
      <c r="W432" s="113">
        <v>225.68118151160004</v>
      </c>
      <c r="X432" s="113">
        <f t="shared" si="40"/>
        <v>7.9665457073594803</v>
      </c>
      <c r="Y432" s="113">
        <v>224.1</v>
      </c>
      <c r="Z432" s="104">
        <v>227.7</v>
      </c>
      <c r="AA432" s="105" t="s">
        <v>55</v>
      </c>
      <c r="AB432" s="86">
        <v>61.2</v>
      </c>
      <c r="AC432" s="86">
        <v>54.5</v>
      </c>
      <c r="AD432" s="86">
        <v>66.3</v>
      </c>
      <c r="AE432" s="86">
        <v>66.3</v>
      </c>
      <c r="AF432" s="86">
        <f t="shared" si="39"/>
        <v>2417.4</v>
      </c>
      <c r="AH432" s="99">
        <v>55.1</v>
      </c>
      <c r="AI432" s="130">
        <v>2094</v>
      </c>
      <c r="AJ432" s="73">
        <v>43.97345</v>
      </c>
      <c r="AK432" s="92">
        <v>43.97345</v>
      </c>
      <c r="AL432" s="74">
        <v>72</v>
      </c>
      <c r="AM432" s="74">
        <v>72</v>
      </c>
      <c r="AO432" s="108">
        <v>42.858678024819604</v>
      </c>
      <c r="AP432" s="14">
        <v>42.042444081149604</v>
      </c>
      <c r="AQ432" s="14">
        <v>83.614715695800697</v>
      </c>
      <c r="AR432" s="14">
        <v>29.5608067462572</v>
      </c>
      <c r="AS432" s="108">
        <v>19.512712358862021</v>
      </c>
      <c r="AT432" s="108">
        <f t="shared" si="44"/>
        <v>132.68823480091993</v>
      </c>
      <c r="AY432" s="48">
        <v>1980</v>
      </c>
    </row>
    <row r="433" spans="1:51" ht="10.15" customHeight="1">
      <c r="A433" s="22">
        <v>42312</v>
      </c>
      <c r="B433" s="50">
        <f t="shared" si="45"/>
        <v>2015</v>
      </c>
      <c r="C433" s="169"/>
      <c r="F433" s="17">
        <v>67.2</v>
      </c>
      <c r="G433" s="30">
        <v>36.799999999999997</v>
      </c>
      <c r="H433" s="32">
        <v>4169</v>
      </c>
      <c r="I433" s="32">
        <f t="shared" si="46"/>
        <v>124.02</v>
      </c>
      <c r="J433" s="32">
        <v>129.58515</v>
      </c>
      <c r="K433" s="6">
        <v>139000</v>
      </c>
      <c r="L433" s="6">
        <v>139</v>
      </c>
      <c r="N433" s="91">
        <v>56.2</v>
      </c>
      <c r="O433" s="75">
        <v>2123</v>
      </c>
      <c r="P433" s="137">
        <f t="shared" si="47"/>
        <v>59.09</v>
      </c>
      <c r="Q433" s="3">
        <v>50.56147</v>
      </c>
      <c r="U433" s="24">
        <v>59.6</v>
      </c>
      <c r="W433" s="113">
        <v>228.0837702778</v>
      </c>
      <c r="X433" s="113">
        <f t="shared" si="40"/>
        <v>8.0513570908063397</v>
      </c>
      <c r="Y433" s="113">
        <v>224.3</v>
      </c>
      <c r="Z433" s="104">
        <v>227.7</v>
      </c>
      <c r="AA433" s="105" t="s">
        <v>55</v>
      </c>
      <c r="AB433" s="86">
        <v>60.1</v>
      </c>
      <c r="AC433" s="86">
        <v>55</v>
      </c>
      <c r="AD433" s="86">
        <v>66.3</v>
      </c>
      <c r="AE433" s="86">
        <v>66.3</v>
      </c>
      <c r="AF433" s="86">
        <f t="shared" si="39"/>
        <v>2373.9500000000003</v>
      </c>
      <c r="AH433" s="99">
        <v>55.1</v>
      </c>
      <c r="AI433" s="130">
        <v>2094</v>
      </c>
      <c r="AJ433" s="73">
        <v>48.54271</v>
      </c>
      <c r="AK433" s="92">
        <v>48.54271</v>
      </c>
      <c r="AL433" s="74">
        <v>72</v>
      </c>
      <c r="AM433" s="74">
        <v>72</v>
      </c>
      <c r="AO433" s="108">
        <v>46.673661509685999</v>
      </c>
      <c r="AP433" s="14">
        <v>45.5613543965883</v>
      </c>
      <c r="AQ433" s="14">
        <v>81.159713549940292</v>
      </c>
      <c r="AR433" s="14">
        <v>26.686068904690202</v>
      </c>
      <c r="AS433" s="108">
        <v>8.4891997880430203</v>
      </c>
      <c r="AT433" s="108">
        <f t="shared" si="44"/>
        <v>116.33498224267352</v>
      </c>
      <c r="AY433" s="48">
        <v>1980</v>
      </c>
    </row>
    <row r="434" spans="1:51" ht="10.15" customHeight="1">
      <c r="A434" s="22">
        <v>42313</v>
      </c>
      <c r="B434" s="50">
        <f t="shared" si="45"/>
        <v>2015</v>
      </c>
      <c r="C434" s="169"/>
      <c r="F434" s="17">
        <v>67.2</v>
      </c>
      <c r="G434" s="30">
        <v>36.799999999999997</v>
      </c>
      <c r="H434" s="32">
        <v>4169</v>
      </c>
      <c r="I434" s="32">
        <f t="shared" si="46"/>
        <v>124.02</v>
      </c>
      <c r="J434" s="32">
        <v>131.41374999999999</v>
      </c>
      <c r="K434" s="6">
        <v>139000</v>
      </c>
      <c r="L434" s="6">
        <v>139</v>
      </c>
      <c r="N434" s="91">
        <v>56.2</v>
      </c>
      <c r="O434" s="75">
        <v>2123</v>
      </c>
      <c r="P434" s="137">
        <f t="shared" si="47"/>
        <v>59.09</v>
      </c>
      <c r="Q434" s="3">
        <v>48.927099999999996</v>
      </c>
      <c r="U434" s="24">
        <v>59.6</v>
      </c>
      <c r="W434" s="113">
        <v>227.23632895310001</v>
      </c>
      <c r="X434" s="113">
        <f t="shared" si="40"/>
        <v>8.0214424120444292</v>
      </c>
      <c r="Y434" s="113">
        <v>222.9</v>
      </c>
      <c r="Z434" s="104">
        <v>227.7</v>
      </c>
      <c r="AA434" s="105" t="s">
        <v>55</v>
      </c>
      <c r="AB434" s="86">
        <v>63.5</v>
      </c>
      <c r="AC434" s="86">
        <v>54.7</v>
      </c>
      <c r="AD434" s="86">
        <v>66.3</v>
      </c>
      <c r="AE434" s="86">
        <v>66.3</v>
      </c>
      <c r="AF434" s="86">
        <f t="shared" si="39"/>
        <v>2508.25</v>
      </c>
      <c r="AH434" s="99">
        <v>55.1</v>
      </c>
      <c r="AI434" s="130">
        <v>2094</v>
      </c>
      <c r="AJ434" s="73">
        <v>47.817209999999996</v>
      </c>
      <c r="AK434" s="92">
        <v>47.817209999999996</v>
      </c>
      <c r="AL434" s="74">
        <v>72</v>
      </c>
      <c r="AM434" s="74">
        <v>72</v>
      </c>
      <c r="AO434" s="108">
        <v>49.5771611215891</v>
      </c>
      <c r="AP434" s="14">
        <v>51.847793998547701</v>
      </c>
      <c r="AQ434" s="14">
        <v>80.12155643973081</v>
      </c>
      <c r="AR434" s="14">
        <v>28.169283936518898</v>
      </c>
      <c r="AS434" s="108">
        <v>12.920194155803113</v>
      </c>
      <c r="AT434" s="108">
        <f t="shared" si="44"/>
        <v>121.21103453205282</v>
      </c>
      <c r="AY434" s="48">
        <v>1980</v>
      </c>
    </row>
    <row r="435" spans="1:51" ht="10.15" customHeight="1">
      <c r="A435" s="22">
        <v>42314</v>
      </c>
      <c r="B435" s="50">
        <f t="shared" si="45"/>
        <v>2015</v>
      </c>
      <c r="C435" s="169"/>
      <c r="F435" s="17">
        <v>67.2</v>
      </c>
      <c r="G435" s="30">
        <v>36.799999999999997</v>
      </c>
      <c r="H435" s="32">
        <v>4169</v>
      </c>
      <c r="I435" s="32">
        <f t="shared" si="46"/>
        <v>124.02</v>
      </c>
      <c r="J435" s="32">
        <v>130.97924</v>
      </c>
      <c r="K435" s="6">
        <v>139000</v>
      </c>
      <c r="L435" s="6">
        <v>139</v>
      </c>
      <c r="N435" s="91">
        <v>56.2</v>
      </c>
      <c r="O435" s="75">
        <v>2123</v>
      </c>
      <c r="P435" s="137">
        <f t="shared" si="47"/>
        <v>59.09</v>
      </c>
      <c r="Q435" s="3">
        <v>52.681989999999999</v>
      </c>
      <c r="U435" s="24">
        <v>59.6</v>
      </c>
      <c r="W435" s="113">
        <v>225.74560220399997</v>
      </c>
      <c r="X435" s="113">
        <f t="shared" si="40"/>
        <v>7.9688197578011977</v>
      </c>
      <c r="Y435" s="113">
        <v>225.1</v>
      </c>
      <c r="Z435" s="104">
        <v>230.7</v>
      </c>
      <c r="AA435" s="126" t="s">
        <v>122</v>
      </c>
      <c r="AB435" s="86">
        <v>64</v>
      </c>
      <c r="AC435" s="86">
        <v>55</v>
      </c>
      <c r="AD435" s="86">
        <v>66.3</v>
      </c>
      <c r="AE435" s="86">
        <v>66.3</v>
      </c>
      <c r="AF435" s="86">
        <f t="shared" ref="AF435:AF498" si="48">AB435*$AF$1</f>
        <v>2528</v>
      </c>
      <c r="AH435" s="99">
        <v>55.1</v>
      </c>
      <c r="AI435" s="130">
        <v>2094</v>
      </c>
      <c r="AJ435" s="73">
        <v>50.292089999999995</v>
      </c>
      <c r="AK435" s="92">
        <v>50.292089999999995</v>
      </c>
      <c r="AL435" s="74">
        <v>72</v>
      </c>
      <c r="AM435" s="74">
        <v>72</v>
      </c>
      <c r="AO435" s="108">
        <v>47.411874292146003</v>
      </c>
      <c r="AP435" s="14">
        <v>48.588716752390901</v>
      </c>
      <c r="AQ435" s="14">
        <v>87.643742843597707</v>
      </c>
      <c r="AR435" s="14">
        <v>30.233566020575598</v>
      </c>
      <c r="AS435" s="108">
        <v>10.817405346499928</v>
      </c>
      <c r="AT435" s="108">
        <f t="shared" si="44"/>
        <v>128.69471421067323</v>
      </c>
      <c r="AY435" s="48">
        <v>1980</v>
      </c>
    </row>
    <row r="436" spans="1:51" ht="10.15" customHeight="1">
      <c r="A436" s="22">
        <v>42315</v>
      </c>
      <c r="B436" s="50">
        <f t="shared" si="45"/>
        <v>2015</v>
      </c>
      <c r="C436" s="169"/>
      <c r="F436" s="17">
        <v>67.2</v>
      </c>
      <c r="G436" s="30">
        <v>36.799999999999997</v>
      </c>
      <c r="H436" s="32">
        <v>4169</v>
      </c>
      <c r="I436" s="32">
        <f t="shared" si="46"/>
        <v>124.02</v>
      </c>
      <c r="J436" s="32">
        <v>132.85495</v>
      </c>
      <c r="K436" s="6">
        <v>139000</v>
      </c>
      <c r="L436" s="6">
        <v>139</v>
      </c>
      <c r="N436" s="91">
        <v>56.2</v>
      </c>
      <c r="O436" s="75">
        <v>2123</v>
      </c>
      <c r="P436" s="137">
        <f t="shared" si="47"/>
        <v>59.09</v>
      </c>
      <c r="Q436" s="3">
        <v>57.45635</v>
      </c>
      <c r="U436" s="24">
        <v>59.6</v>
      </c>
      <c r="W436" s="113">
        <v>228.14334726119998</v>
      </c>
      <c r="X436" s="113">
        <f t="shared" si="40"/>
        <v>8.0534601583203589</v>
      </c>
      <c r="Y436" s="113">
        <v>231.3</v>
      </c>
      <c r="Z436" s="104">
        <v>230.7</v>
      </c>
      <c r="AA436" s="126" t="s">
        <v>122</v>
      </c>
      <c r="AB436" s="86">
        <v>62.2</v>
      </c>
      <c r="AC436" s="86">
        <v>56</v>
      </c>
      <c r="AD436" s="86">
        <v>66.3</v>
      </c>
      <c r="AE436" s="86">
        <v>66.3</v>
      </c>
      <c r="AF436" s="86">
        <f t="shared" si="48"/>
        <v>2456.9</v>
      </c>
      <c r="AH436" s="99">
        <v>55.1</v>
      </c>
      <c r="AI436" s="130">
        <v>2094</v>
      </c>
      <c r="AJ436" s="73">
        <v>55.614510000000003</v>
      </c>
      <c r="AK436" s="92">
        <v>55.614510000000003</v>
      </c>
      <c r="AL436" s="74">
        <v>72</v>
      </c>
      <c r="AM436" s="74">
        <v>72</v>
      </c>
      <c r="AO436" s="108">
        <v>48.872306211979797</v>
      </c>
      <c r="AP436" s="14">
        <v>51.915797265613101</v>
      </c>
      <c r="AQ436" s="14">
        <v>83.191008734216794</v>
      </c>
      <c r="AR436" s="14">
        <v>41.0846488554008</v>
      </c>
      <c r="AS436" s="108">
        <v>6.0313269786988837</v>
      </c>
      <c r="AT436" s="108">
        <f t="shared" si="44"/>
        <v>130.30698456831647</v>
      </c>
      <c r="AY436" s="48">
        <v>1980</v>
      </c>
    </row>
    <row r="437" spans="1:51" ht="10.15" customHeight="1">
      <c r="A437" s="22">
        <v>42316</v>
      </c>
      <c r="B437" s="50">
        <f t="shared" si="45"/>
        <v>2015</v>
      </c>
      <c r="C437" s="169"/>
      <c r="F437" s="17">
        <v>67.2</v>
      </c>
      <c r="G437" s="30">
        <v>36.799999999999997</v>
      </c>
      <c r="H437" s="32">
        <v>4169</v>
      </c>
      <c r="I437" s="32">
        <f t="shared" si="46"/>
        <v>124.02</v>
      </c>
      <c r="J437" s="32">
        <v>132.51462000000001</v>
      </c>
      <c r="K437" s="6">
        <v>139000</v>
      </c>
      <c r="L437" s="6">
        <v>139</v>
      </c>
      <c r="N437" s="91">
        <v>56.2</v>
      </c>
      <c r="O437" s="75">
        <v>2123</v>
      </c>
      <c r="P437" s="137">
        <f t="shared" si="47"/>
        <v>59.09</v>
      </c>
      <c r="Q437" s="3">
        <v>56.273319999999998</v>
      </c>
      <c r="U437" s="24">
        <v>59.6</v>
      </c>
      <c r="W437" s="113">
        <v>230.10961201360004</v>
      </c>
      <c r="X437" s="113">
        <f t="shared" si="40"/>
        <v>8.1228693040800817</v>
      </c>
      <c r="Y437" s="113">
        <v>234.4</v>
      </c>
      <c r="Z437" s="104">
        <v>230.7</v>
      </c>
      <c r="AA437" s="126" t="s">
        <v>122</v>
      </c>
      <c r="AB437" s="86">
        <v>64.3</v>
      </c>
      <c r="AC437" s="86">
        <v>55.4</v>
      </c>
      <c r="AD437" s="86">
        <v>66.3</v>
      </c>
      <c r="AE437" s="86">
        <v>66.3</v>
      </c>
      <c r="AF437" s="86">
        <f t="shared" si="48"/>
        <v>2539.85</v>
      </c>
      <c r="AH437" s="99">
        <v>55.1</v>
      </c>
      <c r="AI437" s="130">
        <v>2094</v>
      </c>
      <c r="AJ437" s="73">
        <v>52.882220000000004</v>
      </c>
      <c r="AK437" s="92">
        <v>52.882220000000004</v>
      </c>
      <c r="AL437" s="74">
        <v>72</v>
      </c>
      <c r="AM437" s="74">
        <v>72</v>
      </c>
      <c r="AO437" s="108">
        <v>49.020307179957101</v>
      </c>
      <c r="AP437" s="14">
        <v>51.714314566272698</v>
      </c>
      <c r="AQ437" s="14">
        <v>85.898178473449605</v>
      </c>
      <c r="AR437" s="14">
        <v>39.092528724935597</v>
      </c>
      <c r="AS437" s="108">
        <v>6.2843433046491599</v>
      </c>
      <c r="AT437" s="108">
        <f t="shared" si="44"/>
        <v>131.27505050303435</v>
      </c>
      <c r="AY437" s="48">
        <v>1980</v>
      </c>
    </row>
    <row r="438" spans="1:51" ht="10.15" customHeight="1">
      <c r="A438" s="22">
        <v>42317</v>
      </c>
      <c r="B438" s="50">
        <f t="shared" si="45"/>
        <v>2015</v>
      </c>
      <c r="C438" s="169"/>
      <c r="F438" s="17">
        <v>67.2</v>
      </c>
      <c r="G438" s="30">
        <v>36.799999999999997</v>
      </c>
      <c r="H438" s="32">
        <v>4169</v>
      </c>
      <c r="I438" s="32">
        <f t="shared" si="46"/>
        <v>124.02</v>
      </c>
      <c r="J438" s="32">
        <v>133.80113</v>
      </c>
      <c r="K438" s="6">
        <v>139000</v>
      </c>
      <c r="L438" s="6">
        <v>139</v>
      </c>
      <c r="N438" s="91">
        <v>56.2</v>
      </c>
      <c r="O438" s="75">
        <v>2123</v>
      </c>
      <c r="P438" s="137">
        <f t="shared" si="47"/>
        <v>59.09</v>
      </c>
      <c r="Q438" s="3">
        <v>54.39593</v>
      </c>
      <c r="U438" s="24">
        <v>59.6</v>
      </c>
      <c r="W438" s="113">
        <v>228.39844659910005</v>
      </c>
      <c r="X438" s="113">
        <f t="shared" si="40"/>
        <v>8.0624651649482306</v>
      </c>
      <c r="Y438" s="113">
        <v>235.1</v>
      </c>
      <c r="Z438" s="104">
        <v>230.7</v>
      </c>
      <c r="AA438" s="126" t="s">
        <v>122</v>
      </c>
      <c r="AB438" s="86">
        <v>64.400000000000006</v>
      </c>
      <c r="AC438" s="86">
        <v>56.8</v>
      </c>
      <c r="AD438" s="86">
        <v>66.3</v>
      </c>
      <c r="AE438" s="86">
        <v>66.3</v>
      </c>
      <c r="AF438" s="86">
        <f t="shared" si="48"/>
        <v>2543.8000000000002</v>
      </c>
      <c r="AH438" s="99">
        <v>55.1</v>
      </c>
      <c r="AI438" s="130">
        <v>2094</v>
      </c>
      <c r="AJ438" s="73">
        <v>51.834919999999997</v>
      </c>
      <c r="AK438" s="92">
        <v>51.834919999999997</v>
      </c>
      <c r="AL438" s="74">
        <v>72</v>
      </c>
      <c r="AM438" s="74">
        <v>72</v>
      </c>
      <c r="AO438" s="108">
        <v>49.334602158524703</v>
      </c>
      <c r="AP438" s="14">
        <v>51.7439842117601</v>
      </c>
      <c r="AQ438" s="14">
        <v>85.011244597101594</v>
      </c>
      <c r="AR438" s="14">
        <v>39.440246955069</v>
      </c>
      <c r="AS438" s="108">
        <v>6.2517629004760842</v>
      </c>
      <c r="AT438" s="108">
        <f t="shared" si="44"/>
        <v>130.70325445264669</v>
      </c>
      <c r="AY438" s="48">
        <v>1980</v>
      </c>
    </row>
    <row r="439" spans="1:51" ht="10.15" customHeight="1">
      <c r="A439" s="22">
        <v>42318</v>
      </c>
      <c r="B439" s="50">
        <f t="shared" si="45"/>
        <v>2015</v>
      </c>
      <c r="C439" s="169"/>
      <c r="F439" s="17">
        <v>67.2</v>
      </c>
      <c r="G439" s="30">
        <v>36.799999999999997</v>
      </c>
      <c r="H439" s="32">
        <v>4169</v>
      </c>
      <c r="I439" s="32">
        <f t="shared" si="46"/>
        <v>124.02</v>
      </c>
      <c r="J439" s="32">
        <v>136.50599</v>
      </c>
      <c r="K439" s="6">
        <v>139000</v>
      </c>
      <c r="L439" s="6">
        <v>139</v>
      </c>
      <c r="N439" s="91">
        <v>56.2</v>
      </c>
      <c r="O439" s="75">
        <v>2123</v>
      </c>
      <c r="P439" s="137">
        <f t="shared" si="47"/>
        <v>59.09</v>
      </c>
      <c r="Q439" s="3">
        <v>55.797499999999999</v>
      </c>
      <c r="U439" s="24">
        <v>59.6</v>
      </c>
      <c r="W439" s="113">
        <v>230.23614953859999</v>
      </c>
      <c r="X439" s="113">
        <f t="shared" si="40"/>
        <v>8.1273360787125792</v>
      </c>
      <c r="Y439" s="113">
        <v>237.8</v>
      </c>
      <c r="Z439" s="104">
        <v>230.7</v>
      </c>
      <c r="AA439" s="126" t="s">
        <v>122</v>
      </c>
      <c r="AB439" s="86">
        <v>64.3</v>
      </c>
      <c r="AC439" s="86">
        <v>58</v>
      </c>
      <c r="AD439" s="86">
        <v>66.3</v>
      </c>
      <c r="AE439" s="86">
        <v>66.3</v>
      </c>
      <c r="AF439" s="86">
        <f t="shared" si="48"/>
        <v>2539.85</v>
      </c>
      <c r="AH439" s="99">
        <v>55.1</v>
      </c>
      <c r="AI439" s="130">
        <v>2094</v>
      </c>
      <c r="AJ439" s="73">
        <v>52.684820000000002</v>
      </c>
      <c r="AK439" s="92">
        <v>52.684820000000002</v>
      </c>
      <c r="AL439" s="74">
        <v>72</v>
      </c>
      <c r="AM439" s="74">
        <v>72</v>
      </c>
      <c r="AO439" s="108">
        <v>49.201570653217097</v>
      </c>
      <c r="AP439" s="14">
        <v>51.982542785829402</v>
      </c>
      <c r="AQ439" s="14">
        <v>83.617962483567595</v>
      </c>
      <c r="AR439" s="14">
        <v>36.887846561599602</v>
      </c>
      <c r="AS439" s="108">
        <v>3.1540534277742851</v>
      </c>
      <c r="AT439" s="108">
        <f t="shared" si="44"/>
        <v>123.65986247294148</v>
      </c>
      <c r="AY439" s="48">
        <v>1980</v>
      </c>
    </row>
    <row r="440" spans="1:51" ht="10.15" customHeight="1">
      <c r="A440" s="22">
        <v>42319</v>
      </c>
      <c r="B440" s="50">
        <f t="shared" si="45"/>
        <v>2015</v>
      </c>
      <c r="C440" s="169"/>
      <c r="F440" s="17">
        <v>67.2</v>
      </c>
      <c r="G440" s="30">
        <v>36.799999999999997</v>
      </c>
      <c r="H440" s="32">
        <v>4169</v>
      </c>
      <c r="I440" s="32">
        <f t="shared" si="46"/>
        <v>124.02</v>
      </c>
      <c r="J440" s="32">
        <v>135.62206</v>
      </c>
      <c r="K440" s="6">
        <v>139000</v>
      </c>
      <c r="L440" s="6">
        <v>139</v>
      </c>
      <c r="N440" s="91">
        <v>56.2</v>
      </c>
      <c r="O440" s="75">
        <v>2123</v>
      </c>
      <c r="P440" s="137">
        <f t="shared" si="47"/>
        <v>59.09</v>
      </c>
      <c r="Q440" s="3">
        <v>53.98377</v>
      </c>
      <c r="U440" s="24">
        <v>59.6</v>
      </c>
      <c r="W440" s="113">
        <v>235.30313561079998</v>
      </c>
      <c r="X440" s="113">
        <f t="shared" si="40"/>
        <v>8.3062006870612386</v>
      </c>
      <c r="Y440" s="113">
        <v>233.9</v>
      </c>
      <c r="Z440" s="104">
        <v>237.7</v>
      </c>
      <c r="AA440" s="126" t="s">
        <v>99</v>
      </c>
      <c r="AB440" s="86">
        <v>64.099999999999994</v>
      </c>
      <c r="AC440" s="86">
        <v>56.1</v>
      </c>
      <c r="AD440" s="86">
        <v>66.3</v>
      </c>
      <c r="AE440" s="86">
        <v>66.3</v>
      </c>
      <c r="AF440" s="86">
        <f t="shared" si="48"/>
        <v>2531.9499999999998</v>
      </c>
      <c r="AH440" s="99">
        <v>55.1</v>
      </c>
      <c r="AI440" s="130">
        <v>2094</v>
      </c>
      <c r="AJ440" s="73">
        <v>49.528320000000001</v>
      </c>
      <c r="AK440" s="92">
        <v>49.528320000000001</v>
      </c>
      <c r="AL440" s="74">
        <v>72</v>
      </c>
      <c r="AM440" s="74">
        <v>72</v>
      </c>
      <c r="AO440" s="108">
        <v>50.492243840985303</v>
      </c>
      <c r="AP440" s="14">
        <v>53.824278751005302</v>
      </c>
      <c r="AQ440" s="14">
        <v>83.981748339134995</v>
      </c>
      <c r="AR440" s="14">
        <v>41.087352507007701</v>
      </c>
      <c r="AS440" s="108">
        <v>0</v>
      </c>
      <c r="AT440" s="108">
        <f t="shared" si="44"/>
        <v>125.0691008461427</v>
      </c>
      <c r="AY440" s="48">
        <v>1980</v>
      </c>
    </row>
    <row r="441" spans="1:51" ht="10.15" customHeight="1">
      <c r="A441" s="22">
        <v>42320</v>
      </c>
      <c r="B441" s="50">
        <f t="shared" si="45"/>
        <v>2015</v>
      </c>
      <c r="C441" s="169"/>
      <c r="F441" s="17">
        <v>67.2</v>
      </c>
      <c r="G441" s="30">
        <v>36.799999999999997</v>
      </c>
      <c r="H441" s="32">
        <v>4169</v>
      </c>
      <c r="I441" s="32">
        <f t="shared" si="46"/>
        <v>124.02</v>
      </c>
      <c r="J441" s="32">
        <v>134.44538</v>
      </c>
      <c r="K441" s="6">
        <v>139000</v>
      </c>
      <c r="L441" s="6">
        <v>139</v>
      </c>
      <c r="N441" s="91">
        <v>56.2</v>
      </c>
      <c r="O441" s="75">
        <v>2123</v>
      </c>
      <c r="P441" s="137">
        <f t="shared" si="47"/>
        <v>59.09</v>
      </c>
      <c r="Q441" s="3">
        <v>57.569139999999997</v>
      </c>
      <c r="U441" s="24">
        <v>59.6</v>
      </c>
      <c r="W441" s="113">
        <v>237.04790143360003</v>
      </c>
      <c r="X441" s="113">
        <f t="shared" si="40"/>
        <v>8.3677909206060814</v>
      </c>
      <c r="Y441" s="113">
        <v>247.9</v>
      </c>
      <c r="Z441" s="104">
        <v>242.7</v>
      </c>
      <c r="AA441" s="126" t="s">
        <v>128</v>
      </c>
      <c r="AB441" s="86">
        <v>64.2</v>
      </c>
      <c r="AC441" s="86">
        <v>54.3</v>
      </c>
      <c r="AD441" s="86">
        <v>66.3</v>
      </c>
      <c r="AE441" s="86">
        <v>66.3</v>
      </c>
      <c r="AF441" s="86">
        <f t="shared" si="48"/>
        <v>2535.9</v>
      </c>
      <c r="AH441" s="99">
        <v>55.1</v>
      </c>
      <c r="AI441" s="130">
        <v>2094</v>
      </c>
      <c r="AJ441" s="73">
        <v>53.578319999999998</v>
      </c>
      <c r="AK441" s="92">
        <v>53.578319999999998</v>
      </c>
      <c r="AL441" s="74">
        <v>72</v>
      </c>
      <c r="AM441" s="74">
        <v>72</v>
      </c>
      <c r="AO441" s="108">
        <v>51.177820286954002</v>
      </c>
      <c r="AP441" s="14">
        <v>53.527537309517001</v>
      </c>
      <c r="AQ441" s="14">
        <v>85.4924287927645</v>
      </c>
      <c r="AR441" s="14">
        <v>43.825961171468101</v>
      </c>
      <c r="AS441" s="108">
        <v>8.7322295504520114E-2</v>
      </c>
      <c r="AT441" s="108">
        <f t="shared" si="44"/>
        <v>129.40571225973713</v>
      </c>
      <c r="AY441" s="48">
        <v>1980</v>
      </c>
    </row>
    <row r="442" spans="1:51" ht="10.15" customHeight="1">
      <c r="A442" s="22">
        <v>42321</v>
      </c>
      <c r="B442" s="50">
        <f t="shared" si="45"/>
        <v>2015</v>
      </c>
      <c r="C442" s="169"/>
      <c r="F442" s="17">
        <v>67.2</v>
      </c>
      <c r="G442" s="30">
        <v>36.799999999999997</v>
      </c>
      <c r="H442" s="32">
        <v>4169</v>
      </c>
      <c r="I442" s="32">
        <f t="shared" si="46"/>
        <v>124.02</v>
      </c>
      <c r="J442" s="32">
        <v>133.60372999999998</v>
      </c>
      <c r="K442" s="6">
        <v>139000</v>
      </c>
      <c r="L442" s="6">
        <v>139</v>
      </c>
      <c r="N442" s="91">
        <v>56.2</v>
      </c>
      <c r="O442" s="75">
        <v>2123</v>
      </c>
      <c r="P442" s="137">
        <f t="shared" si="47"/>
        <v>59.09</v>
      </c>
      <c r="Q442" s="3">
        <v>61.663379999999997</v>
      </c>
      <c r="U442" s="24">
        <v>59.6</v>
      </c>
      <c r="W442" s="113">
        <v>234.20930605850003</v>
      </c>
      <c r="X442" s="113">
        <f t="shared" si="40"/>
        <v>8.267588503865051</v>
      </c>
      <c r="Y442" s="113">
        <v>240.8</v>
      </c>
      <c r="Z442" s="104">
        <v>242.7</v>
      </c>
      <c r="AA442" s="126" t="s">
        <v>128</v>
      </c>
      <c r="AB442" s="86">
        <v>63.8</v>
      </c>
      <c r="AC442" s="86">
        <v>54.2</v>
      </c>
      <c r="AD442" s="86">
        <v>66.3</v>
      </c>
      <c r="AE442" s="86">
        <v>66.3</v>
      </c>
      <c r="AF442" s="86">
        <f t="shared" si="48"/>
        <v>2520.1</v>
      </c>
      <c r="AH442" s="99">
        <v>55.1</v>
      </c>
      <c r="AI442" s="130">
        <v>2094</v>
      </c>
      <c r="AJ442" s="73">
        <v>57.402449999999995</v>
      </c>
      <c r="AK442" s="92">
        <v>57.402449999999995</v>
      </c>
      <c r="AL442" s="74">
        <v>72</v>
      </c>
      <c r="AM442" s="74">
        <v>72</v>
      </c>
      <c r="AO442" s="108">
        <v>51.727587896682302</v>
      </c>
      <c r="AP442" s="14">
        <v>53.471693672006396</v>
      </c>
      <c r="AQ442" s="14">
        <v>86.410938136266296</v>
      </c>
      <c r="AR442" s="14">
        <v>43.721309068377401</v>
      </c>
      <c r="AS442" s="108">
        <v>1.57071635370941</v>
      </c>
      <c r="AT442" s="108">
        <f t="shared" si="44"/>
        <v>131.7029635583531</v>
      </c>
      <c r="AY442" s="48">
        <v>1980</v>
      </c>
    </row>
    <row r="443" spans="1:51" ht="10.15" customHeight="1">
      <c r="A443" s="22">
        <v>42322</v>
      </c>
      <c r="B443" s="50">
        <f t="shared" si="45"/>
        <v>2015</v>
      </c>
      <c r="C443" s="169"/>
      <c r="F443" s="17">
        <v>67.2</v>
      </c>
      <c r="G443" s="30">
        <v>36.799999999999997</v>
      </c>
      <c r="H443" s="32">
        <v>4169</v>
      </c>
      <c r="I443" s="32">
        <f t="shared" si="46"/>
        <v>124.02</v>
      </c>
      <c r="J443" s="32">
        <v>137.78518</v>
      </c>
      <c r="K443" s="6">
        <v>139000</v>
      </c>
      <c r="L443" s="6">
        <v>139</v>
      </c>
      <c r="N443" s="91">
        <v>56.2</v>
      </c>
      <c r="O443" s="75">
        <v>2123</v>
      </c>
      <c r="P443" s="137">
        <f t="shared" si="47"/>
        <v>59.09</v>
      </c>
      <c r="Q443" s="3">
        <v>62.248470000000005</v>
      </c>
      <c r="U443" s="24">
        <v>59.6</v>
      </c>
      <c r="W443" s="113">
        <v>235.71897407029994</v>
      </c>
      <c r="X443" s="113">
        <f t="shared" si="40"/>
        <v>8.320879784681587</v>
      </c>
      <c r="Y443" s="113">
        <v>229.9</v>
      </c>
      <c r="Z443" s="104">
        <v>242.7</v>
      </c>
      <c r="AA443" s="126" t="s">
        <v>128</v>
      </c>
      <c r="AB443" s="86">
        <v>64.8</v>
      </c>
      <c r="AC443" s="86">
        <v>55.2</v>
      </c>
      <c r="AD443" s="86">
        <v>66.3</v>
      </c>
      <c r="AE443" s="86">
        <v>66.3</v>
      </c>
      <c r="AF443" s="86">
        <f t="shared" si="48"/>
        <v>2559.6</v>
      </c>
      <c r="AH443" s="99">
        <v>55.1</v>
      </c>
      <c r="AI443" s="130">
        <v>2094</v>
      </c>
      <c r="AJ443" s="73">
        <v>56.424120000000002</v>
      </c>
      <c r="AK443" s="92">
        <v>56.424120000000002</v>
      </c>
      <c r="AL443" s="74">
        <v>72</v>
      </c>
      <c r="AM443" s="74">
        <v>72</v>
      </c>
      <c r="AO443" s="108">
        <v>49.685511538876398</v>
      </c>
      <c r="AP443" s="14">
        <v>51.920552086565898</v>
      </c>
      <c r="AQ443" s="14">
        <v>89.478791582804305</v>
      </c>
      <c r="AR443" s="14">
        <v>38.459558446090099</v>
      </c>
      <c r="AS443" s="108">
        <v>9.2206135781535306</v>
      </c>
      <c r="AT443" s="108">
        <f t="shared" si="44"/>
        <v>137.15896360704792</v>
      </c>
      <c r="AY443" s="48">
        <v>1980</v>
      </c>
    </row>
    <row r="444" spans="1:51" ht="10.15" customHeight="1">
      <c r="A444" s="22">
        <v>42323</v>
      </c>
      <c r="B444" s="50">
        <f t="shared" si="45"/>
        <v>2015</v>
      </c>
      <c r="C444" s="169"/>
      <c r="F444" s="17">
        <v>67.2</v>
      </c>
      <c r="G444" s="30">
        <v>36.799999999999997</v>
      </c>
      <c r="H444" s="32">
        <v>4169</v>
      </c>
      <c r="I444" s="32">
        <f t="shared" si="46"/>
        <v>124.02</v>
      </c>
      <c r="J444" s="32">
        <v>136.73966000000001</v>
      </c>
      <c r="K444" s="6">
        <v>128000</v>
      </c>
      <c r="L444" s="99">
        <v>122</v>
      </c>
      <c r="M444" s="7" t="s">
        <v>78</v>
      </c>
      <c r="N444" s="91">
        <v>56.2</v>
      </c>
      <c r="O444" s="75">
        <v>2123</v>
      </c>
      <c r="P444" s="137">
        <f t="shared" si="47"/>
        <v>59.09</v>
      </c>
      <c r="Q444" s="3">
        <v>61.119610000000002</v>
      </c>
      <c r="U444" s="24">
        <v>59.6</v>
      </c>
      <c r="W444" s="113">
        <v>234.52566743109995</v>
      </c>
      <c r="X444" s="113">
        <f t="shared" si="40"/>
        <v>8.2787560603178285</v>
      </c>
      <c r="Y444" s="113">
        <v>230.8</v>
      </c>
      <c r="Z444" s="104">
        <v>242.7</v>
      </c>
      <c r="AA444" s="126" t="s">
        <v>128</v>
      </c>
      <c r="AB444" s="86">
        <v>64.7</v>
      </c>
      <c r="AC444" s="86">
        <v>55.2</v>
      </c>
      <c r="AD444" s="86">
        <v>66.3</v>
      </c>
      <c r="AE444" s="86">
        <v>66.3</v>
      </c>
      <c r="AF444" s="86">
        <f t="shared" si="48"/>
        <v>2555.65</v>
      </c>
      <c r="AH444" s="99">
        <v>55.1</v>
      </c>
      <c r="AI444" s="130">
        <v>2094</v>
      </c>
      <c r="AJ444" s="73">
        <v>54.979790000000001</v>
      </c>
      <c r="AK444" s="92">
        <v>54.979790000000001</v>
      </c>
      <c r="AL444" s="74">
        <v>72</v>
      </c>
      <c r="AM444" s="74">
        <v>72</v>
      </c>
      <c r="AO444" s="108">
        <v>50.454120697360302</v>
      </c>
      <c r="AP444" s="14">
        <v>51.563877295125295</v>
      </c>
      <c r="AQ444" s="14">
        <v>88.348325552976192</v>
      </c>
      <c r="AR444" s="14">
        <v>33.675873815217102</v>
      </c>
      <c r="AS444" s="108">
        <v>10.79356291538511</v>
      </c>
      <c r="AT444" s="108">
        <f t="shared" si="44"/>
        <v>132.81776228357842</v>
      </c>
      <c r="AY444" s="48">
        <v>1980</v>
      </c>
    </row>
    <row r="445" spans="1:51" ht="10.15" customHeight="1">
      <c r="A445" s="22">
        <v>42324</v>
      </c>
      <c r="B445" s="50">
        <f t="shared" si="45"/>
        <v>2015</v>
      </c>
      <c r="C445" s="169"/>
      <c r="F445" s="17">
        <v>67.2</v>
      </c>
      <c r="G445" s="30">
        <v>36.799999999999997</v>
      </c>
      <c r="H445" s="32">
        <v>4169</v>
      </c>
      <c r="I445" s="32">
        <f t="shared" si="46"/>
        <v>124.02</v>
      </c>
      <c r="J445" s="32">
        <v>137.07558</v>
      </c>
      <c r="K445" s="6">
        <v>128000</v>
      </c>
      <c r="L445" s="99">
        <v>122</v>
      </c>
      <c r="M445" s="7" t="s">
        <v>78</v>
      </c>
      <c r="N445" s="91">
        <v>56.2</v>
      </c>
      <c r="O445" s="75">
        <v>2123</v>
      </c>
      <c r="P445" s="137">
        <f t="shared" si="47"/>
        <v>59.09</v>
      </c>
      <c r="Q445" s="3">
        <v>61.370150000000002</v>
      </c>
      <c r="U445" s="93">
        <v>55</v>
      </c>
      <c r="V445" s="4" t="s">
        <v>50</v>
      </c>
      <c r="W445" s="113">
        <v>234.79468589240005</v>
      </c>
      <c r="X445" s="113">
        <f t="shared" si="40"/>
        <v>8.2882524120017198</v>
      </c>
      <c r="Y445" s="113">
        <v>225.7</v>
      </c>
      <c r="Z445" s="104">
        <v>243.7</v>
      </c>
      <c r="AA445" s="126" t="s">
        <v>135</v>
      </c>
      <c r="AB445" s="86">
        <v>64.900000000000006</v>
      </c>
      <c r="AC445" s="86">
        <v>55.5</v>
      </c>
      <c r="AD445" s="86">
        <v>66.3</v>
      </c>
      <c r="AE445" s="86">
        <v>66.3</v>
      </c>
      <c r="AF445" s="86">
        <f t="shared" si="48"/>
        <v>2563.5500000000002</v>
      </c>
      <c r="AH445" s="99">
        <v>55.1</v>
      </c>
      <c r="AI445" s="130">
        <v>2094</v>
      </c>
      <c r="AJ445" s="73">
        <v>55.386199999999995</v>
      </c>
      <c r="AK445" s="92">
        <v>55.386199999999995</v>
      </c>
      <c r="AL445" s="74">
        <v>72</v>
      </c>
      <c r="AM445" s="74">
        <v>72</v>
      </c>
      <c r="AO445" s="108">
        <v>50.585104960089403</v>
      </c>
      <c r="AP445" s="14">
        <v>51.3972767374052</v>
      </c>
      <c r="AQ445" s="14">
        <v>85.436782430146394</v>
      </c>
      <c r="AR445" s="14">
        <v>32.740770406254505</v>
      </c>
      <c r="AS445" s="108">
        <v>11.794509349616241</v>
      </c>
      <c r="AT445" s="108">
        <f t="shared" si="44"/>
        <v>129.97206218601715</v>
      </c>
      <c r="AY445" s="48">
        <v>1980</v>
      </c>
    </row>
    <row r="446" spans="1:51" ht="10.15" customHeight="1">
      <c r="A446" s="22">
        <v>42325</v>
      </c>
      <c r="B446" s="50">
        <f t="shared" si="45"/>
        <v>2015</v>
      </c>
      <c r="C446" s="169"/>
      <c r="F446" s="17">
        <v>67.2</v>
      </c>
      <c r="G446" s="30">
        <v>36.799999999999997</v>
      </c>
      <c r="H446" s="32">
        <v>4169</v>
      </c>
      <c r="I446" s="32">
        <f t="shared" si="46"/>
        <v>124.02</v>
      </c>
      <c r="J446" s="32">
        <v>136.17944</v>
      </c>
      <c r="K446" s="6">
        <v>128000</v>
      </c>
      <c r="L446" s="51">
        <v>121</v>
      </c>
      <c r="M446" s="119" t="s">
        <v>115</v>
      </c>
      <c r="N446" s="91">
        <v>56.2</v>
      </c>
      <c r="O446" s="75">
        <v>2123</v>
      </c>
      <c r="P446" s="137">
        <f t="shared" si="47"/>
        <v>59.09</v>
      </c>
      <c r="Q446" s="3">
        <v>60.642540000000004</v>
      </c>
      <c r="U446" s="93">
        <v>55</v>
      </c>
      <c r="V446" s="4" t="s">
        <v>50</v>
      </c>
      <c r="W446" s="113">
        <v>235.3324759237</v>
      </c>
      <c r="X446" s="113">
        <f t="shared" si="40"/>
        <v>8.3072364001066088</v>
      </c>
      <c r="Y446" s="113">
        <v>229.9</v>
      </c>
      <c r="Z446" s="104">
        <v>243.7</v>
      </c>
      <c r="AA446" s="126" t="s">
        <v>135</v>
      </c>
      <c r="AB446" s="86">
        <v>64.400000000000006</v>
      </c>
      <c r="AC446" s="86">
        <v>55.1</v>
      </c>
      <c r="AD446" s="86">
        <v>66.3</v>
      </c>
      <c r="AE446" s="86">
        <v>66.3</v>
      </c>
      <c r="AF446" s="86">
        <f t="shared" si="48"/>
        <v>2543.8000000000002</v>
      </c>
      <c r="AH446" s="99">
        <v>55.1</v>
      </c>
      <c r="AI446" s="130">
        <v>2094</v>
      </c>
      <c r="AJ446" s="73">
        <v>54.469949999999997</v>
      </c>
      <c r="AK446" s="92">
        <v>54.469949999999997</v>
      </c>
      <c r="AL446" s="74">
        <v>72</v>
      </c>
      <c r="AM446" s="74">
        <v>72</v>
      </c>
      <c r="AO446" s="108">
        <v>50.608757046743307</v>
      </c>
      <c r="AP446" s="14">
        <v>52.112981051808397</v>
      </c>
      <c r="AQ446" s="14">
        <v>86.141321323617404</v>
      </c>
      <c r="AR446" s="14">
        <v>32.841159771868604</v>
      </c>
      <c r="AS446" s="108">
        <v>8.3043162805201796</v>
      </c>
      <c r="AT446" s="108">
        <f t="shared" si="44"/>
        <v>127.28679737600619</v>
      </c>
      <c r="AY446" s="48">
        <v>1980</v>
      </c>
    </row>
    <row r="447" spans="1:51" ht="10.15" customHeight="1">
      <c r="A447" s="22">
        <v>42326</v>
      </c>
      <c r="B447" s="50">
        <f t="shared" si="45"/>
        <v>2015</v>
      </c>
      <c r="C447" s="169"/>
      <c r="F447" s="17">
        <v>67.2</v>
      </c>
      <c r="G447" s="30">
        <v>36.799999999999997</v>
      </c>
      <c r="H447" s="32">
        <v>4169</v>
      </c>
      <c r="I447" s="32">
        <f t="shared" si="46"/>
        <v>124.02</v>
      </c>
      <c r="J447" s="32">
        <v>141.16291999999999</v>
      </c>
      <c r="K447" s="6">
        <v>128000</v>
      </c>
      <c r="L447" s="51">
        <v>121</v>
      </c>
      <c r="M447" s="119" t="s">
        <v>115</v>
      </c>
      <c r="N447" s="91">
        <v>56.2</v>
      </c>
      <c r="O447" s="75">
        <v>2123</v>
      </c>
      <c r="P447" s="137">
        <f t="shared" si="47"/>
        <v>59.09</v>
      </c>
      <c r="Q447" s="3">
        <v>63.546730000000004</v>
      </c>
      <c r="U447" s="93">
        <v>55</v>
      </c>
      <c r="V447" s="4" t="s">
        <v>50</v>
      </c>
      <c r="W447" s="113">
        <v>237.17336621960001</v>
      </c>
      <c r="X447" s="113">
        <f t="shared" ref="X447:X471" si="49">W447*$X$1/1000</f>
        <v>8.3722198275518807</v>
      </c>
      <c r="Y447" s="113">
        <v>235.3</v>
      </c>
      <c r="Z447" s="104">
        <v>243.7</v>
      </c>
      <c r="AA447" s="126" t="s">
        <v>136</v>
      </c>
      <c r="AB447" s="86">
        <v>64.8</v>
      </c>
      <c r="AC447" s="86">
        <v>55.3</v>
      </c>
      <c r="AD447" s="86">
        <v>66.3</v>
      </c>
      <c r="AE447" s="86">
        <v>66.3</v>
      </c>
      <c r="AF447" s="86">
        <f t="shared" si="48"/>
        <v>2559.6</v>
      </c>
      <c r="AH447" s="99">
        <v>55.1</v>
      </c>
      <c r="AI447" s="130">
        <v>2094</v>
      </c>
      <c r="AJ447" s="73">
        <v>56.749360000000003</v>
      </c>
      <c r="AK447" s="92">
        <v>56.749360000000003</v>
      </c>
      <c r="AL447" s="74">
        <v>72</v>
      </c>
      <c r="AM447" s="74">
        <v>72</v>
      </c>
      <c r="AO447" s="108">
        <v>50.172369319518999</v>
      </c>
      <c r="AP447" s="14">
        <v>50.671610259547997</v>
      </c>
      <c r="AQ447" s="14">
        <v>86.826711473368292</v>
      </c>
      <c r="AR447" s="14">
        <v>34.3593489098646</v>
      </c>
      <c r="AS447" s="108">
        <v>1.4671952488984801</v>
      </c>
      <c r="AT447" s="108">
        <f t="shared" si="44"/>
        <v>122.65325563213138</v>
      </c>
      <c r="AY447" s="48">
        <v>1980</v>
      </c>
    </row>
    <row r="448" spans="1:51" ht="10.15" customHeight="1">
      <c r="A448" s="22">
        <v>42327</v>
      </c>
      <c r="B448" s="50">
        <f t="shared" si="45"/>
        <v>2015</v>
      </c>
      <c r="C448" s="169"/>
      <c r="F448" s="17">
        <v>67.2</v>
      </c>
      <c r="G448" s="30">
        <v>36.799999999999997</v>
      </c>
      <c r="H448" s="32">
        <v>4169</v>
      </c>
      <c r="I448" s="32">
        <f t="shared" si="46"/>
        <v>124.02</v>
      </c>
      <c r="J448" s="32">
        <v>134.23878999999999</v>
      </c>
      <c r="K448" s="6">
        <v>128000</v>
      </c>
      <c r="L448" s="51">
        <v>121</v>
      </c>
      <c r="M448" s="119" t="s">
        <v>115</v>
      </c>
      <c r="N448" s="91">
        <v>56.2</v>
      </c>
      <c r="O448" s="75">
        <v>2123</v>
      </c>
      <c r="P448" s="137">
        <f t="shared" si="47"/>
        <v>59.09</v>
      </c>
      <c r="Q448" s="3">
        <v>59.77496</v>
      </c>
      <c r="U448" s="93">
        <v>55</v>
      </c>
      <c r="V448" s="4" t="s">
        <v>50</v>
      </c>
      <c r="W448" s="113">
        <v>240.00037232160003</v>
      </c>
      <c r="X448" s="113">
        <f>W448*$X$1/1000</f>
        <v>8.4720131429524805</v>
      </c>
      <c r="Y448" s="113">
        <v>227.5</v>
      </c>
      <c r="Z448" s="127">
        <v>240.7</v>
      </c>
      <c r="AA448" s="129" t="s">
        <v>130</v>
      </c>
      <c r="AB448" s="86">
        <v>63.7</v>
      </c>
      <c r="AC448" s="86">
        <v>55.9</v>
      </c>
      <c r="AD448" s="86">
        <v>66.3</v>
      </c>
      <c r="AE448" s="86">
        <v>66.3</v>
      </c>
      <c r="AF448" s="86">
        <f t="shared" si="48"/>
        <v>2516.15</v>
      </c>
      <c r="AH448" s="99">
        <v>55.1</v>
      </c>
      <c r="AI448" s="130">
        <v>2094</v>
      </c>
      <c r="AJ448" s="73">
        <v>54.670449999999995</v>
      </c>
      <c r="AK448" s="92">
        <v>54.670449999999995</v>
      </c>
      <c r="AL448" s="74">
        <v>72</v>
      </c>
      <c r="AM448" s="74">
        <v>72</v>
      </c>
      <c r="AO448" s="108">
        <v>48.119507238682999</v>
      </c>
      <c r="AP448" s="14">
        <v>49.866550769682696</v>
      </c>
      <c r="AQ448" s="14">
        <v>85.419794307983395</v>
      </c>
      <c r="AR448" s="14">
        <v>35.673452395003693</v>
      </c>
      <c r="AS448" s="108">
        <v>4.8671893464883098</v>
      </c>
      <c r="AT448" s="108">
        <f t="shared" si="44"/>
        <v>125.96043604947539</v>
      </c>
      <c r="AY448" s="48">
        <v>1980</v>
      </c>
    </row>
    <row r="449" spans="1:51" ht="10.15" customHeight="1">
      <c r="A449" s="22">
        <v>42328</v>
      </c>
      <c r="B449" s="50">
        <f t="shared" si="45"/>
        <v>2015</v>
      </c>
      <c r="C449" s="169"/>
      <c r="F449" s="17">
        <v>67.2</v>
      </c>
      <c r="G449" s="30">
        <v>36.799999999999997</v>
      </c>
      <c r="H449" s="32">
        <v>4169</v>
      </c>
      <c r="I449" s="32">
        <f t="shared" si="46"/>
        <v>124.02</v>
      </c>
      <c r="J449" s="32">
        <v>131.60548</v>
      </c>
      <c r="K449" s="6">
        <v>128000</v>
      </c>
      <c r="L449" s="99">
        <v>122</v>
      </c>
      <c r="M449" s="7" t="s">
        <v>78</v>
      </c>
      <c r="N449" s="91">
        <v>56.2</v>
      </c>
      <c r="O449" s="75">
        <v>2123</v>
      </c>
      <c r="P449" s="137">
        <f t="shared" si="47"/>
        <v>59.09</v>
      </c>
      <c r="Q449" s="3">
        <v>61.25544</v>
      </c>
      <c r="U449" s="93">
        <v>55</v>
      </c>
      <c r="V449" s="4" t="s">
        <v>50</v>
      </c>
      <c r="W449" s="113">
        <v>240.80730790939998</v>
      </c>
      <c r="X449" s="113">
        <f t="shared" si="49"/>
        <v>8.5004979692018185</v>
      </c>
      <c r="Y449" s="113">
        <v>236.1</v>
      </c>
      <c r="Z449" s="104">
        <v>244.7</v>
      </c>
      <c r="AA449" s="129" t="s">
        <v>151</v>
      </c>
      <c r="AB449" s="86">
        <v>64.3</v>
      </c>
      <c r="AC449" s="86">
        <v>54.7</v>
      </c>
      <c r="AD449" s="86">
        <v>68.900000000000006</v>
      </c>
      <c r="AE449" s="86">
        <v>68.900000000000006</v>
      </c>
      <c r="AF449" s="86">
        <f t="shared" si="48"/>
        <v>2539.85</v>
      </c>
      <c r="AG449" s="87" t="s">
        <v>141</v>
      </c>
      <c r="AH449" s="99">
        <v>55.1</v>
      </c>
      <c r="AI449" s="130">
        <v>2094</v>
      </c>
      <c r="AJ449" s="73">
        <v>55.739290000000004</v>
      </c>
      <c r="AK449" s="92">
        <v>55.739290000000004</v>
      </c>
      <c r="AL449" s="74">
        <v>72</v>
      </c>
      <c r="AM449" s="74">
        <v>72</v>
      </c>
      <c r="AO449" s="108">
        <v>46.549561755453006</v>
      </c>
      <c r="AP449" s="14">
        <v>48.265741793428703</v>
      </c>
      <c r="AQ449" s="14">
        <v>84.2056563426694</v>
      </c>
      <c r="AR449" s="14">
        <v>47.504598089264995</v>
      </c>
      <c r="AS449" s="108">
        <v>1.760421731736924E-3</v>
      </c>
      <c r="AT449" s="108">
        <f t="shared" si="44"/>
        <v>131.71201485366615</v>
      </c>
      <c r="AY449" s="48">
        <v>1980</v>
      </c>
    </row>
    <row r="450" spans="1:51" ht="10.15" customHeight="1">
      <c r="A450" s="22">
        <v>42329</v>
      </c>
      <c r="B450" s="50">
        <f t="shared" si="45"/>
        <v>2015</v>
      </c>
      <c r="C450" s="169"/>
      <c r="F450" s="17">
        <v>67.2</v>
      </c>
      <c r="G450" s="30">
        <v>36.799999999999997</v>
      </c>
      <c r="H450" s="32">
        <v>4169</v>
      </c>
      <c r="I450" s="32">
        <f t="shared" si="46"/>
        <v>124.02</v>
      </c>
      <c r="J450" s="32">
        <v>137.63317999999998</v>
      </c>
      <c r="K450" s="6">
        <v>128000</v>
      </c>
      <c r="L450" s="99">
        <v>122</v>
      </c>
      <c r="M450" s="7" t="s">
        <v>78</v>
      </c>
      <c r="N450" s="91">
        <v>56.2</v>
      </c>
      <c r="O450" s="75">
        <v>2123</v>
      </c>
      <c r="P450" s="137">
        <f t="shared" si="47"/>
        <v>59.09</v>
      </c>
      <c r="Q450" s="3">
        <v>59.258900000000004</v>
      </c>
      <c r="U450" s="24">
        <v>59.6</v>
      </c>
      <c r="W450" s="113">
        <v>237.52344711089995</v>
      </c>
      <c r="X450" s="113">
        <f t="shared" si="49"/>
        <v>8.3845776830147685</v>
      </c>
      <c r="Y450" s="113">
        <v>240.6</v>
      </c>
      <c r="Z450" s="104">
        <v>244.7</v>
      </c>
      <c r="AA450" s="129" t="s">
        <v>130</v>
      </c>
      <c r="AB450" s="86">
        <v>64</v>
      </c>
      <c r="AC450" s="86">
        <v>55</v>
      </c>
      <c r="AD450" s="86">
        <v>68.900000000000006</v>
      </c>
      <c r="AE450" s="86">
        <v>68.900000000000006</v>
      </c>
      <c r="AF450" s="86">
        <f t="shared" si="48"/>
        <v>2528</v>
      </c>
      <c r="AH450" s="99">
        <v>55.1</v>
      </c>
      <c r="AI450" s="130">
        <v>2094</v>
      </c>
      <c r="AJ450" s="73">
        <v>52.444580000000002</v>
      </c>
      <c r="AK450" s="92">
        <v>52.444580000000002</v>
      </c>
      <c r="AL450" s="74">
        <v>72</v>
      </c>
      <c r="AM450" s="74">
        <v>72</v>
      </c>
      <c r="AO450" s="108">
        <v>51.845543829298201</v>
      </c>
      <c r="AP450" s="14">
        <v>56.760389733967997</v>
      </c>
      <c r="AQ450" s="14">
        <v>85.57595327949349</v>
      </c>
      <c r="AR450" s="14">
        <v>47.260100171332404</v>
      </c>
      <c r="AS450" s="108">
        <v>1.10578558180067E-4</v>
      </c>
      <c r="AT450" s="108">
        <f t="shared" si="44"/>
        <v>132.83616402938407</v>
      </c>
      <c r="AY450" s="48">
        <v>1980</v>
      </c>
    </row>
    <row r="451" spans="1:51" ht="10.15" customHeight="1">
      <c r="A451" s="22">
        <v>42330</v>
      </c>
      <c r="B451" s="50">
        <f t="shared" si="45"/>
        <v>2015</v>
      </c>
      <c r="C451" s="169"/>
      <c r="F451" s="17">
        <v>67.2</v>
      </c>
      <c r="G451" s="30">
        <v>36.799999999999997</v>
      </c>
      <c r="H451" s="32">
        <v>4169</v>
      </c>
      <c r="I451" s="32">
        <f t="shared" si="46"/>
        <v>124.02</v>
      </c>
      <c r="J451" s="32">
        <v>135.68459000000001</v>
      </c>
      <c r="K451" s="6">
        <v>128000</v>
      </c>
      <c r="L451" s="99">
        <v>122</v>
      </c>
      <c r="M451" s="7" t="s">
        <v>78</v>
      </c>
      <c r="N451" s="91">
        <v>56.2</v>
      </c>
      <c r="O451" s="75">
        <v>2123</v>
      </c>
      <c r="P451" s="137">
        <f t="shared" si="47"/>
        <v>59.09</v>
      </c>
      <c r="Q451" s="3">
        <v>61.269640000000003</v>
      </c>
      <c r="U451" s="24">
        <v>59.6</v>
      </c>
      <c r="W451" s="113">
        <v>245.84598248880008</v>
      </c>
      <c r="X451" s="113">
        <f t="shared" si="49"/>
        <v>8.6783631818546425</v>
      </c>
      <c r="Y451" s="113">
        <v>240.2</v>
      </c>
      <c r="Z451" s="104">
        <v>244.7</v>
      </c>
      <c r="AA451" s="129" t="s">
        <v>130</v>
      </c>
      <c r="AB451" s="86">
        <v>64.5</v>
      </c>
      <c r="AC451" s="86">
        <v>56.7</v>
      </c>
      <c r="AD451" s="86">
        <v>68.900000000000006</v>
      </c>
      <c r="AE451" s="86">
        <v>68.900000000000006</v>
      </c>
      <c r="AF451" s="86">
        <f t="shared" si="48"/>
        <v>2547.75</v>
      </c>
      <c r="AH451" s="99">
        <v>55.1</v>
      </c>
      <c r="AI451" s="130">
        <v>2094</v>
      </c>
      <c r="AJ451" s="73">
        <v>56.246490000000001</v>
      </c>
      <c r="AK451" s="92">
        <v>56.246490000000001</v>
      </c>
      <c r="AL451" s="74">
        <v>72</v>
      </c>
      <c r="AM451" s="74">
        <v>72</v>
      </c>
      <c r="AO451" s="108">
        <v>53.320177902004602</v>
      </c>
      <c r="AP451" s="14">
        <v>57.899839589416501</v>
      </c>
      <c r="AQ451" s="14">
        <v>81.461326595723392</v>
      </c>
      <c r="AR451" s="14">
        <v>47.378536707044795</v>
      </c>
      <c r="AS451" s="108">
        <v>5.1560387713808602</v>
      </c>
      <c r="AT451" s="108">
        <f t="shared" si="44"/>
        <v>133.99590207414903</v>
      </c>
      <c r="AY451" s="48">
        <v>1980</v>
      </c>
    </row>
    <row r="452" spans="1:51" ht="10.15" customHeight="1">
      <c r="A452" s="22">
        <v>42331</v>
      </c>
      <c r="B452" s="50">
        <f t="shared" si="45"/>
        <v>2015</v>
      </c>
      <c r="C452" s="169"/>
      <c r="F452" s="17">
        <v>67.2</v>
      </c>
      <c r="G452" s="30">
        <v>36.799999999999997</v>
      </c>
      <c r="H452" s="32">
        <v>4169</v>
      </c>
      <c r="I452" s="32">
        <f t="shared" si="46"/>
        <v>124.02</v>
      </c>
      <c r="J452" s="32">
        <v>131.94962000000001</v>
      </c>
      <c r="K452" s="6">
        <v>128000</v>
      </c>
      <c r="L452" s="51">
        <v>122</v>
      </c>
      <c r="M452" s="7" t="s">
        <v>78</v>
      </c>
      <c r="N452" s="91">
        <v>56.2</v>
      </c>
      <c r="O452" s="75">
        <v>2123</v>
      </c>
      <c r="P452" s="137">
        <f t="shared" si="47"/>
        <v>59.09</v>
      </c>
      <c r="Q452" s="3">
        <v>55.978610000000003</v>
      </c>
      <c r="U452" s="24">
        <v>59.6</v>
      </c>
      <c r="W452" s="113">
        <v>239.2191551395</v>
      </c>
      <c r="X452" s="113">
        <f t="shared" si="49"/>
        <v>8.4444361764243503</v>
      </c>
      <c r="Y452" s="113">
        <v>239.9</v>
      </c>
      <c r="Z452" s="104">
        <v>242.7</v>
      </c>
      <c r="AA452" s="129" t="s">
        <v>131</v>
      </c>
      <c r="AB452" s="86">
        <v>64.2</v>
      </c>
      <c r="AC452" s="86">
        <v>57.1</v>
      </c>
      <c r="AD452" s="86">
        <v>68.900000000000006</v>
      </c>
      <c r="AE452" s="86">
        <v>68.900000000000006</v>
      </c>
      <c r="AF452" s="86">
        <f t="shared" si="48"/>
        <v>2535.9</v>
      </c>
      <c r="AH452" s="99">
        <v>55.1</v>
      </c>
      <c r="AI452" s="130">
        <v>2094</v>
      </c>
      <c r="AJ452" s="73">
        <v>51.515470000000001</v>
      </c>
      <c r="AK452" s="92">
        <v>51.515470000000001</v>
      </c>
      <c r="AL452" s="74">
        <v>72</v>
      </c>
      <c r="AM452" s="74">
        <v>72</v>
      </c>
      <c r="AO452" s="108">
        <v>53.255801728625201</v>
      </c>
      <c r="AP452" s="14">
        <v>56.755500032949904</v>
      </c>
      <c r="AQ452" s="14">
        <v>82.253518016049895</v>
      </c>
      <c r="AR452" s="14">
        <v>45.674010778317999</v>
      </c>
      <c r="AS452" s="108">
        <v>0.11633582427976999</v>
      </c>
      <c r="AT452" s="108">
        <f t="shared" si="44"/>
        <v>128.04386461864766</v>
      </c>
      <c r="AY452" s="48">
        <v>1980</v>
      </c>
    </row>
    <row r="453" spans="1:51" ht="10.15" customHeight="1">
      <c r="A453" s="22">
        <v>42332</v>
      </c>
      <c r="B453" s="50">
        <f t="shared" si="45"/>
        <v>2015</v>
      </c>
      <c r="C453" s="169"/>
      <c r="F453" s="17">
        <v>67.2</v>
      </c>
      <c r="G453" s="30">
        <v>36.799999999999997</v>
      </c>
      <c r="H453" s="32">
        <v>4169</v>
      </c>
      <c r="I453" s="32">
        <f t="shared" si="46"/>
        <v>124.02</v>
      </c>
      <c r="J453" s="32">
        <v>135.31819999999999</v>
      </c>
      <c r="K453" s="6">
        <v>128000</v>
      </c>
      <c r="L453" s="99">
        <v>121</v>
      </c>
      <c r="M453" s="7" t="s">
        <v>116</v>
      </c>
      <c r="N453" s="91">
        <v>56.2</v>
      </c>
      <c r="O453" s="75">
        <v>2123</v>
      </c>
      <c r="P453" s="137">
        <f t="shared" si="47"/>
        <v>59.09</v>
      </c>
      <c r="Q453" s="3">
        <v>59.305</v>
      </c>
      <c r="U453" s="24">
        <v>59.6</v>
      </c>
      <c r="W453" s="113">
        <v>227.83056726299998</v>
      </c>
      <c r="X453" s="113">
        <f t="shared" si="49"/>
        <v>8.0424190243838982</v>
      </c>
      <c r="Y453" s="113">
        <v>243.2</v>
      </c>
      <c r="Z453" s="104">
        <v>245.7</v>
      </c>
      <c r="AA453" s="129" t="s">
        <v>132</v>
      </c>
      <c r="AB453" s="86">
        <v>63.3</v>
      </c>
      <c r="AC453" s="86">
        <v>58.8</v>
      </c>
      <c r="AD453" s="86">
        <v>68.900000000000006</v>
      </c>
      <c r="AE453" s="86">
        <v>68.900000000000006</v>
      </c>
      <c r="AF453" s="86">
        <f t="shared" si="48"/>
        <v>2500.35</v>
      </c>
      <c r="AH453" s="99">
        <v>55.1</v>
      </c>
      <c r="AI453" s="130">
        <v>2094</v>
      </c>
      <c r="AJ453" s="73">
        <v>54.362790000000004</v>
      </c>
      <c r="AK453" s="92">
        <v>54.362790000000004</v>
      </c>
      <c r="AL453" s="74">
        <v>72</v>
      </c>
      <c r="AM453" s="74">
        <v>72</v>
      </c>
      <c r="AO453" s="108">
        <v>53.1261169755944</v>
      </c>
      <c r="AP453" s="14">
        <v>58.768184293631002</v>
      </c>
      <c r="AQ453" s="14">
        <v>86.250259846577904</v>
      </c>
      <c r="AR453" s="14">
        <v>46.6098477507282</v>
      </c>
      <c r="AS453" s="108">
        <v>1.6825717818737E-3</v>
      </c>
      <c r="AT453" s="108">
        <f t="shared" ref="AT453:AT516" si="50">AQ453+AR453+AS453</f>
        <v>132.86179016908798</v>
      </c>
      <c r="AY453" s="48">
        <v>1980</v>
      </c>
    </row>
    <row r="454" spans="1:51" ht="10.15" customHeight="1">
      <c r="A454" s="22">
        <v>42333</v>
      </c>
      <c r="B454" s="50">
        <f t="shared" si="45"/>
        <v>2015</v>
      </c>
      <c r="C454" s="169"/>
      <c r="F454" s="17">
        <v>67.2</v>
      </c>
      <c r="G454" s="30">
        <v>36.799999999999997</v>
      </c>
      <c r="H454" s="32">
        <v>4169</v>
      </c>
      <c r="I454" s="32">
        <f t="shared" si="46"/>
        <v>124.02</v>
      </c>
      <c r="J454" s="32">
        <v>139.68990000000002</v>
      </c>
      <c r="K454" s="6">
        <v>128000</v>
      </c>
      <c r="L454" s="99">
        <v>121</v>
      </c>
      <c r="M454" s="7" t="s">
        <v>117</v>
      </c>
      <c r="N454" s="91">
        <v>56.2</v>
      </c>
      <c r="O454" s="75">
        <v>2123</v>
      </c>
      <c r="P454" s="137">
        <f t="shared" si="47"/>
        <v>59.09</v>
      </c>
      <c r="Q454" s="3">
        <v>57.963099999999997</v>
      </c>
      <c r="U454" s="24">
        <v>59.6</v>
      </c>
      <c r="W454" s="113">
        <v>222.03116406990009</v>
      </c>
      <c r="X454" s="113">
        <f t="shared" si="49"/>
        <v>7.8377000916674726</v>
      </c>
      <c r="Y454" s="113">
        <v>239.9</v>
      </c>
      <c r="Z454" s="104">
        <v>244.7</v>
      </c>
      <c r="AA454" s="129" t="s">
        <v>133</v>
      </c>
      <c r="AB454" s="86">
        <v>63.5</v>
      </c>
      <c r="AC454" s="86">
        <v>58.5</v>
      </c>
      <c r="AD454" s="86">
        <v>68.900000000000006</v>
      </c>
      <c r="AE454" s="86">
        <v>68.900000000000006</v>
      </c>
      <c r="AF454" s="86">
        <f t="shared" si="48"/>
        <v>2508.25</v>
      </c>
      <c r="AH454" s="99">
        <v>55.1</v>
      </c>
      <c r="AI454" s="130">
        <v>2094</v>
      </c>
      <c r="AJ454" s="73">
        <v>54.388190000000002</v>
      </c>
      <c r="AK454" s="92">
        <v>54.388190000000002</v>
      </c>
      <c r="AL454" s="74">
        <v>72</v>
      </c>
      <c r="AM454" s="74">
        <v>72</v>
      </c>
      <c r="AO454" s="108">
        <v>52.570152070042298</v>
      </c>
      <c r="AP454" s="14">
        <v>57.201057370825801</v>
      </c>
      <c r="AQ454" s="14">
        <v>91.593182485016996</v>
      </c>
      <c r="AR454" s="14">
        <v>49.3576848773845</v>
      </c>
      <c r="AS454" s="108">
        <v>6.9309128655327599E-5</v>
      </c>
      <c r="AT454" s="108">
        <f t="shared" si="50"/>
        <v>140.95093667153014</v>
      </c>
      <c r="AY454" s="48">
        <v>1980</v>
      </c>
    </row>
    <row r="455" spans="1:51" ht="10.15" customHeight="1">
      <c r="A455" s="22">
        <v>42334</v>
      </c>
      <c r="B455" s="50">
        <f t="shared" si="45"/>
        <v>2015</v>
      </c>
      <c r="C455" s="169"/>
      <c r="F455" s="17">
        <v>67.2</v>
      </c>
      <c r="G455" s="30">
        <v>36.799999999999997</v>
      </c>
      <c r="H455" s="32">
        <v>4169</v>
      </c>
      <c r="I455" s="32">
        <f t="shared" si="46"/>
        <v>124.02</v>
      </c>
      <c r="J455" s="32">
        <v>137.63705000000002</v>
      </c>
      <c r="K455" s="6">
        <v>128000</v>
      </c>
      <c r="L455" s="6">
        <v>128</v>
      </c>
      <c r="N455" s="91">
        <v>56.2</v>
      </c>
      <c r="O455" s="75">
        <v>2123</v>
      </c>
      <c r="P455" s="137">
        <f t="shared" si="47"/>
        <v>59.09</v>
      </c>
      <c r="Q455" s="3">
        <v>58.702489999999997</v>
      </c>
      <c r="U455" s="24">
        <v>59.6</v>
      </c>
      <c r="W455" s="113">
        <v>226.25071663600005</v>
      </c>
      <c r="X455" s="113">
        <f t="shared" si="49"/>
        <v>7.9866502972508018</v>
      </c>
      <c r="Y455" s="113">
        <v>244.7</v>
      </c>
      <c r="Z455" s="104">
        <v>244.7</v>
      </c>
      <c r="AA455" s="129" t="s">
        <v>133</v>
      </c>
      <c r="AB455" s="86">
        <v>62.5</v>
      </c>
      <c r="AC455" s="86">
        <v>57.3</v>
      </c>
      <c r="AD455" s="86">
        <v>68.900000000000006</v>
      </c>
      <c r="AE455" s="86">
        <v>68.900000000000006</v>
      </c>
      <c r="AF455" s="86">
        <f t="shared" si="48"/>
        <v>2468.75</v>
      </c>
      <c r="AH455" s="99">
        <v>55.1</v>
      </c>
      <c r="AI455" s="130">
        <v>2094</v>
      </c>
      <c r="AJ455" s="73">
        <v>53.611959999999996</v>
      </c>
      <c r="AK455" s="92">
        <v>53.611959999999996</v>
      </c>
      <c r="AL455" s="74">
        <v>72</v>
      </c>
      <c r="AM455" s="74">
        <v>72</v>
      </c>
      <c r="AO455" s="108">
        <v>52.133464616031198</v>
      </c>
      <c r="AP455" s="14">
        <v>56.966584452454299</v>
      </c>
      <c r="AQ455" s="14">
        <v>82.749574770676602</v>
      </c>
      <c r="AR455" s="14">
        <v>43.098137349772102</v>
      </c>
      <c r="AS455" s="108">
        <v>0</v>
      </c>
      <c r="AT455" s="108">
        <f t="shared" si="50"/>
        <v>125.8477121204487</v>
      </c>
      <c r="AY455" s="48">
        <v>1980</v>
      </c>
    </row>
    <row r="456" spans="1:51" ht="10.15" customHeight="1">
      <c r="A456" s="22">
        <v>42335</v>
      </c>
      <c r="B456" s="50">
        <f t="shared" si="45"/>
        <v>2015</v>
      </c>
      <c r="C456" s="169"/>
      <c r="F456" s="17">
        <v>67.2</v>
      </c>
      <c r="G456" s="30">
        <v>36.799999999999997</v>
      </c>
      <c r="H456" s="32">
        <v>4169</v>
      </c>
      <c r="I456" s="32">
        <f t="shared" si="46"/>
        <v>124.02</v>
      </c>
      <c r="J456" s="32">
        <v>137.67734999999999</v>
      </c>
      <c r="K456" s="6">
        <v>128000</v>
      </c>
      <c r="L456" s="6">
        <v>128</v>
      </c>
      <c r="N456" s="91">
        <v>56.2</v>
      </c>
      <c r="O456" s="75">
        <v>2123</v>
      </c>
      <c r="P456" s="137">
        <f t="shared" si="47"/>
        <v>59.09</v>
      </c>
      <c r="Q456" s="3">
        <v>56.84037</v>
      </c>
      <c r="U456" s="24">
        <v>59.6</v>
      </c>
      <c r="W456" s="113">
        <v>228.3018825970999</v>
      </c>
      <c r="X456" s="113">
        <f t="shared" si="49"/>
        <v>8.0590564556776254</v>
      </c>
      <c r="Y456" s="113">
        <v>240.8</v>
      </c>
      <c r="Z456" s="104">
        <v>249.7</v>
      </c>
      <c r="AA456" s="129" t="s">
        <v>134</v>
      </c>
      <c r="AB456" s="86">
        <v>62.1</v>
      </c>
      <c r="AC456" s="86">
        <v>58.2</v>
      </c>
      <c r="AD456" s="86">
        <v>68.900000000000006</v>
      </c>
      <c r="AE456" s="86">
        <v>68.900000000000006</v>
      </c>
      <c r="AF456" s="86">
        <f t="shared" si="48"/>
        <v>2452.9500000000003</v>
      </c>
      <c r="AH456" s="99">
        <v>55.1</v>
      </c>
      <c r="AI456" s="130">
        <v>2094</v>
      </c>
      <c r="AJ456" s="73">
        <v>50.688940000000002</v>
      </c>
      <c r="AK456" s="92">
        <v>50.688940000000002</v>
      </c>
      <c r="AL456" s="74">
        <v>72</v>
      </c>
      <c r="AM456" s="74">
        <v>72</v>
      </c>
      <c r="AO456" s="108">
        <v>49.661801694783897</v>
      </c>
      <c r="AP456" s="14">
        <v>55.073937795247701</v>
      </c>
      <c r="AQ456" s="14">
        <v>93.012096654662301</v>
      </c>
      <c r="AR456" s="14">
        <v>35.057498202937296</v>
      </c>
      <c r="AS456" s="108">
        <v>1.376620046297709E-3</v>
      </c>
      <c r="AT456" s="108">
        <f t="shared" si="50"/>
        <v>128.07097147764591</v>
      </c>
      <c r="AY456" s="48">
        <v>1980</v>
      </c>
    </row>
    <row r="457" spans="1:51" ht="10.15" customHeight="1">
      <c r="A457" s="22">
        <v>42336</v>
      </c>
      <c r="B457" s="50">
        <f t="shared" si="45"/>
        <v>2015</v>
      </c>
      <c r="C457" s="169"/>
      <c r="F457" s="17">
        <v>67.2</v>
      </c>
      <c r="G457" s="30">
        <v>36.799999999999997</v>
      </c>
      <c r="H457" s="32">
        <v>4169</v>
      </c>
      <c r="I457" s="32">
        <f t="shared" si="46"/>
        <v>124.02</v>
      </c>
      <c r="J457" s="32">
        <v>138.53200000000001</v>
      </c>
      <c r="K457" s="6">
        <v>128000</v>
      </c>
      <c r="L457" s="6">
        <v>128</v>
      </c>
      <c r="N457" s="91">
        <v>56.2</v>
      </c>
      <c r="O457" s="75">
        <v>2123</v>
      </c>
      <c r="P457" s="137">
        <f t="shared" si="47"/>
        <v>59.09</v>
      </c>
      <c r="Q457" s="3">
        <v>56.893459999999997</v>
      </c>
      <c r="U457" s="24">
        <v>59.6</v>
      </c>
      <c r="W457" s="113">
        <v>233.01467244809996</v>
      </c>
      <c r="X457" s="113">
        <f t="shared" si="49"/>
        <v>8.2254179374179284</v>
      </c>
      <c r="Y457" s="113">
        <v>237</v>
      </c>
      <c r="Z457" s="104">
        <v>249.7</v>
      </c>
      <c r="AA457" s="129" t="s">
        <v>134</v>
      </c>
      <c r="AB457" s="86">
        <v>62.8</v>
      </c>
      <c r="AC457" s="86">
        <v>58.9</v>
      </c>
      <c r="AD457" s="86">
        <v>69.599999999999994</v>
      </c>
      <c r="AE457" s="86">
        <v>69.599999999999994</v>
      </c>
      <c r="AF457" s="86">
        <f t="shared" si="48"/>
        <v>2480.6</v>
      </c>
      <c r="AG457" s="87" t="s">
        <v>142</v>
      </c>
      <c r="AH457" s="99">
        <v>55.1</v>
      </c>
      <c r="AI457" s="130">
        <v>2094</v>
      </c>
      <c r="AJ457" s="73">
        <v>52.432259999999999</v>
      </c>
      <c r="AK457" s="92">
        <v>52.432259999999999</v>
      </c>
      <c r="AL457" s="74">
        <v>72</v>
      </c>
      <c r="AM457" s="74">
        <v>72</v>
      </c>
      <c r="AO457" s="108">
        <v>52.143815105815001</v>
      </c>
      <c r="AP457" s="14">
        <v>57.675202811895304</v>
      </c>
      <c r="AQ457" s="14">
        <v>88.8008000724396</v>
      </c>
      <c r="AR457" s="14">
        <v>38.819358193738296</v>
      </c>
      <c r="AS457" s="108">
        <v>2.180552253316716E-4</v>
      </c>
      <c r="AT457" s="108">
        <f t="shared" si="50"/>
        <v>127.62037632140323</v>
      </c>
      <c r="AY457" s="48">
        <v>1980</v>
      </c>
    </row>
    <row r="458" spans="1:51" ht="10.15" customHeight="1">
      <c r="A458" s="22">
        <v>42337</v>
      </c>
      <c r="B458" s="50">
        <f t="shared" si="45"/>
        <v>2015</v>
      </c>
      <c r="C458" s="169"/>
      <c r="F458" s="17">
        <v>67.2</v>
      </c>
      <c r="G458" s="30">
        <v>36.799999999999997</v>
      </c>
      <c r="H458" s="32">
        <v>4169</v>
      </c>
      <c r="I458" s="32">
        <f t="shared" si="46"/>
        <v>124.02</v>
      </c>
      <c r="J458" s="32">
        <v>137.40727000000001</v>
      </c>
      <c r="K458" s="6">
        <v>128000</v>
      </c>
      <c r="L458" s="6">
        <v>128</v>
      </c>
      <c r="N458" s="91">
        <v>56.2</v>
      </c>
      <c r="O458" s="75">
        <v>2123</v>
      </c>
      <c r="P458" s="137">
        <f t="shared" si="47"/>
        <v>59.09</v>
      </c>
      <c r="Q458" s="3">
        <v>58.785530000000001</v>
      </c>
      <c r="U458" s="24">
        <v>59.6</v>
      </c>
      <c r="W458" s="113">
        <v>231.72215153379997</v>
      </c>
      <c r="X458" s="113">
        <f t="shared" si="49"/>
        <v>8.179791949143139</v>
      </c>
      <c r="Y458" s="113">
        <v>237.2</v>
      </c>
      <c r="Z458" s="104">
        <v>249.7</v>
      </c>
      <c r="AA458" s="129" t="s">
        <v>134</v>
      </c>
      <c r="AB458" s="86">
        <v>63.8</v>
      </c>
      <c r="AC458" s="86">
        <v>59</v>
      </c>
      <c r="AD458" s="86">
        <v>69.599999999999994</v>
      </c>
      <c r="AE458" s="86">
        <v>69.599999999999994</v>
      </c>
      <c r="AF458" s="86">
        <f t="shared" si="48"/>
        <v>2520.1</v>
      </c>
      <c r="AH458" s="99">
        <v>55.1</v>
      </c>
      <c r="AI458" s="130">
        <v>2094</v>
      </c>
      <c r="AJ458" s="73">
        <v>52.545300000000005</v>
      </c>
      <c r="AK458" s="92">
        <v>52.545300000000005</v>
      </c>
      <c r="AL458" s="74">
        <v>72</v>
      </c>
      <c r="AM458" s="74">
        <v>72</v>
      </c>
      <c r="AO458" s="108">
        <v>52.304637310940905</v>
      </c>
      <c r="AP458" s="14">
        <v>57.573122561287896</v>
      </c>
      <c r="AQ458" s="14">
        <v>89.01103000765049</v>
      </c>
      <c r="AR458" s="14">
        <v>39.697275469721198</v>
      </c>
      <c r="AS458" s="108">
        <v>2.79085244917518E-3</v>
      </c>
      <c r="AT458" s="108">
        <f t="shared" si="50"/>
        <v>128.71109632982086</v>
      </c>
      <c r="AY458" s="48">
        <v>1980</v>
      </c>
    </row>
    <row r="459" spans="1:51" ht="10.15" customHeight="1">
      <c r="A459" s="22">
        <v>42338</v>
      </c>
      <c r="B459" s="50">
        <f t="shared" si="45"/>
        <v>2015</v>
      </c>
      <c r="C459" s="169"/>
      <c r="F459" s="17">
        <v>67.2</v>
      </c>
      <c r="G459" s="30">
        <v>36.799999999999997</v>
      </c>
      <c r="H459" s="32">
        <v>4169</v>
      </c>
      <c r="I459" s="32">
        <f t="shared" si="46"/>
        <v>124.02</v>
      </c>
      <c r="J459" s="32">
        <v>135.6181</v>
      </c>
      <c r="K459" s="6">
        <v>128000</v>
      </c>
      <c r="L459" s="6">
        <v>128</v>
      </c>
      <c r="N459" s="91">
        <v>56.2</v>
      </c>
      <c r="O459" s="75">
        <v>2123</v>
      </c>
      <c r="P459" s="137">
        <f t="shared" si="47"/>
        <v>59.09</v>
      </c>
      <c r="Q459" s="3">
        <v>59.510690000000004</v>
      </c>
      <c r="U459" s="24">
        <v>59.6</v>
      </c>
      <c r="W459" s="113">
        <v>228.07566996890003</v>
      </c>
      <c r="X459" s="113">
        <f t="shared" si="49"/>
        <v>8.0510711499021692</v>
      </c>
      <c r="Y459" s="113">
        <v>241.3</v>
      </c>
      <c r="Z459" s="104">
        <v>249.7</v>
      </c>
      <c r="AA459" s="129" t="s">
        <v>134</v>
      </c>
      <c r="AB459" s="86">
        <v>64</v>
      </c>
      <c r="AC459" s="86">
        <v>58.8</v>
      </c>
      <c r="AD459" s="86">
        <v>69.599999999999994</v>
      </c>
      <c r="AE459" s="86">
        <v>69.599999999999994</v>
      </c>
      <c r="AF459" s="86">
        <f t="shared" si="48"/>
        <v>2528</v>
      </c>
      <c r="AH459" s="99">
        <v>55.1</v>
      </c>
      <c r="AI459" s="130">
        <v>2094</v>
      </c>
      <c r="AJ459" s="73">
        <v>52.69923</v>
      </c>
      <c r="AK459" s="92">
        <v>52.69923</v>
      </c>
      <c r="AL459" s="74">
        <v>67</v>
      </c>
      <c r="AM459" s="74">
        <v>67</v>
      </c>
      <c r="AO459" s="108">
        <v>50.8199685645627</v>
      </c>
      <c r="AP459" s="14">
        <v>55.086303168249394</v>
      </c>
      <c r="AQ459" s="14">
        <v>86.735261119669588</v>
      </c>
      <c r="AR459" s="14">
        <v>39.681483419360497</v>
      </c>
      <c r="AS459" s="108">
        <v>1.09790150324503E-4</v>
      </c>
      <c r="AT459" s="108">
        <f t="shared" si="50"/>
        <v>126.4168543291804</v>
      </c>
      <c r="AY459" s="48">
        <v>1980</v>
      </c>
    </row>
    <row r="460" spans="1:51" ht="10.15" customHeight="1">
      <c r="A460" s="22">
        <v>42339</v>
      </c>
      <c r="B460" s="50">
        <f t="shared" si="45"/>
        <v>2015</v>
      </c>
      <c r="C460" s="169">
        <v>42339</v>
      </c>
      <c r="D460" s="158">
        <v>0</v>
      </c>
      <c r="E460" s="157">
        <v>150</v>
      </c>
      <c r="F460" s="17">
        <v>64.8</v>
      </c>
      <c r="G460" s="30">
        <v>35.700000000000003</v>
      </c>
      <c r="H460" s="32">
        <v>4085</v>
      </c>
      <c r="I460" s="32">
        <f t="shared" si="46"/>
        <v>124.02</v>
      </c>
      <c r="J460" s="32">
        <v>138.44153</v>
      </c>
      <c r="K460" s="6">
        <v>127000</v>
      </c>
      <c r="L460" s="6">
        <v>127</v>
      </c>
      <c r="N460" s="91">
        <v>58.9</v>
      </c>
      <c r="O460" s="75">
        <v>2007</v>
      </c>
      <c r="P460" s="137">
        <f t="shared" si="47"/>
        <v>59.09</v>
      </c>
      <c r="Q460" s="3">
        <v>60.804279999999999</v>
      </c>
      <c r="U460" s="24">
        <v>59</v>
      </c>
      <c r="W460" s="113">
        <v>235.17644326750002</v>
      </c>
      <c r="X460" s="113">
        <f t="shared" si="49"/>
        <v>8.3017284473427502</v>
      </c>
      <c r="Y460" s="113">
        <v>237.7</v>
      </c>
      <c r="Z460" s="113">
        <v>252.7</v>
      </c>
      <c r="AA460" s="128" t="s">
        <v>152</v>
      </c>
      <c r="AB460" s="86">
        <v>64.063929999999999</v>
      </c>
      <c r="AC460" s="86">
        <v>58.6</v>
      </c>
      <c r="AD460" s="86">
        <v>69</v>
      </c>
      <c r="AE460" s="86">
        <v>69</v>
      </c>
      <c r="AF460" s="86">
        <f t="shared" si="48"/>
        <v>2530.5252350000001</v>
      </c>
      <c r="AH460" s="51">
        <v>57.4</v>
      </c>
      <c r="AI460" s="130">
        <v>2059</v>
      </c>
      <c r="AJ460" s="73">
        <v>53.45476</v>
      </c>
      <c r="AK460" s="92">
        <v>53.45476</v>
      </c>
      <c r="AL460" s="74">
        <v>67</v>
      </c>
      <c r="AM460" s="74">
        <v>67</v>
      </c>
      <c r="AO460" s="108">
        <v>49.031493583908606</v>
      </c>
      <c r="AP460" s="14">
        <v>53.341591161480103</v>
      </c>
      <c r="AQ460" s="14">
        <v>82.634947987321198</v>
      </c>
      <c r="AR460" s="14">
        <v>41.410985502237196</v>
      </c>
      <c r="AS460" s="108">
        <v>3.4856743282741901E-5</v>
      </c>
      <c r="AT460" s="108">
        <f t="shared" si="50"/>
        <v>124.04596834630168</v>
      </c>
      <c r="AY460" s="48">
        <v>1980</v>
      </c>
    </row>
    <row r="461" spans="1:51" ht="10.15" customHeight="1">
      <c r="A461" s="22">
        <v>42340</v>
      </c>
      <c r="B461" s="50">
        <f t="shared" si="45"/>
        <v>2015</v>
      </c>
      <c r="C461" s="169"/>
      <c r="F461" s="17">
        <v>64.8</v>
      </c>
      <c r="G461" s="30">
        <v>35.700000000000003</v>
      </c>
      <c r="H461" s="32">
        <v>4085</v>
      </c>
      <c r="I461" s="32">
        <f t="shared" si="46"/>
        <v>124.02</v>
      </c>
      <c r="J461" s="32">
        <v>140.32206000000002</v>
      </c>
      <c r="K461" s="6">
        <v>127000</v>
      </c>
      <c r="L461" s="6">
        <v>127</v>
      </c>
      <c r="N461" s="91">
        <v>58.9</v>
      </c>
      <c r="O461" s="75">
        <v>2007</v>
      </c>
      <c r="P461" s="137">
        <f t="shared" si="47"/>
        <v>59.09</v>
      </c>
      <c r="Q461" s="3">
        <v>56.876359999999998</v>
      </c>
      <c r="U461" s="24">
        <v>59</v>
      </c>
      <c r="W461" s="113">
        <v>234.66507402069999</v>
      </c>
      <c r="X461" s="113">
        <f t="shared" si="49"/>
        <v>8.2836771129307092</v>
      </c>
      <c r="Y461" s="113">
        <v>236.9</v>
      </c>
      <c r="Z461" s="113">
        <v>252.7</v>
      </c>
      <c r="AA461" s="128"/>
      <c r="AB461" s="86">
        <v>63.758119999999998</v>
      </c>
      <c r="AC461" s="86">
        <v>59.3</v>
      </c>
      <c r="AD461" s="86">
        <v>69</v>
      </c>
      <c r="AE461" s="86">
        <v>69</v>
      </c>
      <c r="AF461" s="86">
        <f t="shared" si="48"/>
        <v>2518.4457400000001</v>
      </c>
      <c r="AH461" s="99">
        <v>57.4</v>
      </c>
      <c r="AI461" s="130">
        <v>2059</v>
      </c>
      <c r="AJ461" s="73">
        <v>51.143010000000004</v>
      </c>
      <c r="AK461" s="92">
        <v>51.143010000000004</v>
      </c>
      <c r="AL461" s="74">
        <v>67</v>
      </c>
      <c r="AM461" s="74">
        <v>67</v>
      </c>
      <c r="AO461" s="108">
        <v>49.8661000558116</v>
      </c>
      <c r="AP461" s="14">
        <v>54.0342458679063</v>
      </c>
      <c r="AQ461" s="14">
        <v>83.040418105281105</v>
      </c>
      <c r="AR461" s="14">
        <v>49.439395894806196</v>
      </c>
      <c r="AS461" s="108">
        <v>4.7475591769924802E-4</v>
      </c>
      <c r="AT461" s="108">
        <f t="shared" si="50"/>
        <v>132.480288756005</v>
      </c>
      <c r="AY461" s="48">
        <v>1980</v>
      </c>
    </row>
    <row r="462" spans="1:51" ht="10.15" customHeight="1">
      <c r="A462" s="22">
        <v>42341</v>
      </c>
      <c r="B462" s="50">
        <f t="shared" si="45"/>
        <v>2015</v>
      </c>
      <c r="C462" s="169"/>
      <c r="F462" s="17">
        <v>64.8</v>
      </c>
      <c r="G462" s="30">
        <v>35.700000000000003</v>
      </c>
      <c r="H462" s="32">
        <v>4085</v>
      </c>
      <c r="I462" s="32">
        <f t="shared" si="46"/>
        <v>124.02</v>
      </c>
      <c r="J462" s="32">
        <v>141.37664000000001</v>
      </c>
      <c r="K462" s="6">
        <v>127000</v>
      </c>
      <c r="L462" s="6">
        <v>127</v>
      </c>
      <c r="N462" s="91">
        <v>58.9</v>
      </c>
      <c r="O462" s="75">
        <v>2007</v>
      </c>
      <c r="P462" s="137">
        <f t="shared" si="47"/>
        <v>59.09</v>
      </c>
      <c r="Q462" s="3">
        <v>61.369480000000003</v>
      </c>
      <c r="U462" s="24">
        <v>59</v>
      </c>
      <c r="W462" s="113">
        <v>236.66364173269997</v>
      </c>
      <c r="X462" s="113">
        <f t="shared" si="49"/>
        <v>8.3542265531643078</v>
      </c>
      <c r="Y462" s="113">
        <v>240.3</v>
      </c>
      <c r="Z462" s="113">
        <v>252.7</v>
      </c>
      <c r="AB462" s="86">
        <v>65.898219999999995</v>
      </c>
      <c r="AC462" s="86">
        <v>57</v>
      </c>
      <c r="AD462" s="86">
        <v>69</v>
      </c>
      <c r="AE462" s="86">
        <v>69</v>
      </c>
      <c r="AF462" s="86">
        <f t="shared" si="48"/>
        <v>2602.9796899999997</v>
      </c>
      <c r="AH462" s="99">
        <v>57.4</v>
      </c>
      <c r="AI462" s="130">
        <v>2059</v>
      </c>
      <c r="AJ462" s="73">
        <v>55.085320000000003</v>
      </c>
      <c r="AK462" s="92">
        <v>55.085320000000003</v>
      </c>
      <c r="AL462" s="74">
        <v>67</v>
      </c>
      <c r="AM462" s="74">
        <v>67</v>
      </c>
      <c r="AO462" s="108">
        <v>52.672617215794801</v>
      </c>
      <c r="AP462" s="14">
        <v>56.430357761177703</v>
      </c>
      <c r="AQ462" s="14">
        <v>80.405435392101111</v>
      </c>
      <c r="AR462" s="14">
        <v>48.681204676861697</v>
      </c>
      <c r="AS462" s="108">
        <v>0</v>
      </c>
      <c r="AT462" s="108">
        <f t="shared" si="50"/>
        <v>129.08664006896282</v>
      </c>
      <c r="AY462" s="48">
        <v>1980</v>
      </c>
    </row>
    <row r="463" spans="1:51" ht="10.15" customHeight="1">
      <c r="A463" s="22">
        <v>42342</v>
      </c>
      <c r="B463" s="50">
        <f t="shared" si="45"/>
        <v>2015</v>
      </c>
      <c r="C463" s="169"/>
      <c r="F463" s="17">
        <v>64.8</v>
      </c>
      <c r="G463" s="30">
        <v>35.700000000000003</v>
      </c>
      <c r="H463" s="32">
        <v>4085</v>
      </c>
      <c r="I463" s="32">
        <f t="shared" si="46"/>
        <v>124.02</v>
      </c>
      <c r="J463" s="32">
        <v>138.33555000000001</v>
      </c>
      <c r="K463" s="6">
        <v>127000</v>
      </c>
      <c r="L463" s="6">
        <v>127</v>
      </c>
      <c r="N463" s="91">
        <v>58.9</v>
      </c>
      <c r="O463" s="75">
        <v>2007</v>
      </c>
      <c r="P463" s="137">
        <f t="shared" si="47"/>
        <v>59.09</v>
      </c>
      <c r="Q463" s="3">
        <v>61.126220000000004</v>
      </c>
      <c r="U463" s="24">
        <v>59</v>
      </c>
      <c r="W463" s="113">
        <v>238.26991114970005</v>
      </c>
      <c r="X463" s="113">
        <f t="shared" si="49"/>
        <v>8.410927863584412</v>
      </c>
      <c r="Y463" s="113">
        <v>241.5</v>
      </c>
      <c r="Z463" s="113">
        <v>252.7</v>
      </c>
      <c r="AA463" s="105"/>
      <c r="AB463" s="86">
        <v>66.010720000000006</v>
      </c>
      <c r="AC463" s="86">
        <v>56.6</v>
      </c>
      <c r="AD463" s="86">
        <v>69</v>
      </c>
      <c r="AE463" s="86">
        <v>69</v>
      </c>
      <c r="AF463" s="86">
        <f t="shared" si="48"/>
        <v>2607.42344</v>
      </c>
      <c r="AH463" s="99">
        <v>57.4</v>
      </c>
      <c r="AI463" s="130">
        <v>2059</v>
      </c>
      <c r="AJ463" s="73">
        <v>54.641080000000002</v>
      </c>
      <c r="AK463" s="92">
        <v>54.641080000000002</v>
      </c>
      <c r="AL463" s="74">
        <v>67</v>
      </c>
      <c r="AM463" s="74">
        <v>67</v>
      </c>
      <c r="AO463" s="108">
        <v>52.572670690829803</v>
      </c>
      <c r="AP463" s="14">
        <v>57.713340198732702</v>
      </c>
      <c r="AQ463" s="14">
        <v>80.808624584605198</v>
      </c>
      <c r="AR463" s="14">
        <v>45.358951578525101</v>
      </c>
      <c r="AS463" s="108">
        <v>5.3400581243645515</v>
      </c>
      <c r="AT463" s="108">
        <f t="shared" si="50"/>
        <v>131.50763428749485</v>
      </c>
      <c r="AY463" s="48">
        <v>1980</v>
      </c>
    </row>
    <row r="464" spans="1:51" ht="10.15" customHeight="1">
      <c r="A464" s="22">
        <v>42343</v>
      </c>
      <c r="B464" s="50">
        <f t="shared" si="45"/>
        <v>2015</v>
      </c>
      <c r="C464" s="169"/>
      <c r="F464" s="17">
        <v>64.8</v>
      </c>
      <c r="G464" s="30">
        <v>35.700000000000003</v>
      </c>
      <c r="H464" s="32">
        <v>4085</v>
      </c>
      <c r="I464" s="32">
        <f t="shared" si="46"/>
        <v>124.02</v>
      </c>
      <c r="J464" s="32">
        <v>131.29404</v>
      </c>
      <c r="K464" s="6">
        <v>127000</v>
      </c>
      <c r="L464" s="6">
        <v>127</v>
      </c>
      <c r="N464" s="91">
        <v>58.9</v>
      </c>
      <c r="O464" s="75">
        <v>2007</v>
      </c>
      <c r="P464" s="137">
        <f t="shared" si="47"/>
        <v>59.09</v>
      </c>
      <c r="Q464" s="3">
        <v>58.404440000000001</v>
      </c>
      <c r="U464" s="24">
        <v>59</v>
      </c>
      <c r="W464" s="113">
        <v>244.57820187029995</v>
      </c>
      <c r="X464" s="113">
        <f t="shared" si="49"/>
        <v>8.6336105260215881</v>
      </c>
      <c r="Y464" s="113">
        <v>239.7</v>
      </c>
      <c r="Z464" s="113">
        <v>252.7</v>
      </c>
      <c r="AA464" s="105"/>
      <c r="AB464" s="86">
        <v>66.968890000000002</v>
      </c>
      <c r="AC464" s="86">
        <v>56.9</v>
      </c>
      <c r="AD464" s="86">
        <v>69</v>
      </c>
      <c r="AE464" s="86">
        <v>69</v>
      </c>
      <c r="AF464" s="86">
        <f t="shared" si="48"/>
        <v>2645.2711549999999</v>
      </c>
      <c r="AH464" s="99">
        <v>57.4</v>
      </c>
      <c r="AI464" s="130">
        <v>2059</v>
      </c>
      <c r="AJ464" s="73">
        <v>52.645960000000002</v>
      </c>
      <c r="AK464" s="92">
        <v>52.645960000000002</v>
      </c>
      <c r="AL464" s="74">
        <v>67</v>
      </c>
      <c r="AM464" s="74">
        <v>67</v>
      </c>
      <c r="AO464" s="108">
        <v>53.443434148954402</v>
      </c>
      <c r="AP464" s="14">
        <v>56.993358312559103</v>
      </c>
      <c r="AQ464" s="14">
        <v>80.50043154907371</v>
      </c>
      <c r="AR464" s="14">
        <v>44.473726121938405</v>
      </c>
      <c r="AS464" s="108">
        <v>4.3573469266513705</v>
      </c>
      <c r="AT464" s="108">
        <f t="shared" si="50"/>
        <v>129.33150459766347</v>
      </c>
      <c r="AY464" s="48">
        <v>1980</v>
      </c>
    </row>
    <row r="465" spans="1:51" ht="10.15" customHeight="1">
      <c r="A465" s="22">
        <v>42344</v>
      </c>
      <c r="B465" s="50">
        <f t="shared" si="45"/>
        <v>2015</v>
      </c>
      <c r="C465" s="169"/>
      <c r="F465" s="17">
        <v>64.8</v>
      </c>
      <c r="G465" s="30">
        <v>35.700000000000003</v>
      </c>
      <c r="H465" s="32">
        <v>4085</v>
      </c>
      <c r="I465" s="32">
        <f t="shared" si="46"/>
        <v>124.02</v>
      </c>
      <c r="J465" s="32">
        <v>133.89912000000001</v>
      </c>
      <c r="K465" s="6">
        <v>127000</v>
      </c>
      <c r="L465" s="6">
        <v>127</v>
      </c>
      <c r="N465" s="91">
        <v>58.9</v>
      </c>
      <c r="O465" s="75">
        <v>2007</v>
      </c>
      <c r="P465" s="137">
        <f t="shared" si="47"/>
        <v>59.09</v>
      </c>
      <c r="Q465" s="3">
        <v>59.367800000000003</v>
      </c>
      <c r="U465" s="24">
        <v>59</v>
      </c>
      <c r="V465" s="78" t="s">
        <v>84</v>
      </c>
      <c r="W465" s="113">
        <v>245.00185101280005</v>
      </c>
      <c r="X465" s="113">
        <f t="shared" si="49"/>
        <v>8.6485653407518406</v>
      </c>
      <c r="Y465" s="113">
        <v>246.2</v>
      </c>
      <c r="Z465" s="104">
        <v>252.7</v>
      </c>
      <c r="AA465" s="128" t="s">
        <v>129</v>
      </c>
      <c r="AB465" s="86">
        <v>65.519800000000004</v>
      </c>
      <c r="AC465" s="86">
        <v>57.4</v>
      </c>
      <c r="AD465" s="89">
        <v>66.739999999999995</v>
      </c>
      <c r="AE465" s="89">
        <v>66.739999999999995</v>
      </c>
      <c r="AF465" s="86">
        <f t="shared" si="48"/>
        <v>2588.0321000000004</v>
      </c>
      <c r="AG465" s="103" t="s">
        <v>144</v>
      </c>
      <c r="AH465" s="99">
        <v>57.4</v>
      </c>
      <c r="AI465" s="130">
        <v>2059</v>
      </c>
      <c r="AJ465" s="73">
        <v>52.523309999999995</v>
      </c>
      <c r="AK465" s="92">
        <v>52.523309999999995</v>
      </c>
      <c r="AL465" s="74">
        <v>67</v>
      </c>
      <c r="AM465" s="74">
        <v>67</v>
      </c>
      <c r="AO465" s="108">
        <v>54.149209316967998</v>
      </c>
      <c r="AP465" s="14">
        <v>57.045081594991899</v>
      </c>
      <c r="AQ465" s="14">
        <v>85.010946523409601</v>
      </c>
      <c r="AR465" s="14">
        <v>46.940457766070303</v>
      </c>
      <c r="AS465" s="108">
        <v>0</v>
      </c>
      <c r="AT465" s="108">
        <f t="shared" si="50"/>
        <v>131.95140428947991</v>
      </c>
      <c r="AY465" s="48">
        <v>1980</v>
      </c>
    </row>
    <row r="466" spans="1:51" ht="10.15" customHeight="1">
      <c r="A466" s="22">
        <v>42345</v>
      </c>
      <c r="B466" s="50">
        <f t="shared" si="45"/>
        <v>2015</v>
      </c>
      <c r="C466" s="169"/>
      <c r="F466" s="17">
        <v>64.8</v>
      </c>
      <c r="G466" s="30">
        <v>35.700000000000003</v>
      </c>
      <c r="H466" s="32">
        <v>4085</v>
      </c>
      <c r="I466" s="32">
        <f t="shared" si="46"/>
        <v>124.02</v>
      </c>
      <c r="J466" s="32">
        <v>136.18952999999999</v>
      </c>
      <c r="K466" s="6">
        <v>127000</v>
      </c>
      <c r="L466" s="6">
        <v>127</v>
      </c>
      <c r="N466" s="91">
        <v>58.9</v>
      </c>
      <c r="O466" s="75">
        <v>2007</v>
      </c>
      <c r="P466" s="137">
        <f t="shared" si="47"/>
        <v>59.09</v>
      </c>
      <c r="Q466" s="3">
        <v>57.128430000000002</v>
      </c>
      <c r="U466" s="24">
        <v>59</v>
      </c>
      <c r="V466" s="78" t="s">
        <v>84</v>
      </c>
      <c r="W466" s="113">
        <v>243.80752778480007</v>
      </c>
      <c r="X466" s="113">
        <f t="shared" si="49"/>
        <v>8.6064057308034432</v>
      </c>
      <c r="Y466" s="113">
        <v>243.2</v>
      </c>
      <c r="Z466" s="104">
        <v>252.7</v>
      </c>
      <c r="AA466" s="128" t="s">
        <v>129</v>
      </c>
      <c r="AB466" s="86">
        <v>64.452470000000005</v>
      </c>
      <c r="AC466" s="86">
        <v>56.7</v>
      </c>
      <c r="AD466" s="89">
        <v>66.739999999999995</v>
      </c>
      <c r="AE466" s="89">
        <v>66.739999999999995</v>
      </c>
      <c r="AF466" s="86">
        <f t="shared" si="48"/>
        <v>2545.8725650000001</v>
      </c>
      <c r="AG466" s="103" t="s">
        <v>144</v>
      </c>
      <c r="AH466" s="99">
        <v>57.4</v>
      </c>
      <c r="AI466" s="130">
        <v>2059</v>
      </c>
      <c r="AJ466" s="73">
        <v>51.74785</v>
      </c>
      <c r="AK466" s="92">
        <v>51.74785</v>
      </c>
      <c r="AL466" s="74">
        <v>67</v>
      </c>
      <c r="AM466" s="74">
        <v>67</v>
      </c>
      <c r="AO466" s="108">
        <v>53.732774065534805</v>
      </c>
      <c r="AP466" s="14">
        <v>57.388412042716503</v>
      </c>
      <c r="AQ466" s="14">
        <v>84.182157342713893</v>
      </c>
      <c r="AR466" s="14">
        <v>45.005215426610796</v>
      </c>
      <c r="AS466" s="108">
        <v>0</v>
      </c>
      <c r="AT466" s="108">
        <f t="shared" si="50"/>
        <v>129.1873727693247</v>
      </c>
      <c r="AY466" s="48">
        <v>1980</v>
      </c>
    </row>
    <row r="467" spans="1:51" ht="10.15" customHeight="1">
      <c r="A467" s="22">
        <v>42346</v>
      </c>
      <c r="B467" s="50">
        <f t="shared" si="45"/>
        <v>2015</v>
      </c>
      <c r="C467" s="169"/>
      <c r="F467" s="17">
        <v>64.8</v>
      </c>
      <c r="G467" s="30">
        <v>35.700000000000003</v>
      </c>
      <c r="H467" s="32">
        <v>4085</v>
      </c>
      <c r="I467" s="32">
        <f t="shared" si="46"/>
        <v>124.02</v>
      </c>
      <c r="J467" s="32">
        <v>134.29606000000001</v>
      </c>
      <c r="K467" s="6">
        <v>127000</v>
      </c>
      <c r="L467" s="6">
        <v>127</v>
      </c>
      <c r="N467" s="91">
        <v>58.9</v>
      </c>
      <c r="O467" s="75">
        <v>2007</v>
      </c>
      <c r="P467" s="137">
        <f t="shared" si="47"/>
        <v>59.09</v>
      </c>
      <c r="Q467" s="3">
        <v>58.063459999999999</v>
      </c>
      <c r="U467" s="24">
        <v>59</v>
      </c>
      <c r="V467" s="78" t="s">
        <v>84</v>
      </c>
      <c r="W467" s="113">
        <v>245.91915836609999</v>
      </c>
      <c r="X467" s="113">
        <f t="shared" si="49"/>
        <v>8.6809462903233285</v>
      </c>
      <c r="Y467" s="113">
        <v>239.7</v>
      </c>
      <c r="Z467" s="104">
        <v>252.7</v>
      </c>
      <c r="AA467" s="128" t="s">
        <v>129</v>
      </c>
      <c r="AB467" s="86">
        <v>64.666749999999993</v>
      </c>
      <c r="AC467" s="86">
        <v>56.6</v>
      </c>
      <c r="AD467" s="89">
        <v>66.739999999999995</v>
      </c>
      <c r="AE467" s="89">
        <v>66.739999999999995</v>
      </c>
      <c r="AF467" s="86">
        <f t="shared" si="48"/>
        <v>2554.3366249999999</v>
      </c>
      <c r="AG467" s="103" t="s">
        <v>144</v>
      </c>
      <c r="AH467" s="99">
        <v>57.4</v>
      </c>
      <c r="AI467" s="130">
        <v>2059</v>
      </c>
      <c r="AJ467" s="73">
        <v>52.91178</v>
      </c>
      <c r="AK467" s="92">
        <v>52.91178</v>
      </c>
      <c r="AL467" s="74">
        <v>67</v>
      </c>
      <c r="AM467" s="74">
        <v>67</v>
      </c>
      <c r="AO467" s="108">
        <v>53.066295369721203</v>
      </c>
      <c r="AP467" s="14">
        <v>56.636363233462099</v>
      </c>
      <c r="AQ467" s="14">
        <v>80.633264338879911</v>
      </c>
      <c r="AR467" s="14">
        <v>46.428574408545202</v>
      </c>
      <c r="AS467" s="108">
        <v>8.9721626705593498E-5</v>
      </c>
      <c r="AT467" s="108">
        <f t="shared" si="50"/>
        <v>127.06192846905182</v>
      </c>
      <c r="AY467" s="48">
        <v>1980</v>
      </c>
    </row>
    <row r="468" spans="1:51" ht="10.15" customHeight="1">
      <c r="A468" s="22">
        <v>42347</v>
      </c>
      <c r="B468" s="50">
        <f t="shared" si="45"/>
        <v>2015</v>
      </c>
      <c r="C468" s="169"/>
      <c r="F468" s="17">
        <v>64.8</v>
      </c>
      <c r="G468" s="30">
        <v>35.700000000000003</v>
      </c>
      <c r="H468" s="32">
        <v>4085</v>
      </c>
      <c r="I468" s="32">
        <f t="shared" si="46"/>
        <v>124.02</v>
      </c>
      <c r="J468" s="32">
        <v>135.95024999999998</v>
      </c>
      <c r="K468" s="6">
        <v>127000</v>
      </c>
      <c r="L468" s="6">
        <v>127</v>
      </c>
      <c r="N468" s="91">
        <v>58.9</v>
      </c>
      <c r="O468" s="75">
        <v>2007</v>
      </c>
      <c r="P468" s="137">
        <f t="shared" si="47"/>
        <v>59.09</v>
      </c>
      <c r="Q468" s="3">
        <v>57.947929999999999</v>
      </c>
      <c r="U468" s="24">
        <v>59</v>
      </c>
      <c r="V468" s="78" t="s">
        <v>84</v>
      </c>
      <c r="W468" s="113">
        <v>243.61567657370003</v>
      </c>
      <c r="X468" s="113">
        <f t="shared" si="49"/>
        <v>8.5996333830516107</v>
      </c>
      <c r="Y468" s="113">
        <v>237.3</v>
      </c>
      <c r="Z468" s="104">
        <v>247.7</v>
      </c>
      <c r="AA468" s="128" t="s">
        <v>145</v>
      </c>
      <c r="AB468" s="86">
        <v>64.522530000000003</v>
      </c>
      <c r="AC468" s="86">
        <v>54.7</v>
      </c>
      <c r="AD468" s="89">
        <v>66.739999999999995</v>
      </c>
      <c r="AE468" s="89">
        <v>66.739999999999995</v>
      </c>
      <c r="AF468" s="86">
        <f t="shared" si="48"/>
        <v>2548.6399350000002</v>
      </c>
      <c r="AG468" s="103" t="s">
        <v>144</v>
      </c>
      <c r="AH468" s="99">
        <v>57.4</v>
      </c>
      <c r="AI468" s="130">
        <v>2059</v>
      </c>
      <c r="AJ468" s="73">
        <v>54.504849999999998</v>
      </c>
      <c r="AK468" s="92">
        <v>54.504849999999998</v>
      </c>
      <c r="AL468" s="74">
        <v>67</v>
      </c>
      <c r="AM468" s="74">
        <v>67</v>
      </c>
      <c r="AO468" s="108">
        <v>49.688353358451103</v>
      </c>
      <c r="AP468" s="14">
        <v>52.275081871882598</v>
      </c>
      <c r="AQ468" s="14">
        <v>83.299337698812593</v>
      </c>
      <c r="AR468" s="14">
        <v>43.772685221088899</v>
      </c>
      <c r="AS468" s="108">
        <v>0</v>
      </c>
      <c r="AT468" s="108">
        <f t="shared" si="50"/>
        <v>127.07202291990149</v>
      </c>
      <c r="AY468" s="48">
        <v>1980</v>
      </c>
    </row>
    <row r="469" spans="1:51" ht="10.15" customHeight="1">
      <c r="A469" s="22">
        <v>42348</v>
      </c>
      <c r="B469" s="50">
        <f t="shared" si="45"/>
        <v>2015</v>
      </c>
      <c r="C469" s="169"/>
      <c r="F469" s="17">
        <v>64.8</v>
      </c>
      <c r="G469" s="30">
        <v>35.700000000000003</v>
      </c>
      <c r="H469" s="32">
        <v>4085</v>
      </c>
      <c r="I469" s="32">
        <f t="shared" si="46"/>
        <v>124.02</v>
      </c>
      <c r="J469" s="32">
        <v>135.99835000000002</v>
      </c>
      <c r="K469" s="6">
        <v>127000</v>
      </c>
      <c r="L469" s="6">
        <v>127</v>
      </c>
      <c r="N469" s="91">
        <v>58.9</v>
      </c>
      <c r="O469" s="75">
        <v>2007</v>
      </c>
      <c r="P469" s="137">
        <f t="shared" si="47"/>
        <v>59.09</v>
      </c>
      <c r="Q469" s="3">
        <v>60.180769999999995</v>
      </c>
      <c r="U469" s="24">
        <v>59</v>
      </c>
      <c r="V469" s="78" t="s">
        <v>84</v>
      </c>
      <c r="W469" s="113">
        <v>249.63843095620001</v>
      </c>
      <c r="X469" s="113">
        <f t="shared" si="49"/>
        <v>8.8122366127538587</v>
      </c>
      <c r="Y469" s="113">
        <v>235.6</v>
      </c>
      <c r="Z469" s="104">
        <v>247.7</v>
      </c>
      <c r="AA469" s="128" t="s">
        <v>145</v>
      </c>
      <c r="AB469" s="86">
        <v>65.727760000000004</v>
      </c>
      <c r="AC469" s="86">
        <v>53.4</v>
      </c>
      <c r="AD469" s="89">
        <v>66.739999999999995</v>
      </c>
      <c r="AE469" s="89">
        <v>66.739999999999995</v>
      </c>
      <c r="AF469" s="86">
        <f t="shared" si="48"/>
        <v>2596.2465200000001</v>
      </c>
      <c r="AG469" s="103" t="s">
        <v>144</v>
      </c>
      <c r="AH469" s="99">
        <v>57.4</v>
      </c>
      <c r="AI469" s="130">
        <v>2059</v>
      </c>
      <c r="AJ469" s="73">
        <v>55.272349999999996</v>
      </c>
      <c r="AK469" s="92">
        <v>55.272349999999996</v>
      </c>
      <c r="AL469" s="74">
        <v>67</v>
      </c>
      <c r="AM469" s="74">
        <v>67</v>
      </c>
      <c r="AO469" s="108">
        <v>52.655673231882695</v>
      </c>
      <c r="AP469" s="14">
        <v>55.629978873306399</v>
      </c>
      <c r="AQ469" s="14">
        <v>87.8121029862386</v>
      </c>
      <c r="AR469" s="14">
        <v>39.652523675637802</v>
      </c>
      <c r="AS469" s="108">
        <v>2.1964064704047302E-4</v>
      </c>
      <c r="AT469" s="108">
        <f t="shared" si="50"/>
        <v>127.46484630252344</v>
      </c>
      <c r="AY469" s="48">
        <v>1980</v>
      </c>
    </row>
    <row r="470" spans="1:51" ht="10.15" customHeight="1">
      <c r="A470" s="22">
        <v>42349</v>
      </c>
      <c r="B470" s="50">
        <f t="shared" si="45"/>
        <v>2015</v>
      </c>
      <c r="C470" s="169"/>
      <c r="F470" s="17">
        <v>64.8</v>
      </c>
      <c r="G470" s="30">
        <v>35.700000000000003</v>
      </c>
      <c r="H470" s="32">
        <v>4085</v>
      </c>
      <c r="I470" s="32">
        <f t="shared" si="46"/>
        <v>124.02</v>
      </c>
      <c r="J470" s="32">
        <v>137.62831</v>
      </c>
      <c r="K470" s="6">
        <v>127000</v>
      </c>
      <c r="L470" s="6">
        <v>127</v>
      </c>
      <c r="N470" s="91">
        <v>58.9</v>
      </c>
      <c r="O470" s="75">
        <v>2007</v>
      </c>
      <c r="P470" s="137">
        <f t="shared" si="47"/>
        <v>59.09</v>
      </c>
      <c r="Q470" s="3">
        <v>59.673410000000004</v>
      </c>
      <c r="U470" s="24">
        <v>59</v>
      </c>
      <c r="V470" s="78" t="s">
        <v>84</v>
      </c>
      <c r="W470" s="113">
        <v>252.25647593790001</v>
      </c>
      <c r="X470" s="113">
        <f t="shared" si="49"/>
        <v>8.9046536006078689</v>
      </c>
      <c r="Y470" s="113">
        <v>233.7</v>
      </c>
      <c r="Z470" s="104">
        <v>247.7</v>
      </c>
      <c r="AA470" s="128" t="s">
        <v>145</v>
      </c>
      <c r="AB470" s="86">
        <v>66.019379999999998</v>
      </c>
      <c r="AC470" s="86">
        <v>53.7</v>
      </c>
      <c r="AD470" s="89">
        <v>66.739999999999995</v>
      </c>
      <c r="AE470" s="89">
        <v>66.739999999999995</v>
      </c>
      <c r="AF470" s="86">
        <f t="shared" si="48"/>
        <v>2607.7655099999997</v>
      </c>
      <c r="AG470" s="103" t="s">
        <v>144</v>
      </c>
      <c r="AH470" s="99">
        <v>57.4</v>
      </c>
      <c r="AI470" s="130">
        <v>2059</v>
      </c>
      <c r="AJ470" s="73">
        <v>55.809820000000002</v>
      </c>
      <c r="AK470" s="92">
        <v>55.809820000000002</v>
      </c>
      <c r="AL470" s="74">
        <v>67</v>
      </c>
      <c r="AM470" s="74">
        <v>67</v>
      </c>
      <c r="AO470" s="108">
        <v>52.309405742933798</v>
      </c>
      <c r="AP470" s="14">
        <v>55.014355357070002</v>
      </c>
      <c r="AQ470" s="14">
        <v>81.530403842240901</v>
      </c>
      <c r="AR470" s="14">
        <v>38.457717210443597</v>
      </c>
      <c r="AS470" s="108">
        <v>2.19768724463604E-3</v>
      </c>
      <c r="AT470" s="108">
        <f t="shared" si="50"/>
        <v>119.99031873992914</v>
      </c>
      <c r="AY470" s="48">
        <v>1980</v>
      </c>
    </row>
    <row r="471" spans="1:51" ht="10.15" customHeight="1">
      <c r="A471" s="22">
        <v>42350</v>
      </c>
      <c r="B471" s="50">
        <f t="shared" si="45"/>
        <v>2015</v>
      </c>
      <c r="C471" s="169"/>
      <c r="F471" s="17">
        <v>64.8</v>
      </c>
      <c r="G471" s="30">
        <v>35.700000000000003</v>
      </c>
      <c r="H471" s="32">
        <v>4085</v>
      </c>
      <c r="I471" s="32">
        <f t="shared" si="46"/>
        <v>124.02</v>
      </c>
      <c r="J471" s="32">
        <v>135.89005</v>
      </c>
      <c r="K471" s="6">
        <v>127000</v>
      </c>
      <c r="L471" s="6">
        <v>127</v>
      </c>
      <c r="N471" s="91">
        <v>58.9</v>
      </c>
      <c r="O471" s="75">
        <v>2007</v>
      </c>
      <c r="P471" s="137">
        <f t="shared" si="47"/>
        <v>59.09</v>
      </c>
      <c r="Q471" s="3">
        <v>60.354410000000001</v>
      </c>
      <c r="U471" s="24">
        <v>59</v>
      </c>
      <c r="W471" s="113">
        <v>250.8788176802</v>
      </c>
      <c r="X471" s="113">
        <f t="shared" si="49"/>
        <v>8.8560222641110595</v>
      </c>
      <c r="Y471" s="113">
        <v>235.1</v>
      </c>
      <c r="Z471" s="104">
        <v>249.7</v>
      </c>
      <c r="AA471" s="128" t="s">
        <v>153</v>
      </c>
      <c r="AB471" s="86">
        <v>65.610759999999999</v>
      </c>
      <c r="AC471" s="86">
        <v>55.3</v>
      </c>
      <c r="AD471" s="86">
        <v>69</v>
      </c>
      <c r="AE471" s="86">
        <v>69</v>
      </c>
      <c r="AF471" s="86">
        <f t="shared" si="48"/>
        <v>2591.6250199999999</v>
      </c>
      <c r="AH471" s="99">
        <v>57.4</v>
      </c>
      <c r="AI471" s="130">
        <v>2059</v>
      </c>
      <c r="AJ471" s="73">
        <v>55.41</v>
      </c>
      <c r="AK471" s="92">
        <v>55.41</v>
      </c>
      <c r="AL471" s="74">
        <v>67</v>
      </c>
      <c r="AM471" s="74">
        <v>67</v>
      </c>
      <c r="AO471" s="108">
        <v>52.975816594747798</v>
      </c>
      <c r="AP471" s="14">
        <v>55.800570259975295</v>
      </c>
      <c r="AQ471" s="14">
        <v>78.002444440113706</v>
      </c>
      <c r="AR471" s="14">
        <v>34.5515038994957</v>
      </c>
      <c r="AS471" s="108">
        <v>10.323041043341989</v>
      </c>
      <c r="AT471" s="108">
        <f t="shared" si="50"/>
        <v>122.87698938295139</v>
      </c>
      <c r="AY471" s="48">
        <v>1980</v>
      </c>
    </row>
    <row r="472" spans="1:51" ht="10.15" customHeight="1">
      <c r="A472" s="22">
        <v>42351</v>
      </c>
      <c r="B472" s="50">
        <f t="shared" si="45"/>
        <v>2015</v>
      </c>
      <c r="C472" s="169"/>
      <c r="F472" s="17">
        <v>64.8</v>
      </c>
      <c r="G472" s="30">
        <v>35.700000000000003</v>
      </c>
      <c r="H472" s="32">
        <v>4085</v>
      </c>
      <c r="I472" s="32">
        <f t="shared" si="46"/>
        <v>124.02</v>
      </c>
      <c r="J472" s="32">
        <v>136.46699999999998</v>
      </c>
      <c r="K472" s="6">
        <v>127000</v>
      </c>
      <c r="L472" s="6">
        <v>127</v>
      </c>
      <c r="N472" s="91">
        <v>58.9</v>
      </c>
      <c r="O472" s="75">
        <v>2007</v>
      </c>
      <c r="P472" s="137">
        <f t="shared" si="47"/>
        <v>59.09</v>
      </c>
      <c r="Q472" s="3">
        <v>59.525069999999999</v>
      </c>
      <c r="U472" s="24">
        <v>59</v>
      </c>
      <c r="W472" s="113">
        <v>251.9841892307</v>
      </c>
      <c r="X472" s="113">
        <f>W472*$X$1/1000</f>
        <v>8.8950418798437099</v>
      </c>
      <c r="Y472" s="113">
        <v>228.1</v>
      </c>
      <c r="Z472" s="104">
        <v>249.7</v>
      </c>
      <c r="AA472" s="128" t="s">
        <v>153</v>
      </c>
      <c r="AB472" s="86">
        <v>64.584770000000006</v>
      </c>
      <c r="AC472" s="86">
        <v>55.5</v>
      </c>
      <c r="AD472" s="86">
        <v>69</v>
      </c>
      <c r="AE472" s="86">
        <v>69</v>
      </c>
      <c r="AF472" s="86">
        <f t="shared" si="48"/>
        <v>2551.0984150000004</v>
      </c>
      <c r="AH472" s="99">
        <v>57.4</v>
      </c>
      <c r="AI472" s="130">
        <v>2059</v>
      </c>
      <c r="AJ472" s="73">
        <v>55.33267</v>
      </c>
      <c r="AK472" s="92">
        <v>55.33267</v>
      </c>
      <c r="AL472" s="74">
        <v>67</v>
      </c>
      <c r="AM472" s="74">
        <v>67</v>
      </c>
      <c r="AO472" s="108">
        <v>52.434524063795998</v>
      </c>
      <c r="AP472" s="14">
        <v>55.579529873397398</v>
      </c>
      <c r="AQ472" s="14">
        <v>78.869753221960096</v>
      </c>
      <c r="AR472" s="14">
        <v>30.781405440065299</v>
      </c>
      <c r="AS472" s="108">
        <v>11.32571995147123</v>
      </c>
      <c r="AT472" s="108">
        <f t="shared" si="50"/>
        <v>120.97687861349662</v>
      </c>
      <c r="AY472" s="48">
        <v>1980</v>
      </c>
    </row>
    <row r="473" spans="1:51" ht="10.15" customHeight="1">
      <c r="A473" s="22">
        <v>42352</v>
      </c>
      <c r="B473" s="50">
        <f t="shared" si="45"/>
        <v>2015</v>
      </c>
      <c r="C473" s="169"/>
      <c r="F473" s="17">
        <v>64.8</v>
      </c>
      <c r="G473" s="30">
        <v>35.700000000000003</v>
      </c>
      <c r="H473" s="32">
        <v>4085</v>
      </c>
      <c r="I473" s="32">
        <f t="shared" si="46"/>
        <v>124.02</v>
      </c>
      <c r="J473" s="32">
        <v>129.73012</v>
      </c>
      <c r="K473" s="6">
        <v>127000</v>
      </c>
      <c r="L473" s="6">
        <v>127</v>
      </c>
      <c r="N473" s="91">
        <v>58.9</v>
      </c>
      <c r="O473" s="75">
        <v>2007</v>
      </c>
      <c r="P473" s="137">
        <f t="shared" si="47"/>
        <v>59.09</v>
      </c>
      <c r="Q473" s="3">
        <v>60.794750000000001</v>
      </c>
      <c r="U473" s="24">
        <v>59</v>
      </c>
      <c r="W473" s="113">
        <v>250.55135983539998</v>
      </c>
      <c r="X473" s="113">
        <f t="shared" ref="X473:X536" si="51">W473*$X$1/1000</f>
        <v>8.8444630021896185</v>
      </c>
      <c r="Y473" s="113">
        <v>240.1</v>
      </c>
      <c r="Z473" s="104">
        <v>249.7</v>
      </c>
      <c r="AA473" s="128" t="s">
        <v>153</v>
      </c>
      <c r="AB473" s="86">
        <v>65.797479999999993</v>
      </c>
      <c r="AC473" s="86">
        <v>56.6</v>
      </c>
      <c r="AD473" s="86">
        <v>69</v>
      </c>
      <c r="AE473" s="86">
        <v>69</v>
      </c>
      <c r="AF473" s="86">
        <f t="shared" si="48"/>
        <v>2599.0004599999997</v>
      </c>
      <c r="AH473" s="99">
        <v>57.4</v>
      </c>
      <c r="AI473" s="130">
        <v>2059</v>
      </c>
      <c r="AJ473" s="73">
        <v>55.46105</v>
      </c>
      <c r="AK473" s="92">
        <v>55.46105</v>
      </c>
      <c r="AL473" s="74">
        <v>67</v>
      </c>
      <c r="AM473" s="74">
        <v>67</v>
      </c>
      <c r="AO473" s="108">
        <v>53.263790909933</v>
      </c>
      <c r="AP473" s="14">
        <v>56.122473996263395</v>
      </c>
      <c r="AQ473" s="14">
        <v>79.391593539198198</v>
      </c>
      <c r="AR473" s="14">
        <v>29.4963887069766</v>
      </c>
      <c r="AS473" s="108">
        <v>8.4310972201613303</v>
      </c>
      <c r="AT473" s="108">
        <f t="shared" si="50"/>
        <v>117.31907946633613</v>
      </c>
      <c r="AY473" s="48">
        <v>1980</v>
      </c>
    </row>
    <row r="474" spans="1:51" ht="10.15" customHeight="1">
      <c r="A474" s="22">
        <v>42353</v>
      </c>
      <c r="B474" s="50">
        <f t="shared" si="45"/>
        <v>2015</v>
      </c>
      <c r="C474" s="169"/>
      <c r="F474" s="17">
        <v>64.8</v>
      </c>
      <c r="G474" s="30">
        <v>35.700000000000003</v>
      </c>
      <c r="H474" s="32">
        <v>4085</v>
      </c>
      <c r="I474" s="32">
        <f t="shared" si="46"/>
        <v>124.02</v>
      </c>
      <c r="J474" s="32">
        <v>133.19468000000001</v>
      </c>
      <c r="K474" s="6">
        <v>127000</v>
      </c>
      <c r="L474" s="99">
        <v>113</v>
      </c>
      <c r="M474" s="7" t="s">
        <v>118</v>
      </c>
      <c r="N474" s="91">
        <v>58.9</v>
      </c>
      <c r="O474" s="75">
        <v>2007</v>
      </c>
      <c r="P474" s="137">
        <f t="shared" si="47"/>
        <v>59.09</v>
      </c>
      <c r="Q474" s="3">
        <v>61.435929999999999</v>
      </c>
      <c r="U474" s="24">
        <v>59</v>
      </c>
      <c r="W474" s="113">
        <v>246.13041111949994</v>
      </c>
      <c r="X474" s="113">
        <f t="shared" si="51"/>
        <v>8.688403512518347</v>
      </c>
      <c r="Y474" s="113">
        <v>241.9</v>
      </c>
      <c r="Z474" s="104">
        <v>249.7</v>
      </c>
      <c r="AA474" s="128" t="s">
        <v>153</v>
      </c>
      <c r="AB474" s="86">
        <v>66.443020000000004</v>
      </c>
      <c r="AC474" s="86">
        <v>56.7</v>
      </c>
      <c r="AD474" s="86">
        <v>69</v>
      </c>
      <c r="AE474" s="86">
        <v>69</v>
      </c>
      <c r="AF474" s="86">
        <f t="shared" si="48"/>
        <v>2624.4992900000002</v>
      </c>
      <c r="AH474" s="99">
        <v>57.4</v>
      </c>
      <c r="AI474" s="130">
        <v>2059</v>
      </c>
      <c r="AJ474" s="73">
        <v>55.514269999999996</v>
      </c>
      <c r="AK474" s="92">
        <v>55.514269999999996</v>
      </c>
      <c r="AL474" s="74">
        <v>67</v>
      </c>
      <c r="AM474" s="74">
        <v>67</v>
      </c>
      <c r="AO474" s="108">
        <v>52.83246765114</v>
      </c>
      <c r="AP474" s="14">
        <v>56.280986036891001</v>
      </c>
      <c r="AQ474" s="14">
        <v>78.725082856918604</v>
      </c>
      <c r="AR474" s="14">
        <v>28.9153953497608</v>
      </c>
      <c r="AS474" s="108">
        <v>5.4101946115493513</v>
      </c>
      <c r="AT474" s="108">
        <f t="shared" si="50"/>
        <v>113.05067281822876</v>
      </c>
      <c r="AY474" s="48">
        <v>1980</v>
      </c>
    </row>
    <row r="475" spans="1:51" ht="10.15" customHeight="1">
      <c r="A475" s="22">
        <v>42354</v>
      </c>
      <c r="B475" s="50">
        <f t="shared" si="45"/>
        <v>2015</v>
      </c>
      <c r="C475" s="169"/>
      <c r="F475" s="17">
        <v>64.8</v>
      </c>
      <c r="G475" s="30">
        <v>35.700000000000003</v>
      </c>
      <c r="H475" s="32">
        <v>4085</v>
      </c>
      <c r="I475" s="32">
        <f t="shared" si="46"/>
        <v>124.02</v>
      </c>
      <c r="J475" s="32">
        <v>137.02411000000001</v>
      </c>
      <c r="K475" s="6">
        <v>127000</v>
      </c>
      <c r="L475" s="99">
        <v>113</v>
      </c>
      <c r="M475" s="7" t="s">
        <v>118</v>
      </c>
      <c r="N475" s="91">
        <v>58.9</v>
      </c>
      <c r="O475" s="75">
        <v>2007</v>
      </c>
      <c r="P475" s="137">
        <f t="shared" si="47"/>
        <v>59.09</v>
      </c>
      <c r="Q475" s="3">
        <v>60.84881</v>
      </c>
      <c r="U475" s="24">
        <v>59</v>
      </c>
      <c r="W475" s="113">
        <v>242.67503042050001</v>
      </c>
      <c r="X475" s="113">
        <f t="shared" si="51"/>
        <v>8.5664285738436501</v>
      </c>
      <c r="Y475" s="113">
        <v>241.2</v>
      </c>
      <c r="Z475" s="104">
        <v>244.7</v>
      </c>
      <c r="AA475" s="128" t="s">
        <v>114</v>
      </c>
      <c r="AB475" s="86">
        <v>66.729749999999996</v>
      </c>
      <c r="AC475" s="86">
        <v>57</v>
      </c>
      <c r="AD475" s="86">
        <v>69</v>
      </c>
      <c r="AE475" s="86">
        <v>69</v>
      </c>
      <c r="AF475" s="86">
        <f t="shared" si="48"/>
        <v>2635.8251249999998</v>
      </c>
      <c r="AH475" s="99">
        <v>57.4</v>
      </c>
      <c r="AI475" s="130">
        <v>2059</v>
      </c>
      <c r="AJ475" s="73">
        <v>55.52861</v>
      </c>
      <c r="AK475" s="92">
        <v>55.52861</v>
      </c>
      <c r="AL475" s="74">
        <v>67</v>
      </c>
      <c r="AM475" s="74">
        <v>67</v>
      </c>
      <c r="AO475" s="108">
        <v>53.266491253390697</v>
      </c>
      <c r="AP475" s="14">
        <v>57.381978958343701</v>
      </c>
      <c r="AQ475" s="14">
        <v>79.251021969731198</v>
      </c>
      <c r="AR475" s="14">
        <v>27.6688322013947</v>
      </c>
      <c r="AS475" s="108">
        <v>3.285698694180295</v>
      </c>
      <c r="AT475" s="108">
        <f t="shared" si="50"/>
        <v>110.2055528653062</v>
      </c>
      <c r="AY475" s="48">
        <v>1980</v>
      </c>
    </row>
    <row r="476" spans="1:51" ht="10.15" customHeight="1">
      <c r="A476" s="22">
        <v>42355</v>
      </c>
      <c r="B476" s="50">
        <f t="shared" si="45"/>
        <v>2015</v>
      </c>
      <c r="C476" s="169"/>
      <c r="F476" s="17">
        <v>64.8</v>
      </c>
      <c r="G476" s="30">
        <v>35.700000000000003</v>
      </c>
      <c r="H476" s="32">
        <v>4085</v>
      </c>
      <c r="I476" s="32">
        <f t="shared" si="46"/>
        <v>124.02</v>
      </c>
      <c r="J476" s="32">
        <v>135.32041000000001</v>
      </c>
      <c r="K476" s="6">
        <v>127000</v>
      </c>
      <c r="L476" s="99">
        <v>113</v>
      </c>
      <c r="M476" s="7" t="s">
        <v>118</v>
      </c>
      <c r="N476" s="91">
        <v>58.9</v>
      </c>
      <c r="O476" s="75">
        <v>2007</v>
      </c>
      <c r="P476" s="137">
        <f t="shared" si="47"/>
        <v>59.09</v>
      </c>
      <c r="Q476" s="3">
        <v>60.435110000000002</v>
      </c>
      <c r="U476" s="24">
        <v>59</v>
      </c>
      <c r="W476" s="113">
        <v>242.66532845679995</v>
      </c>
      <c r="X476" s="113">
        <f t="shared" si="51"/>
        <v>8.566086094525037</v>
      </c>
      <c r="Y476" s="113">
        <v>237.8</v>
      </c>
      <c r="Z476" s="104">
        <v>244.7</v>
      </c>
      <c r="AA476" s="128" t="s">
        <v>146</v>
      </c>
      <c r="AB476" s="86">
        <v>67.945480000000003</v>
      </c>
      <c r="AC476" s="86">
        <v>57.2</v>
      </c>
      <c r="AD476" s="86">
        <v>69</v>
      </c>
      <c r="AE476" s="86">
        <v>69</v>
      </c>
      <c r="AF476" s="86">
        <f t="shared" si="48"/>
        <v>2683.8464600000002</v>
      </c>
      <c r="AH476" s="99">
        <v>57.4</v>
      </c>
      <c r="AI476" s="130">
        <v>2059</v>
      </c>
      <c r="AJ476" s="73">
        <v>54.484910000000006</v>
      </c>
      <c r="AK476" s="92">
        <v>54.484910000000006</v>
      </c>
      <c r="AL476" s="74">
        <v>67</v>
      </c>
      <c r="AM476" s="74">
        <v>67</v>
      </c>
      <c r="AO476" s="108">
        <v>51.189395403312403</v>
      </c>
      <c r="AP476" s="14">
        <v>55.711322811861699</v>
      </c>
      <c r="AQ476" s="14">
        <v>80.061694935274403</v>
      </c>
      <c r="AR476" s="14">
        <v>31.661897558029001</v>
      </c>
      <c r="AS476" s="108">
        <v>4.8052709224217834E-3</v>
      </c>
      <c r="AT476" s="108">
        <f t="shared" si="50"/>
        <v>111.72839776422582</v>
      </c>
      <c r="AY476" s="48">
        <v>1980</v>
      </c>
    </row>
    <row r="477" spans="1:51" ht="10.15" customHeight="1">
      <c r="A477" s="22">
        <v>42356</v>
      </c>
      <c r="B477" s="50">
        <f t="shared" si="45"/>
        <v>2015</v>
      </c>
      <c r="C477" s="169"/>
      <c r="F477" s="17">
        <v>64.8</v>
      </c>
      <c r="G477" s="30">
        <v>35.700000000000003</v>
      </c>
      <c r="H477" s="32">
        <v>4085</v>
      </c>
      <c r="I477" s="32">
        <f t="shared" si="46"/>
        <v>124.02</v>
      </c>
      <c r="J477" s="32">
        <v>136.5866</v>
      </c>
      <c r="K477" s="6">
        <v>127000</v>
      </c>
      <c r="L477" s="6">
        <v>127</v>
      </c>
      <c r="N477" s="91">
        <v>58.9</v>
      </c>
      <c r="O477" s="75">
        <v>2007</v>
      </c>
      <c r="P477" s="137">
        <f t="shared" si="47"/>
        <v>59.09</v>
      </c>
      <c r="Q477" s="3">
        <v>61.510849999999998</v>
      </c>
      <c r="U477" s="24">
        <v>59</v>
      </c>
      <c r="W477" s="113">
        <v>246.53505579150004</v>
      </c>
      <c r="X477" s="113">
        <f t="shared" si="51"/>
        <v>8.702687469439951</v>
      </c>
      <c r="Y477" s="113">
        <v>242.2</v>
      </c>
      <c r="Z477" s="113">
        <v>258.7</v>
      </c>
      <c r="AB477" s="86">
        <v>68.922179999999997</v>
      </c>
      <c r="AC477" s="86">
        <v>56.6</v>
      </c>
      <c r="AD477" s="86">
        <v>69</v>
      </c>
      <c r="AE477" s="86">
        <v>69</v>
      </c>
      <c r="AF477" s="86">
        <f t="shared" si="48"/>
        <v>2722.4261099999999</v>
      </c>
      <c r="AH477" s="99">
        <v>57.4</v>
      </c>
      <c r="AI477" s="130">
        <v>2059</v>
      </c>
      <c r="AJ477" s="73">
        <v>54.578139999999998</v>
      </c>
      <c r="AK477" s="92">
        <v>54.578139999999998</v>
      </c>
      <c r="AL477" s="74">
        <v>67</v>
      </c>
      <c r="AM477" s="74">
        <v>67</v>
      </c>
      <c r="AO477" s="108">
        <v>52.827848237168801</v>
      </c>
      <c r="AP477" s="14">
        <v>56.404258467521899</v>
      </c>
      <c r="AQ477" s="14">
        <v>79.367230675371502</v>
      </c>
      <c r="AR477" s="14">
        <v>33.192641209514001</v>
      </c>
      <c r="AS477" s="108">
        <v>2.4433593233426326E-3</v>
      </c>
      <c r="AT477" s="108">
        <f t="shared" si="50"/>
        <v>112.56231524420883</v>
      </c>
      <c r="AY477" s="48">
        <v>1980</v>
      </c>
    </row>
    <row r="478" spans="1:51" ht="10.15" customHeight="1">
      <c r="A478" s="22">
        <v>42357</v>
      </c>
      <c r="B478" s="50">
        <f t="shared" si="45"/>
        <v>2015</v>
      </c>
      <c r="C478" s="169"/>
      <c r="F478" s="17">
        <v>64.8</v>
      </c>
      <c r="G478" s="30">
        <v>35.700000000000003</v>
      </c>
      <c r="H478" s="32">
        <v>4085</v>
      </c>
      <c r="I478" s="32">
        <f t="shared" si="46"/>
        <v>124.02</v>
      </c>
      <c r="J478" s="32">
        <v>135.64383000000001</v>
      </c>
      <c r="K478" s="6">
        <v>127000</v>
      </c>
      <c r="L478" s="6">
        <v>127</v>
      </c>
      <c r="N478" s="91">
        <v>58.9</v>
      </c>
      <c r="O478" s="75">
        <v>2007</v>
      </c>
      <c r="P478" s="137">
        <f t="shared" si="47"/>
        <v>59.09</v>
      </c>
      <c r="Q478" s="3">
        <v>59.475949999999997</v>
      </c>
      <c r="U478" s="24">
        <v>59</v>
      </c>
      <c r="W478" s="113">
        <v>248.69531711059997</v>
      </c>
      <c r="X478" s="113">
        <f t="shared" si="51"/>
        <v>8.7789446940041778</v>
      </c>
      <c r="Y478" s="113">
        <v>242.3</v>
      </c>
      <c r="Z478" s="113">
        <v>258.7</v>
      </c>
      <c r="AB478" s="86">
        <v>68.156490000000005</v>
      </c>
      <c r="AC478" s="86">
        <v>56.8</v>
      </c>
      <c r="AD478" s="86">
        <v>69</v>
      </c>
      <c r="AE478" s="86">
        <v>69</v>
      </c>
      <c r="AF478" s="86">
        <f t="shared" si="48"/>
        <v>2692.1813550000002</v>
      </c>
      <c r="AH478" s="99">
        <v>57.4</v>
      </c>
      <c r="AI478" s="130">
        <v>2059</v>
      </c>
      <c r="AJ478" s="73">
        <v>54.004480000000001</v>
      </c>
      <c r="AK478" s="92">
        <v>54.004480000000001</v>
      </c>
      <c r="AL478" s="74">
        <v>67</v>
      </c>
      <c r="AM478" s="74">
        <v>67</v>
      </c>
      <c r="AO478" s="108">
        <v>51.950108601623199</v>
      </c>
      <c r="AP478" s="14">
        <v>56.545361478931298</v>
      </c>
      <c r="AQ478" s="14">
        <v>74.616592470734304</v>
      </c>
      <c r="AR478" s="14">
        <v>35.953986559564797</v>
      </c>
      <c r="AS478" s="108">
        <v>1.8411629054281399E-3</v>
      </c>
      <c r="AT478" s="108">
        <f t="shared" si="50"/>
        <v>110.57242019320452</v>
      </c>
      <c r="AY478" s="48">
        <v>1980</v>
      </c>
    </row>
    <row r="479" spans="1:51" ht="10.15" customHeight="1">
      <c r="A479" s="22">
        <v>42358</v>
      </c>
      <c r="B479" s="50">
        <f t="shared" si="45"/>
        <v>2015</v>
      </c>
      <c r="C479" s="169"/>
      <c r="F479" s="17">
        <v>64.8</v>
      </c>
      <c r="G479" s="30">
        <v>35.700000000000003</v>
      </c>
      <c r="H479" s="32">
        <v>4085</v>
      </c>
      <c r="I479" s="32">
        <f t="shared" si="46"/>
        <v>124.02</v>
      </c>
      <c r="J479" s="32">
        <v>132.55464000000001</v>
      </c>
      <c r="K479" s="6">
        <v>127000</v>
      </c>
      <c r="L479" s="6">
        <v>127</v>
      </c>
      <c r="N479" s="91">
        <v>58.9</v>
      </c>
      <c r="O479" s="75">
        <v>2007</v>
      </c>
      <c r="P479" s="137">
        <f t="shared" si="47"/>
        <v>59.09</v>
      </c>
      <c r="Q479" s="3">
        <v>59.45579</v>
      </c>
      <c r="U479" s="24">
        <v>59</v>
      </c>
      <c r="W479" s="113">
        <v>250.51558875520007</v>
      </c>
      <c r="X479" s="113">
        <f t="shared" si="51"/>
        <v>8.8432002830585628</v>
      </c>
      <c r="Y479" s="113">
        <v>240.4</v>
      </c>
      <c r="Z479" s="113">
        <v>258.7</v>
      </c>
      <c r="AB479" s="86">
        <v>67.248959999999997</v>
      </c>
      <c r="AC479" s="86">
        <v>58.3</v>
      </c>
      <c r="AD479" s="86">
        <v>69</v>
      </c>
      <c r="AE479" s="86">
        <v>69</v>
      </c>
      <c r="AF479" s="86">
        <f t="shared" si="48"/>
        <v>2656.33392</v>
      </c>
      <c r="AH479" s="99">
        <v>57.4</v>
      </c>
      <c r="AI479" s="130">
        <v>2059</v>
      </c>
      <c r="AJ479" s="73">
        <v>53.90643</v>
      </c>
      <c r="AK479" s="92">
        <v>53.90643</v>
      </c>
      <c r="AL479" s="74">
        <v>67</v>
      </c>
      <c r="AM479" s="74">
        <v>67</v>
      </c>
      <c r="AO479" s="108">
        <v>52.960294926104901</v>
      </c>
      <c r="AP479" s="14">
        <v>57.806552629903301</v>
      </c>
      <c r="AQ479" s="14">
        <v>74.863745210862405</v>
      </c>
      <c r="AR479" s="14">
        <v>36.436133274463103</v>
      </c>
      <c r="AS479" s="108">
        <v>6.7739094628227993E-5</v>
      </c>
      <c r="AT479" s="108">
        <f t="shared" si="50"/>
        <v>111.29994622442014</v>
      </c>
      <c r="AY479" s="48">
        <v>1980</v>
      </c>
    </row>
    <row r="480" spans="1:51" ht="10.15" customHeight="1">
      <c r="A480" s="22">
        <v>42359</v>
      </c>
      <c r="B480" s="50">
        <f t="shared" si="45"/>
        <v>2015</v>
      </c>
      <c r="C480" s="169"/>
      <c r="F480" s="17">
        <v>64.8</v>
      </c>
      <c r="G480" s="30">
        <v>35.700000000000003</v>
      </c>
      <c r="H480" s="32">
        <v>4085</v>
      </c>
      <c r="I480" s="32">
        <f t="shared" si="46"/>
        <v>124.02</v>
      </c>
      <c r="J480" s="32">
        <v>133.34501</v>
      </c>
      <c r="K480" s="6">
        <v>127000</v>
      </c>
      <c r="L480" s="6">
        <v>127</v>
      </c>
      <c r="N480" s="91">
        <v>58.9</v>
      </c>
      <c r="O480" s="75">
        <v>2007</v>
      </c>
      <c r="P480" s="137">
        <f t="shared" si="47"/>
        <v>59.09</v>
      </c>
      <c r="Q480" s="3">
        <v>59.632539999999999</v>
      </c>
      <c r="U480" s="24">
        <v>59</v>
      </c>
      <c r="W480" s="113">
        <v>250.04005763320001</v>
      </c>
      <c r="X480" s="113">
        <f t="shared" si="51"/>
        <v>8.8264140344519593</v>
      </c>
      <c r="Y480" s="113">
        <v>241.1</v>
      </c>
      <c r="Z480" s="113">
        <v>258.7</v>
      </c>
      <c r="AB480" s="86">
        <v>66.150289999999998</v>
      </c>
      <c r="AC480" s="86">
        <v>58</v>
      </c>
      <c r="AD480" s="86">
        <v>69</v>
      </c>
      <c r="AE480" s="86">
        <v>69</v>
      </c>
      <c r="AF480" s="86">
        <f t="shared" si="48"/>
        <v>2612.936455</v>
      </c>
      <c r="AG480" s="87" t="s">
        <v>155</v>
      </c>
      <c r="AH480" s="99">
        <v>57.4</v>
      </c>
      <c r="AI480" s="130">
        <v>2059</v>
      </c>
      <c r="AJ480" s="73">
        <v>54.141589999999994</v>
      </c>
      <c r="AK480" s="92">
        <v>54.141589999999994</v>
      </c>
      <c r="AL480" s="74">
        <v>67</v>
      </c>
      <c r="AM480" s="74">
        <v>67</v>
      </c>
      <c r="AO480" s="108">
        <v>54.5581581681854</v>
      </c>
      <c r="AP480" s="14">
        <v>60.489670300191001</v>
      </c>
      <c r="AQ480" s="14">
        <v>80.577040665087694</v>
      </c>
      <c r="AR480" s="14">
        <v>36.206510123588401</v>
      </c>
      <c r="AS480" s="108">
        <v>0</v>
      </c>
      <c r="AT480" s="108">
        <f t="shared" si="50"/>
        <v>116.7835507886761</v>
      </c>
      <c r="AY480" s="48">
        <v>1980</v>
      </c>
    </row>
    <row r="481" spans="1:51" ht="10.15" customHeight="1">
      <c r="A481" s="22">
        <v>42360</v>
      </c>
      <c r="B481" s="50">
        <f t="shared" si="45"/>
        <v>2015</v>
      </c>
      <c r="C481" s="169"/>
      <c r="F481" s="17">
        <v>64.8</v>
      </c>
      <c r="G481" s="30">
        <v>35.700000000000003</v>
      </c>
      <c r="H481" s="32">
        <v>4085</v>
      </c>
      <c r="I481" s="32">
        <f t="shared" si="46"/>
        <v>124.02</v>
      </c>
      <c r="J481" s="32">
        <v>132.29772</v>
      </c>
      <c r="K481" s="6">
        <v>127000</v>
      </c>
      <c r="L481" s="6">
        <v>127</v>
      </c>
      <c r="N481" s="91">
        <v>58.9</v>
      </c>
      <c r="O481" s="75">
        <v>2007</v>
      </c>
      <c r="P481" s="137">
        <f t="shared" si="47"/>
        <v>59.09</v>
      </c>
      <c r="Q481" s="3">
        <v>59.411050000000003</v>
      </c>
      <c r="U481" s="24">
        <v>59</v>
      </c>
      <c r="W481" s="113">
        <v>249.27739857959997</v>
      </c>
      <c r="X481" s="113">
        <f t="shared" si="51"/>
        <v>8.7994921698598798</v>
      </c>
      <c r="Y481" s="113">
        <v>237.2</v>
      </c>
      <c r="Z481" s="113">
        <v>258.7</v>
      </c>
      <c r="AB481" s="86">
        <v>67.680440000000004</v>
      </c>
      <c r="AC481" s="86">
        <v>57.9</v>
      </c>
      <c r="AD481" s="86">
        <v>69</v>
      </c>
      <c r="AE481" s="86">
        <v>69</v>
      </c>
      <c r="AF481" s="86">
        <f t="shared" si="48"/>
        <v>2673.3773800000004</v>
      </c>
      <c r="AH481" s="99">
        <v>57.4</v>
      </c>
      <c r="AI481" s="130">
        <v>2059</v>
      </c>
      <c r="AJ481" s="73">
        <v>54.133089999999996</v>
      </c>
      <c r="AK481" s="92">
        <v>54.133089999999996</v>
      </c>
      <c r="AL481" s="74">
        <v>67</v>
      </c>
      <c r="AM481" s="74">
        <v>67</v>
      </c>
      <c r="AO481" s="108">
        <v>53.167639388008197</v>
      </c>
      <c r="AP481" s="14">
        <v>57.781601821938203</v>
      </c>
      <c r="AQ481" s="14">
        <v>81.519542598366499</v>
      </c>
      <c r="AR481" s="14">
        <v>37.309982324391697</v>
      </c>
      <c r="AS481" s="108">
        <v>3.6957998470023797E-3</v>
      </c>
      <c r="AT481" s="108">
        <f t="shared" si="50"/>
        <v>118.8332207226052</v>
      </c>
      <c r="AY481" s="48">
        <v>1980</v>
      </c>
    </row>
    <row r="482" spans="1:51" ht="10.15" customHeight="1">
      <c r="A482" s="22">
        <v>42361</v>
      </c>
      <c r="B482" s="50">
        <f t="shared" si="45"/>
        <v>2015</v>
      </c>
      <c r="C482" s="169"/>
      <c r="F482" s="17">
        <v>64.8</v>
      </c>
      <c r="G482" s="30">
        <v>35.700000000000003</v>
      </c>
      <c r="H482" s="32">
        <v>4085</v>
      </c>
      <c r="I482" s="32">
        <f t="shared" si="46"/>
        <v>124.02</v>
      </c>
      <c r="J482" s="32">
        <v>130.58656000000002</v>
      </c>
      <c r="K482" s="6">
        <v>127000</v>
      </c>
      <c r="L482" s="6">
        <v>127</v>
      </c>
      <c r="N482" s="91">
        <v>58.9</v>
      </c>
      <c r="O482" s="75">
        <v>2007</v>
      </c>
      <c r="P482" s="137">
        <f t="shared" si="47"/>
        <v>59.09</v>
      </c>
      <c r="Q482" s="3">
        <v>57.423699999999997</v>
      </c>
      <c r="U482" s="24">
        <v>59</v>
      </c>
      <c r="W482" s="113">
        <v>255.98174590659991</v>
      </c>
      <c r="X482" s="113">
        <f t="shared" si="51"/>
        <v>9.0361556305029751</v>
      </c>
      <c r="Y482" s="113">
        <v>246.3</v>
      </c>
      <c r="Z482" s="113">
        <v>258.7</v>
      </c>
      <c r="AB482" s="86">
        <v>68.875529999999998</v>
      </c>
      <c r="AC482" s="86">
        <v>58.4</v>
      </c>
      <c r="AD482" s="86">
        <v>69</v>
      </c>
      <c r="AE482" s="86">
        <v>69</v>
      </c>
      <c r="AF482" s="86">
        <f t="shared" si="48"/>
        <v>2720.583435</v>
      </c>
      <c r="AH482" s="99">
        <v>57.4</v>
      </c>
      <c r="AI482" s="130">
        <v>2059</v>
      </c>
      <c r="AJ482" s="73">
        <v>52.904730000000001</v>
      </c>
      <c r="AK482" s="92">
        <v>52.904730000000001</v>
      </c>
      <c r="AL482" s="74">
        <v>67</v>
      </c>
      <c r="AM482" s="74">
        <v>67</v>
      </c>
      <c r="AO482" s="108">
        <v>53.702689742418002</v>
      </c>
      <c r="AP482" s="14">
        <v>58.1861503748149</v>
      </c>
      <c r="AQ482" s="14">
        <v>80.341509396851706</v>
      </c>
      <c r="AR482" s="14">
        <v>37.794171823999399</v>
      </c>
      <c r="AS482" s="108">
        <v>1.0560652573903388E-3</v>
      </c>
      <c r="AT482" s="108">
        <f t="shared" si="50"/>
        <v>118.13673728610848</v>
      </c>
      <c r="AY482" s="48">
        <v>1980</v>
      </c>
    </row>
    <row r="483" spans="1:51" ht="10.15" customHeight="1">
      <c r="A483" s="22">
        <v>42362</v>
      </c>
      <c r="B483" s="50">
        <f t="shared" si="45"/>
        <v>2015</v>
      </c>
      <c r="C483" s="169"/>
      <c r="F483" s="17">
        <v>64.8</v>
      </c>
      <c r="G483" s="30">
        <v>35.700000000000003</v>
      </c>
      <c r="H483" s="32">
        <v>4085</v>
      </c>
      <c r="I483" s="32">
        <f t="shared" si="46"/>
        <v>124.02</v>
      </c>
      <c r="J483" s="32">
        <v>128.87446</v>
      </c>
      <c r="K483" s="6">
        <v>127000</v>
      </c>
      <c r="L483" s="6">
        <v>127</v>
      </c>
      <c r="N483" s="91">
        <v>58.9</v>
      </c>
      <c r="O483" s="75">
        <v>2007</v>
      </c>
      <c r="P483" s="137">
        <f t="shared" si="47"/>
        <v>59.09</v>
      </c>
      <c r="Q483" s="3">
        <v>58.47954</v>
      </c>
      <c r="U483" s="24">
        <v>59</v>
      </c>
      <c r="W483" s="113">
        <v>253.13156052680006</v>
      </c>
      <c r="X483" s="113">
        <f t="shared" si="51"/>
        <v>8.9355440865960407</v>
      </c>
      <c r="Y483" s="113">
        <v>246.6</v>
      </c>
      <c r="Z483" s="113">
        <v>258.7</v>
      </c>
      <c r="AB483" s="86">
        <v>68.544409999999999</v>
      </c>
      <c r="AC483" s="86">
        <v>60.3</v>
      </c>
      <c r="AD483" s="86">
        <v>69</v>
      </c>
      <c r="AE483" s="86">
        <v>69</v>
      </c>
      <c r="AF483" s="86">
        <f t="shared" si="48"/>
        <v>2707.504195</v>
      </c>
      <c r="AH483" s="99">
        <v>57.4</v>
      </c>
      <c r="AI483" s="130">
        <v>2059</v>
      </c>
      <c r="AJ483" s="73">
        <v>53.906289999999998</v>
      </c>
      <c r="AK483" s="92">
        <v>53.906289999999998</v>
      </c>
      <c r="AL483" s="74">
        <v>67</v>
      </c>
      <c r="AM483" s="74">
        <v>67</v>
      </c>
      <c r="AO483" s="108">
        <v>53.846704448323997</v>
      </c>
      <c r="AP483" s="14">
        <v>57.260742509048896</v>
      </c>
      <c r="AQ483" s="14">
        <v>81.782242097305399</v>
      </c>
      <c r="AR483" s="14">
        <v>38.670432403432699</v>
      </c>
      <c r="AS483" s="108">
        <v>4.4932125956040798E-3</v>
      </c>
      <c r="AT483" s="108">
        <f t="shared" si="50"/>
        <v>120.4571677133337</v>
      </c>
      <c r="AY483" s="48">
        <v>1980</v>
      </c>
    </row>
    <row r="484" spans="1:51" ht="10.15" customHeight="1">
      <c r="A484" s="22">
        <v>42363</v>
      </c>
      <c r="B484" s="50">
        <f t="shared" si="45"/>
        <v>2015</v>
      </c>
      <c r="C484" s="169"/>
      <c r="F484" s="17">
        <v>64.8</v>
      </c>
      <c r="G484" s="30">
        <v>35.700000000000003</v>
      </c>
      <c r="H484" s="32">
        <v>4085</v>
      </c>
      <c r="I484" s="32">
        <f t="shared" si="46"/>
        <v>124.02</v>
      </c>
      <c r="J484" s="32">
        <v>128.94855999999999</v>
      </c>
      <c r="K484" s="6">
        <v>127000</v>
      </c>
      <c r="L484" s="6">
        <v>127</v>
      </c>
      <c r="N484" s="91">
        <v>58.9</v>
      </c>
      <c r="O484" s="75">
        <v>2007</v>
      </c>
      <c r="P484" s="137">
        <f t="shared" si="47"/>
        <v>59.09</v>
      </c>
      <c r="Q484" s="3">
        <v>57.431550000000001</v>
      </c>
      <c r="U484" s="24">
        <v>59</v>
      </c>
      <c r="W484" s="113">
        <v>247.73826209110001</v>
      </c>
      <c r="X484" s="113">
        <f t="shared" si="51"/>
        <v>8.74516065181583</v>
      </c>
      <c r="Y484" s="113">
        <v>242.9</v>
      </c>
      <c r="Z484" s="113">
        <v>258.7</v>
      </c>
      <c r="AB484" s="86">
        <v>69.813770000000005</v>
      </c>
      <c r="AC484" s="86">
        <v>61.6</v>
      </c>
      <c r="AD484" s="86">
        <v>69</v>
      </c>
      <c r="AE484" s="86">
        <v>69</v>
      </c>
      <c r="AF484" s="86">
        <f t="shared" si="48"/>
        <v>2757.6439150000001</v>
      </c>
      <c r="AH484" s="99">
        <v>57.4</v>
      </c>
      <c r="AI484" s="130">
        <v>2059</v>
      </c>
      <c r="AJ484" s="73">
        <v>52.751899999999999</v>
      </c>
      <c r="AK484" s="92">
        <v>52.751899999999999</v>
      </c>
      <c r="AL484" s="74">
        <v>67</v>
      </c>
      <c r="AM484" s="74">
        <v>67</v>
      </c>
      <c r="AO484" s="108">
        <v>54.9403507629929</v>
      </c>
      <c r="AP484" s="14">
        <v>59.326487632021497</v>
      </c>
      <c r="AQ484" s="14">
        <v>80.518811382251997</v>
      </c>
      <c r="AR484" s="14">
        <v>32.381915174708503</v>
      </c>
      <c r="AS484" s="108">
        <v>3.4220029585008199E-3</v>
      </c>
      <c r="AT484" s="108">
        <f t="shared" si="50"/>
        <v>112.90414855991901</v>
      </c>
      <c r="AY484" s="48">
        <v>1980</v>
      </c>
    </row>
    <row r="485" spans="1:51" ht="10.15" customHeight="1">
      <c r="A485" s="22">
        <v>42364</v>
      </c>
      <c r="B485" s="50">
        <f t="shared" si="45"/>
        <v>2015</v>
      </c>
      <c r="C485" s="169"/>
      <c r="F485" s="17">
        <v>64.8</v>
      </c>
      <c r="G485" s="30">
        <v>35.700000000000003</v>
      </c>
      <c r="H485" s="32">
        <v>4085</v>
      </c>
      <c r="I485" s="32">
        <f t="shared" si="46"/>
        <v>124.02</v>
      </c>
      <c r="J485" s="32">
        <v>129.91997000000001</v>
      </c>
      <c r="K485" s="6">
        <v>127000</v>
      </c>
      <c r="L485" s="6">
        <v>127</v>
      </c>
      <c r="N485" s="91">
        <v>58.9</v>
      </c>
      <c r="O485" s="75">
        <v>2007</v>
      </c>
      <c r="P485" s="137">
        <f t="shared" si="47"/>
        <v>59.09</v>
      </c>
      <c r="Q485" s="3">
        <v>57.197949999999999</v>
      </c>
      <c r="U485" s="24">
        <v>59</v>
      </c>
      <c r="W485" s="113">
        <v>246.05405566340002</v>
      </c>
      <c r="X485" s="113">
        <f t="shared" si="51"/>
        <v>8.6857081649180206</v>
      </c>
      <c r="Y485" s="113">
        <v>242.4</v>
      </c>
      <c r="Z485" s="113">
        <v>258.7</v>
      </c>
      <c r="AB485" s="86">
        <v>68.827150000000003</v>
      </c>
      <c r="AC485" s="86">
        <v>62.2</v>
      </c>
      <c r="AD485" s="86">
        <v>69</v>
      </c>
      <c r="AE485" s="86">
        <v>69</v>
      </c>
      <c r="AF485" s="86">
        <f t="shared" si="48"/>
        <v>2718.6724250000002</v>
      </c>
      <c r="AH485" s="99">
        <v>57.4</v>
      </c>
      <c r="AI485" s="130">
        <v>2059</v>
      </c>
      <c r="AJ485" s="73">
        <v>52.64508</v>
      </c>
      <c r="AK485" s="92">
        <v>52.64508</v>
      </c>
      <c r="AL485" s="74">
        <v>67</v>
      </c>
      <c r="AM485" s="74">
        <v>67</v>
      </c>
      <c r="AO485" s="108">
        <v>54.365301020601599</v>
      </c>
      <c r="AP485" s="14">
        <v>58.134328199853996</v>
      </c>
      <c r="AQ485" s="14">
        <v>78.7026476982725</v>
      </c>
      <c r="AR485" s="14">
        <v>32.589733552491602</v>
      </c>
      <c r="AS485" s="108">
        <v>9.3528204494052405E-5</v>
      </c>
      <c r="AT485" s="108">
        <f t="shared" si="50"/>
        <v>111.29247477896858</v>
      </c>
      <c r="AY485" s="48">
        <v>1980</v>
      </c>
    </row>
    <row r="486" spans="1:51" ht="10.15" customHeight="1">
      <c r="A486" s="22">
        <v>42365</v>
      </c>
      <c r="B486" s="50">
        <f t="shared" si="45"/>
        <v>2015</v>
      </c>
      <c r="C486" s="169"/>
      <c r="F486" s="17">
        <v>64.8</v>
      </c>
      <c r="G486" s="30">
        <v>35.700000000000003</v>
      </c>
      <c r="H486" s="32">
        <v>4085</v>
      </c>
      <c r="I486" s="32">
        <f t="shared" si="46"/>
        <v>124.02</v>
      </c>
      <c r="J486" s="32">
        <v>130.42808000000002</v>
      </c>
      <c r="K486" s="6">
        <v>127000</v>
      </c>
      <c r="L486" s="6">
        <v>127</v>
      </c>
      <c r="N486" s="91">
        <v>58.9</v>
      </c>
      <c r="O486" s="75">
        <v>2007</v>
      </c>
      <c r="P486" s="137">
        <f t="shared" si="47"/>
        <v>59.09</v>
      </c>
      <c r="Q486" s="3">
        <v>57.391089999999998</v>
      </c>
      <c r="U486" s="24">
        <v>59</v>
      </c>
      <c r="W486" s="113">
        <v>250.5591936095</v>
      </c>
      <c r="X486" s="113">
        <f t="shared" si="51"/>
        <v>8.8447395344153499</v>
      </c>
      <c r="Y486" s="113">
        <v>243</v>
      </c>
      <c r="Z486" s="113">
        <v>258.7</v>
      </c>
      <c r="AB486" s="86">
        <v>66.969040000000007</v>
      </c>
      <c r="AC486" s="86">
        <v>62.3</v>
      </c>
      <c r="AD486" s="86">
        <v>69</v>
      </c>
      <c r="AE486" s="86">
        <v>69</v>
      </c>
      <c r="AF486" s="86">
        <f t="shared" si="48"/>
        <v>2645.2770800000003</v>
      </c>
      <c r="AH486" s="99">
        <v>57.4</v>
      </c>
      <c r="AI486" s="130">
        <v>2059</v>
      </c>
      <c r="AJ486" s="73">
        <v>52.033679999999997</v>
      </c>
      <c r="AK486" s="92">
        <v>52.033679999999997</v>
      </c>
      <c r="AL486" s="74">
        <v>67</v>
      </c>
      <c r="AM486" s="74">
        <v>67</v>
      </c>
      <c r="AO486" s="108">
        <v>52.810999925483102</v>
      </c>
      <c r="AP486" s="14">
        <v>57.029482124609501</v>
      </c>
      <c r="AQ486" s="14">
        <v>77.667250629368297</v>
      </c>
      <c r="AR486" s="14">
        <v>32.323587880051797</v>
      </c>
      <c r="AS486" s="108">
        <v>9.1806213061014803E-5</v>
      </c>
      <c r="AT486" s="108">
        <f t="shared" si="50"/>
        <v>109.99093031563315</v>
      </c>
      <c r="AY486" s="48">
        <v>1980</v>
      </c>
    </row>
    <row r="487" spans="1:51" ht="10.15" customHeight="1">
      <c r="A487" s="22">
        <v>42366</v>
      </c>
      <c r="B487" s="50">
        <f t="shared" si="45"/>
        <v>2015</v>
      </c>
      <c r="C487" s="169"/>
      <c r="F487" s="17">
        <v>64.8</v>
      </c>
      <c r="G487" s="30">
        <v>35.700000000000003</v>
      </c>
      <c r="H487" s="32">
        <v>4085</v>
      </c>
      <c r="I487" s="32">
        <f t="shared" si="46"/>
        <v>124.02</v>
      </c>
      <c r="J487" s="32">
        <v>130.43983</v>
      </c>
      <c r="K487" s="6">
        <v>127000</v>
      </c>
      <c r="L487" s="6">
        <v>127</v>
      </c>
      <c r="N487" s="91">
        <v>58.9</v>
      </c>
      <c r="O487" s="75">
        <v>2007</v>
      </c>
      <c r="P487" s="137">
        <f t="shared" si="47"/>
        <v>59.09</v>
      </c>
      <c r="Q487" s="3">
        <v>57.884169999999997</v>
      </c>
      <c r="U487" s="24">
        <v>59</v>
      </c>
      <c r="W487" s="113">
        <v>249.34554231819999</v>
      </c>
      <c r="X487" s="113">
        <f t="shared" si="51"/>
        <v>8.8018976438324597</v>
      </c>
      <c r="Y487" s="113">
        <v>241.5</v>
      </c>
      <c r="Z487" s="113">
        <v>258.7</v>
      </c>
      <c r="AB487" s="86">
        <v>66.152569999999997</v>
      </c>
      <c r="AC487" s="86">
        <v>61</v>
      </c>
      <c r="AD487" s="86">
        <v>69</v>
      </c>
      <c r="AE487" s="86">
        <v>69</v>
      </c>
      <c r="AF487" s="86">
        <f t="shared" si="48"/>
        <v>2613.026515</v>
      </c>
      <c r="AH487" s="99">
        <v>57.4</v>
      </c>
      <c r="AI487" s="130">
        <v>2059</v>
      </c>
      <c r="AJ487" s="73">
        <v>52.425539999999998</v>
      </c>
      <c r="AK487" s="92">
        <v>52.425539999999998</v>
      </c>
      <c r="AL487" s="74">
        <v>67</v>
      </c>
      <c r="AM487" s="74">
        <v>67</v>
      </c>
      <c r="AO487" s="108">
        <v>53.491839316736304</v>
      </c>
      <c r="AP487" s="14">
        <v>58.535538455565003</v>
      </c>
      <c r="AQ487" s="14">
        <v>79.0237324117669</v>
      </c>
      <c r="AR487" s="14">
        <v>33.1585043170194</v>
      </c>
      <c r="AS487" s="108">
        <v>0</v>
      </c>
      <c r="AT487" s="108">
        <f t="shared" si="50"/>
        <v>112.18223672878631</v>
      </c>
      <c r="AY487" s="48">
        <v>1980</v>
      </c>
    </row>
    <row r="488" spans="1:51" ht="10.15" customHeight="1">
      <c r="A488" s="22">
        <v>42367</v>
      </c>
      <c r="B488" s="50">
        <f t="shared" si="45"/>
        <v>2015</v>
      </c>
      <c r="C488" s="169"/>
      <c r="F488" s="17">
        <v>64.8</v>
      </c>
      <c r="G488" s="30">
        <v>35.700000000000003</v>
      </c>
      <c r="H488" s="32">
        <v>4085</v>
      </c>
      <c r="I488" s="32">
        <f t="shared" si="46"/>
        <v>124.02</v>
      </c>
      <c r="J488" s="32">
        <v>134.90645000000001</v>
      </c>
      <c r="K488" s="6">
        <v>127000</v>
      </c>
      <c r="L488" s="6">
        <v>127</v>
      </c>
      <c r="N488" s="91">
        <v>58.9</v>
      </c>
      <c r="O488" s="75">
        <v>2007</v>
      </c>
      <c r="P488" s="137">
        <f t="shared" si="47"/>
        <v>59.09</v>
      </c>
      <c r="Q488" s="3">
        <v>57.783589999999997</v>
      </c>
      <c r="U488" s="24">
        <v>59</v>
      </c>
      <c r="W488" s="113">
        <v>248.23781307609991</v>
      </c>
      <c r="X488" s="113">
        <f t="shared" si="51"/>
        <v>8.7627948015863257</v>
      </c>
      <c r="Y488" s="113">
        <v>241</v>
      </c>
      <c r="Z488" s="113">
        <v>258.7</v>
      </c>
      <c r="AB488" s="86">
        <v>66.92765</v>
      </c>
      <c r="AC488" s="86">
        <v>61.4</v>
      </c>
      <c r="AD488" s="86">
        <v>69</v>
      </c>
      <c r="AE488" s="86">
        <v>69</v>
      </c>
      <c r="AF488" s="86">
        <f t="shared" si="48"/>
        <v>2643.642175</v>
      </c>
      <c r="AH488" s="99">
        <v>57.4</v>
      </c>
      <c r="AI488" s="130">
        <v>2059</v>
      </c>
      <c r="AJ488" s="73">
        <v>52.573910000000005</v>
      </c>
      <c r="AK488" s="92">
        <v>52.573910000000005</v>
      </c>
      <c r="AL488" s="74">
        <v>67</v>
      </c>
      <c r="AM488" s="74">
        <v>67</v>
      </c>
      <c r="AO488" s="108">
        <v>54.799471573285501</v>
      </c>
      <c r="AP488" s="14">
        <v>59.410670576284502</v>
      </c>
      <c r="AQ488" s="14">
        <v>77.574549582726405</v>
      </c>
      <c r="AR488" s="14">
        <v>35.014637416469803</v>
      </c>
      <c r="AS488" s="108">
        <v>1.6408812469906201E-4</v>
      </c>
      <c r="AT488" s="108">
        <f t="shared" si="50"/>
        <v>112.58935108732092</v>
      </c>
      <c r="AY488" s="48">
        <v>1980</v>
      </c>
    </row>
    <row r="489" spans="1:51" ht="10.15" customHeight="1">
      <c r="A489" s="22">
        <v>42368</v>
      </c>
      <c r="B489" s="50">
        <f t="shared" si="45"/>
        <v>2015</v>
      </c>
      <c r="C489" s="169"/>
      <c r="F489" s="17">
        <v>64.8</v>
      </c>
      <c r="G489" s="30">
        <v>35.700000000000003</v>
      </c>
      <c r="H489" s="32">
        <v>4085</v>
      </c>
      <c r="I489" s="32">
        <f t="shared" si="46"/>
        <v>124.02</v>
      </c>
      <c r="J489" s="32">
        <v>139.96311</v>
      </c>
      <c r="K489" s="6">
        <v>127000</v>
      </c>
      <c r="L489" s="6">
        <v>127</v>
      </c>
      <c r="N489" s="91">
        <v>58.9</v>
      </c>
      <c r="O489" s="75">
        <v>2007</v>
      </c>
      <c r="P489" s="137">
        <f t="shared" si="47"/>
        <v>59.09</v>
      </c>
      <c r="Q489" s="3">
        <v>60.57479</v>
      </c>
      <c r="U489" s="24">
        <v>59</v>
      </c>
      <c r="W489" s="113">
        <v>248.02318495040004</v>
      </c>
      <c r="X489" s="113">
        <f t="shared" si="51"/>
        <v>8.7552184287491208</v>
      </c>
      <c r="Y489" s="113">
        <v>240.2</v>
      </c>
      <c r="Z489" s="113">
        <v>258.7</v>
      </c>
      <c r="AB489" s="86">
        <v>67.045569999999998</v>
      </c>
      <c r="AC489" s="86">
        <v>60.4</v>
      </c>
      <c r="AD489" s="86">
        <v>69</v>
      </c>
      <c r="AE489" s="86">
        <v>69</v>
      </c>
      <c r="AF489" s="86">
        <f t="shared" si="48"/>
        <v>2648.3000149999998</v>
      </c>
      <c r="AH489" s="99">
        <v>57.4</v>
      </c>
      <c r="AI489" s="130">
        <v>2059</v>
      </c>
      <c r="AJ489" s="73">
        <v>54.546010000000003</v>
      </c>
      <c r="AK489" s="92">
        <v>54.546010000000003</v>
      </c>
      <c r="AL489" s="74">
        <v>67</v>
      </c>
      <c r="AM489" s="74">
        <v>67</v>
      </c>
      <c r="AO489" s="108">
        <v>54.8520117302294</v>
      </c>
      <c r="AP489" s="14">
        <v>58.452844551266601</v>
      </c>
      <c r="AQ489" s="14">
        <v>83.178603710386099</v>
      </c>
      <c r="AR489" s="14">
        <v>49.3177867618503</v>
      </c>
      <c r="AS489" s="108">
        <v>2.1210179328918398E-4</v>
      </c>
      <c r="AT489" s="108">
        <f t="shared" si="50"/>
        <v>132.49660257402968</v>
      </c>
      <c r="AY489" s="48">
        <v>1980</v>
      </c>
    </row>
    <row r="490" spans="1:51" ht="10.15" customHeight="1">
      <c r="A490" s="22">
        <v>42369</v>
      </c>
      <c r="B490" s="50">
        <f t="shared" si="45"/>
        <v>2015</v>
      </c>
      <c r="C490" s="169"/>
      <c r="F490" s="17">
        <v>64.8</v>
      </c>
      <c r="G490" s="30">
        <v>35.700000000000003</v>
      </c>
      <c r="H490" s="32">
        <v>4085</v>
      </c>
      <c r="I490" s="32">
        <f t="shared" si="46"/>
        <v>124.02</v>
      </c>
      <c r="J490" s="32">
        <v>138.17852999999999</v>
      </c>
      <c r="K490" s="6">
        <v>127000</v>
      </c>
      <c r="L490" s="6">
        <v>127</v>
      </c>
      <c r="N490" s="91">
        <v>58.9</v>
      </c>
      <c r="O490" s="75">
        <v>2007</v>
      </c>
      <c r="P490" s="137">
        <f t="shared" si="47"/>
        <v>59.09</v>
      </c>
      <c r="Q490" s="3">
        <v>61.338639999999998</v>
      </c>
      <c r="U490" s="24">
        <v>59</v>
      </c>
      <c r="W490" s="113">
        <v>248.80242637309999</v>
      </c>
      <c r="X490" s="113">
        <f t="shared" si="51"/>
        <v>8.7827256509704288</v>
      </c>
      <c r="Y490" s="113">
        <v>240.2</v>
      </c>
      <c r="Z490" s="113">
        <v>258.7</v>
      </c>
      <c r="AB490" s="86">
        <v>65.359189999999998</v>
      </c>
      <c r="AC490" s="86">
        <v>60.7</v>
      </c>
      <c r="AD490" s="86">
        <v>69</v>
      </c>
      <c r="AE490" s="86">
        <v>69</v>
      </c>
      <c r="AF490" s="86">
        <f t="shared" si="48"/>
        <v>2581.688005</v>
      </c>
      <c r="AH490" s="99">
        <v>57.4</v>
      </c>
      <c r="AI490" s="130">
        <v>2059</v>
      </c>
      <c r="AJ490" s="73">
        <v>56.061510000000006</v>
      </c>
      <c r="AK490" s="92">
        <v>56.061510000000006</v>
      </c>
      <c r="AL490" s="74">
        <v>67</v>
      </c>
      <c r="AM490" s="74">
        <v>67</v>
      </c>
      <c r="AO490" s="108">
        <v>54.853115286842097</v>
      </c>
      <c r="AP490" s="14">
        <v>58.957294652654795</v>
      </c>
      <c r="AQ490" s="14">
        <v>83.297950482114402</v>
      </c>
      <c r="AR490" s="14">
        <v>48.803501597863203</v>
      </c>
      <c r="AS490" s="108">
        <v>1.75576751399923E-3</v>
      </c>
      <c r="AT490" s="108">
        <f t="shared" si="50"/>
        <v>132.1032078474916</v>
      </c>
      <c r="AY490" s="48">
        <v>1980</v>
      </c>
    </row>
    <row r="491" spans="1:51" ht="10.15" customHeight="1">
      <c r="A491" s="22">
        <v>42370</v>
      </c>
      <c r="B491" s="50">
        <f t="shared" si="45"/>
        <v>2016</v>
      </c>
      <c r="C491" s="171" t="s">
        <v>216</v>
      </c>
      <c r="D491" s="158">
        <v>0</v>
      </c>
      <c r="E491" s="157">
        <v>150</v>
      </c>
      <c r="F491" s="17">
        <v>64.8</v>
      </c>
      <c r="G491" s="30">
        <v>36.5</v>
      </c>
      <c r="H491" s="32">
        <v>4125</v>
      </c>
      <c r="I491" s="32">
        <f t="shared" si="46"/>
        <v>124.02</v>
      </c>
      <c r="J491" s="32">
        <v>136.24781000000002</v>
      </c>
      <c r="K491" s="6">
        <v>127000</v>
      </c>
      <c r="L491" s="6">
        <v>121</v>
      </c>
      <c r="N491" s="91">
        <v>58.1</v>
      </c>
      <c r="O491" s="75">
        <v>2195</v>
      </c>
      <c r="P491" s="137">
        <f t="shared" si="47"/>
        <v>59.09</v>
      </c>
      <c r="Q491" s="3">
        <v>59.569269999999996</v>
      </c>
      <c r="U491" s="24">
        <v>58</v>
      </c>
      <c r="W491" s="113">
        <v>248.99118608560002</v>
      </c>
      <c r="X491" s="113">
        <f t="shared" si="51"/>
        <v>8.7893888688216801</v>
      </c>
      <c r="Y491" s="113">
        <v>238.4</v>
      </c>
      <c r="Z491" s="104">
        <v>255.7</v>
      </c>
      <c r="AA491" s="139" t="s">
        <v>147</v>
      </c>
      <c r="AB491" s="86">
        <v>63.82495999999999</v>
      </c>
      <c r="AC491" s="86">
        <v>59.7</v>
      </c>
      <c r="AD491" s="86">
        <v>69.5</v>
      </c>
      <c r="AE491" s="86">
        <v>69.5</v>
      </c>
      <c r="AF491" s="86">
        <f t="shared" si="48"/>
        <v>2521.0859199999995</v>
      </c>
      <c r="AG491" s="138" t="s">
        <v>123</v>
      </c>
      <c r="AH491" s="99">
        <v>57.4</v>
      </c>
      <c r="AI491" s="130">
        <v>2182</v>
      </c>
      <c r="AJ491" s="73">
        <v>54.778640000000003</v>
      </c>
      <c r="AK491" s="92">
        <v>54.778640000000003</v>
      </c>
      <c r="AL491" s="74">
        <v>67</v>
      </c>
      <c r="AM491" s="74">
        <v>72</v>
      </c>
      <c r="AO491" s="108">
        <v>56.250262864615102</v>
      </c>
      <c r="AP491" s="14">
        <v>60.798355854544894</v>
      </c>
      <c r="AQ491" s="14">
        <v>83.8028901590164</v>
      </c>
      <c r="AR491" s="14">
        <v>48.8519740332125</v>
      </c>
      <c r="AS491" s="108">
        <v>1.8474981959219301E-3</v>
      </c>
      <c r="AT491" s="108">
        <f t="shared" si="50"/>
        <v>132.65671169042483</v>
      </c>
      <c r="AY491" s="48">
        <v>1980</v>
      </c>
    </row>
    <row r="492" spans="1:51" ht="10.15" customHeight="1">
      <c r="A492" s="22">
        <v>42371</v>
      </c>
      <c r="B492" s="50">
        <f t="shared" si="45"/>
        <v>2016</v>
      </c>
      <c r="C492" s="169"/>
      <c r="F492" s="17">
        <v>64.8</v>
      </c>
      <c r="G492" s="30">
        <v>36.5</v>
      </c>
      <c r="H492" s="32">
        <v>4125</v>
      </c>
      <c r="I492" s="32">
        <f t="shared" si="46"/>
        <v>124.02</v>
      </c>
      <c r="J492" s="32">
        <v>138.22064999999998</v>
      </c>
      <c r="K492" s="6">
        <v>127000</v>
      </c>
      <c r="L492" s="6">
        <v>121</v>
      </c>
      <c r="N492" s="91">
        <v>58.1</v>
      </c>
      <c r="O492" s="75">
        <v>2195</v>
      </c>
      <c r="P492" s="137">
        <f t="shared" si="47"/>
        <v>59.09</v>
      </c>
      <c r="Q492" s="3">
        <v>61.125819999999997</v>
      </c>
      <c r="U492" s="24">
        <v>58</v>
      </c>
      <c r="W492" s="113">
        <v>248.82762267189997</v>
      </c>
      <c r="X492" s="113">
        <f t="shared" si="51"/>
        <v>8.7836150803180679</v>
      </c>
      <c r="Y492" s="113">
        <v>237.6</v>
      </c>
      <c r="Z492" s="113">
        <v>255.7</v>
      </c>
      <c r="AB492" s="86">
        <v>65.56592000000002</v>
      </c>
      <c r="AC492" s="86">
        <v>59.1</v>
      </c>
      <c r="AD492" s="86">
        <v>69.5</v>
      </c>
      <c r="AE492" s="86">
        <v>69.5</v>
      </c>
      <c r="AF492" s="86">
        <f t="shared" si="48"/>
        <v>2589.8538400000007</v>
      </c>
      <c r="AH492" s="99">
        <v>57.4</v>
      </c>
      <c r="AI492" s="130">
        <v>2182</v>
      </c>
      <c r="AJ492" s="73">
        <v>56.127940000000002</v>
      </c>
      <c r="AK492" s="92">
        <v>56.127940000000002</v>
      </c>
      <c r="AL492" s="74">
        <v>67</v>
      </c>
      <c r="AM492" s="74">
        <v>72</v>
      </c>
      <c r="AO492" s="108">
        <v>54.258029989801202</v>
      </c>
      <c r="AP492" s="14">
        <v>59.439258660812897</v>
      </c>
      <c r="AQ492" s="14">
        <v>79.942539452353401</v>
      </c>
      <c r="AR492" s="14">
        <v>47.733507427767201</v>
      </c>
      <c r="AS492" s="108">
        <v>1.1235135926140601E-4</v>
      </c>
      <c r="AT492" s="108">
        <f t="shared" si="50"/>
        <v>127.67615923147986</v>
      </c>
      <c r="AY492" s="48">
        <v>1980</v>
      </c>
    </row>
    <row r="493" spans="1:51" ht="10.15" customHeight="1">
      <c r="A493" s="22">
        <v>42372</v>
      </c>
      <c r="B493" s="50">
        <f t="shared" si="45"/>
        <v>2016</v>
      </c>
      <c r="C493" s="169"/>
      <c r="F493" s="17">
        <v>64.8</v>
      </c>
      <c r="G493" s="30">
        <v>36.5</v>
      </c>
      <c r="H493" s="32">
        <v>4125</v>
      </c>
      <c r="I493" s="32">
        <f t="shared" si="46"/>
        <v>124.02</v>
      </c>
      <c r="J493" s="32">
        <v>137.90323999999998</v>
      </c>
      <c r="K493" s="6">
        <v>127000</v>
      </c>
      <c r="L493" s="6">
        <v>121</v>
      </c>
      <c r="N493" s="91">
        <v>58.1</v>
      </c>
      <c r="O493" s="75">
        <v>2195</v>
      </c>
      <c r="P493" s="137">
        <f t="shared" si="47"/>
        <v>59.09</v>
      </c>
      <c r="Q493" s="3">
        <v>59.80462</v>
      </c>
      <c r="U493" s="24">
        <v>58</v>
      </c>
      <c r="W493" s="113">
        <v>249.68518584289998</v>
      </c>
      <c r="X493" s="113">
        <f t="shared" si="51"/>
        <v>8.813887060254368</v>
      </c>
      <c r="Y493" s="113">
        <v>230.6</v>
      </c>
      <c r="Z493" s="113">
        <v>255.7</v>
      </c>
      <c r="AB493" s="86">
        <v>65.176750000000027</v>
      </c>
      <c r="AC493" s="86">
        <v>60.9</v>
      </c>
      <c r="AD493" s="86">
        <v>69.5</v>
      </c>
      <c r="AE493" s="86">
        <v>69.5</v>
      </c>
      <c r="AF493" s="86">
        <f t="shared" si="48"/>
        <v>2574.4816250000013</v>
      </c>
      <c r="AH493" s="99">
        <v>57.4</v>
      </c>
      <c r="AI493" s="130">
        <v>2182</v>
      </c>
      <c r="AJ493" s="73">
        <v>54.790990000000001</v>
      </c>
      <c r="AK493" s="92">
        <v>54.790990000000001</v>
      </c>
      <c r="AL493" s="74">
        <v>67</v>
      </c>
      <c r="AM493" s="74">
        <v>72</v>
      </c>
      <c r="AO493" s="108">
        <v>54.047936874148903</v>
      </c>
      <c r="AP493" s="14">
        <v>58.805972450916798</v>
      </c>
      <c r="AQ493" s="14">
        <v>79.935264422438493</v>
      </c>
      <c r="AR493" s="14">
        <v>47.359852003675897</v>
      </c>
      <c r="AS493" s="108">
        <v>3.0266522970434497</v>
      </c>
      <c r="AT493" s="108">
        <f t="shared" si="50"/>
        <v>130.32176872315785</v>
      </c>
      <c r="AY493" s="48">
        <v>1980</v>
      </c>
    </row>
    <row r="494" spans="1:51" ht="10.15" customHeight="1">
      <c r="A494" s="22">
        <v>42373</v>
      </c>
      <c r="B494" s="50">
        <f t="shared" ref="B494:B557" si="52">YEAR(A494)</f>
        <v>2016</v>
      </c>
      <c r="C494" s="169"/>
      <c r="F494" s="17">
        <v>64.8</v>
      </c>
      <c r="G494" s="30">
        <v>36.5</v>
      </c>
      <c r="H494" s="32">
        <v>4125</v>
      </c>
      <c r="I494" s="32">
        <f t="shared" si="46"/>
        <v>124.02</v>
      </c>
      <c r="J494" s="32">
        <v>138.67651000000001</v>
      </c>
      <c r="K494" s="6">
        <v>127000</v>
      </c>
      <c r="L494" s="6">
        <v>121</v>
      </c>
      <c r="N494" s="91">
        <v>58.1</v>
      </c>
      <c r="O494" s="75">
        <v>2195</v>
      </c>
      <c r="P494" s="137">
        <f t="shared" si="47"/>
        <v>59.09</v>
      </c>
      <c r="Q494" s="3">
        <v>59.627220000000001</v>
      </c>
      <c r="U494" s="24">
        <v>58</v>
      </c>
      <c r="W494" s="113">
        <v>246.14857505320001</v>
      </c>
      <c r="X494" s="113">
        <f t="shared" si="51"/>
        <v>8.6890446993779591</v>
      </c>
      <c r="Y494" s="113">
        <v>230.3</v>
      </c>
      <c r="Z494" s="113">
        <v>255.7</v>
      </c>
      <c r="AB494" s="86">
        <v>64.796080004399997</v>
      </c>
      <c r="AC494" s="86">
        <v>59.7</v>
      </c>
      <c r="AD494" s="86">
        <v>69.5</v>
      </c>
      <c r="AE494" s="86">
        <v>69.5</v>
      </c>
      <c r="AF494" s="86">
        <f t="shared" si="48"/>
        <v>2559.4451601737996</v>
      </c>
      <c r="AH494" s="99">
        <v>57.4</v>
      </c>
      <c r="AI494" s="130">
        <v>2182</v>
      </c>
      <c r="AJ494" s="73">
        <v>54.520519999999998</v>
      </c>
      <c r="AK494" s="92">
        <v>54.520519999999998</v>
      </c>
      <c r="AL494" s="74">
        <v>67</v>
      </c>
      <c r="AM494" s="74">
        <v>72</v>
      </c>
      <c r="AO494" s="108">
        <v>54.227016115368997</v>
      </c>
      <c r="AP494" s="14">
        <v>58.353859086869598</v>
      </c>
      <c r="AQ494" s="14">
        <v>79.697825973121397</v>
      </c>
      <c r="AR494" s="14">
        <v>49.445170489196798</v>
      </c>
      <c r="AS494" s="108">
        <v>0.14422882598381501</v>
      </c>
      <c r="AT494" s="108">
        <f t="shared" si="50"/>
        <v>129.28722528830201</v>
      </c>
      <c r="AY494" s="48">
        <v>1980</v>
      </c>
    </row>
    <row r="495" spans="1:51" ht="10.15" customHeight="1">
      <c r="A495" s="22">
        <v>42374</v>
      </c>
      <c r="B495" s="50">
        <f t="shared" si="52"/>
        <v>2016</v>
      </c>
      <c r="C495" s="169"/>
      <c r="F495" s="17">
        <v>64.8</v>
      </c>
      <c r="G495" s="30">
        <v>36.5</v>
      </c>
      <c r="H495" s="32">
        <v>4125</v>
      </c>
      <c r="I495" s="32">
        <f t="shared" si="46"/>
        <v>124.02</v>
      </c>
      <c r="J495" s="32">
        <v>145.57133000000002</v>
      </c>
      <c r="K495" s="6">
        <v>127000</v>
      </c>
      <c r="L495" s="6">
        <v>121</v>
      </c>
      <c r="N495" s="91">
        <v>58.1</v>
      </c>
      <c r="O495" s="75">
        <v>2195</v>
      </c>
      <c r="P495" s="137">
        <f t="shared" si="47"/>
        <v>59.09</v>
      </c>
      <c r="Q495" s="3">
        <v>60.285319999999999</v>
      </c>
      <c r="U495" s="24">
        <v>58</v>
      </c>
      <c r="W495" s="113">
        <v>245.04659393450001</v>
      </c>
      <c r="X495" s="113">
        <f t="shared" si="51"/>
        <v>8.6501447658878501</v>
      </c>
      <c r="Y495" s="113">
        <v>235.5</v>
      </c>
      <c r="Z495" s="113">
        <v>255.7</v>
      </c>
      <c r="AB495" s="86">
        <v>64.528379999999999</v>
      </c>
      <c r="AC495" s="86">
        <v>60.1</v>
      </c>
      <c r="AD495" s="86">
        <v>69.5</v>
      </c>
      <c r="AE495" s="86">
        <v>69.5</v>
      </c>
      <c r="AF495" s="86">
        <f t="shared" si="48"/>
        <v>2548.8710099999998</v>
      </c>
      <c r="AH495" s="99">
        <v>57.4</v>
      </c>
      <c r="AI495" s="130">
        <v>2182</v>
      </c>
      <c r="AJ495" s="73">
        <v>54.905080000000005</v>
      </c>
      <c r="AK495" s="92">
        <v>54.905080000000005</v>
      </c>
      <c r="AL495" s="74">
        <v>67</v>
      </c>
      <c r="AM495" s="74">
        <v>72</v>
      </c>
      <c r="AO495" s="108">
        <v>54.895994334194903</v>
      </c>
      <c r="AP495" s="14">
        <v>59.551203628041499</v>
      </c>
      <c r="AQ495" s="14">
        <v>79.962851462349406</v>
      </c>
      <c r="AR495" s="14">
        <v>46.924814711199097</v>
      </c>
      <c r="AS495" s="108">
        <v>0</v>
      </c>
      <c r="AT495" s="108">
        <f t="shared" si="50"/>
        <v>126.8876661735485</v>
      </c>
      <c r="AY495" s="48">
        <v>1980</v>
      </c>
    </row>
    <row r="496" spans="1:51" ht="10.15" customHeight="1">
      <c r="A496" s="22">
        <v>42375</v>
      </c>
      <c r="B496" s="50">
        <f t="shared" si="52"/>
        <v>2016</v>
      </c>
      <c r="C496" s="169"/>
      <c r="F496" s="17">
        <v>64.8</v>
      </c>
      <c r="G496" s="30">
        <v>36.5</v>
      </c>
      <c r="H496" s="32">
        <v>4125</v>
      </c>
      <c r="I496" s="32">
        <f t="shared" ref="I496:I559" si="53">$I$430</f>
        <v>124.02</v>
      </c>
      <c r="J496" s="32">
        <v>142.4726</v>
      </c>
      <c r="K496" s="6">
        <v>127000</v>
      </c>
      <c r="L496" s="6">
        <v>121</v>
      </c>
      <c r="N496" s="91">
        <v>58.1</v>
      </c>
      <c r="O496" s="75">
        <v>2195</v>
      </c>
      <c r="P496" s="137">
        <f t="shared" ref="P496:P559" si="54">$P$430</f>
        <v>59.09</v>
      </c>
      <c r="Q496" s="3">
        <v>59.729230000000001</v>
      </c>
      <c r="U496" s="24">
        <v>58</v>
      </c>
      <c r="W496" s="113">
        <v>243.29228384060005</v>
      </c>
      <c r="X496" s="113">
        <f t="shared" si="51"/>
        <v>8.5882176195731805</v>
      </c>
      <c r="Y496" s="113">
        <v>234.6</v>
      </c>
      <c r="Z496" s="113">
        <v>255.7</v>
      </c>
      <c r="AB496" s="86">
        <v>63.98737000000002</v>
      </c>
      <c r="AC496" s="86">
        <v>62.7</v>
      </c>
      <c r="AD496" s="86">
        <v>69.5</v>
      </c>
      <c r="AE496" s="86">
        <v>69.5</v>
      </c>
      <c r="AF496" s="86">
        <f t="shared" si="48"/>
        <v>2527.5011150000009</v>
      </c>
      <c r="AH496" s="99">
        <v>57.4</v>
      </c>
      <c r="AI496" s="130">
        <v>2182</v>
      </c>
      <c r="AJ496" s="73">
        <v>55.265349999999998</v>
      </c>
      <c r="AK496" s="92">
        <v>55.265349999999998</v>
      </c>
      <c r="AL496" s="74">
        <v>67</v>
      </c>
      <c r="AM496" s="74">
        <v>72</v>
      </c>
      <c r="AO496" s="108">
        <v>53.846989591692903</v>
      </c>
      <c r="AP496" s="14">
        <v>57.476530453893297</v>
      </c>
      <c r="AQ496" s="14">
        <v>79.598146873484794</v>
      </c>
      <c r="AR496" s="14">
        <v>49.114215501680803</v>
      </c>
      <c r="AS496" s="108">
        <v>6.1169277562035391E-4</v>
      </c>
      <c r="AT496" s="108">
        <f t="shared" si="50"/>
        <v>128.71297406794119</v>
      </c>
      <c r="AY496" s="48">
        <v>1980</v>
      </c>
    </row>
    <row r="497" spans="1:51" ht="10.15" customHeight="1">
      <c r="A497" s="22">
        <v>42376</v>
      </c>
      <c r="B497" s="50">
        <f t="shared" si="52"/>
        <v>2016</v>
      </c>
      <c r="C497" s="169"/>
      <c r="F497" s="17">
        <v>64.8</v>
      </c>
      <c r="G497" s="30">
        <v>36.5</v>
      </c>
      <c r="H497" s="32">
        <v>4125</v>
      </c>
      <c r="I497" s="32">
        <f t="shared" si="53"/>
        <v>124.02</v>
      </c>
      <c r="J497" s="32">
        <v>142.72635</v>
      </c>
      <c r="K497" s="6">
        <v>127000</v>
      </c>
      <c r="L497" s="6">
        <v>121</v>
      </c>
      <c r="N497" s="91">
        <v>58.1</v>
      </c>
      <c r="O497" s="75">
        <v>2195</v>
      </c>
      <c r="P497" s="137">
        <f t="shared" si="54"/>
        <v>59.09</v>
      </c>
      <c r="Q497" s="3">
        <v>62.533709999999999</v>
      </c>
      <c r="U497" s="24">
        <v>58</v>
      </c>
      <c r="W497" s="113">
        <v>249.47250696489999</v>
      </c>
      <c r="X497" s="113">
        <f t="shared" si="51"/>
        <v>8.806379495860968</v>
      </c>
      <c r="Y497" s="113">
        <v>232.6</v>
      </c>
      <c r="Z497" s="113">
        <v>255.7</v>
      </c>
      <c r="AB497" s="86">
        <v>64.297689999999989</v>
      </c>
      <c r="AC497" s="86">
        <v>61.8</v>
      </c>
      <c r="AD497" s="86">
        <v>69.5</v>
      </c>
      <c r="AE497" s="86">
        <v>69.5</v>
      </c>
      <c r="AF497" s="86">
        <f t="shared" si="48"/>
        <v>2539.7587549999994</v>
      </c>
      <c r="AH497" s="99">
        <v>57.4</v>
      </c>
      <c r="AI497" s="130">
        <v>2182</v>
      </c>
      <c r="AJ497" s="73">
        <v>58.259389999999996</v>
      </c>
      <c r="AK497" s="92">
        <v>58.259389999999996</v>
      </c>
      <c r="AL497" s="74">
        <v>67</v>
      </c>
      <c r="AM497" s="74">
        <v>72</v>
      </c>
      <c r="AO497" s="108">
        <v>52.875833653956001</v>
      </c>
      <c r="AP497" s="14">
        <v>58.781283393935198</v>
      </c>
      <c r="AQ497" s="14">
        <v>79.798995852098003</v>
      </c>
      <c r="AR497" s="14">
        <v>53.0634779035977</v>
      </c>
      <c r="AS497" s="108">
        <v>0</v>
      </c>
      <c r="AT497" s="108">
        <f t="shared" si="50"/>
        <v>132.8624737556957</v>
      </c>
      <c r="AY497" s="48">
        <v>1980</v>
      </c>
    </row>
    <row r="498" spans="1:51" ht="10.15" customHeight="1">
      <c r="A498" s="22">
        <v>42377</v>
      </c>
      <c r="B498" s="50">
        <f t="shared" si="52"/>
        <v>2016</v>
      </c>
      <c r="C498" s="169"/>
      <c r="F498" s="17">
        <v>64.8</v>
      </c>
      <c r="G498" s="30">
        <v>36.5</v>
      </c>
      <c r="H498" s="32">
        <v>4125</v>
      </c>
      <c r="I498" s="32">
        <f t="shared" si="53"/>
        <v>124.02</v>
      </c>
      <c r="J498" s="32">
        <v>142.7183</v>
      </c>
      <c r="K498" s="6">
        <v>127000</v>
      </c>
      <c r="L498" s="6">
        <v>121</v>
      </c>
      <c r="N498" s="91">
        <v>58.1</v>
      </c>
      <c r="O498" s="75">
        <v>2195</v>
      </c>
      <c r="P498" s="137">
        <f t="shared" si="54"/>
        <v>59.09</v>
      </c>
      <c r="Q498" s="3">
        <v>61.968269999999997</v>
      </c>
      <c r="U498" s="24">
        <v>58</v>
      </c>
      <c r="W498" s="113">
        <v>249.23305968980006</v>
      </c>
      <c r="X498" s="113">
        <f t="shared" si="51"/>
        <v>8.7979270070499407</v>
      </c>
      <c r="Y498" s="113">
        <v>235.7</v>
      </c>
      <c r="Z498" s="113">
        <v>255.7</v>
      </c>
      <c r="AB498" s="86">
        <v>64.280640000000005</v>
      </c>
      <c r="AC498" s="86">
        <v>61.6</v>
      </c>
      <c r="AD498" s="86">
        <v>69.5</v>
      </c>
      <c r="AE498" s="86">
        <v>69.5</v>
      </c>
      <c r="AF498" s="86">
        <f t="shared" si="48"/>
        <v>2539.0852800000002</v>
      </c>
      <c r="AH498" s="99">
        <v>57.4</v>
      </c>
      <c r="AI498" s="130">
        <v>2182</v>
      </c>
      <c r="AJ498" s="73">
        <v>56.688269999999996</v>
      </c>
      <c r="AK498" s="92">
        <v>56.688269999999996</v>
      </c>
      <c r="AL498" s="74">
        <v>67</v>
      </c>
      <c r="AM498" s="74">
        <v>72</v>
      </c>
      <c r="AO498" s="108">
        <v>52.694473927619697</v>
      </c>
      <c r="AP498" s="14">
        <v>57.091293438040502</v>
      </c>
      <c r="AQ498" s="14">
        <v>74.986925710005906</v>
      </c>
      <c r="AR498" s="14">
        <v>50.595900199314499</v>
      </c>
      <c r="AS498" s="108">
        <v>8.5444389979044601E-4</v>
      </c>
      <c r="AT498" s="108">
        <f t="shared" si="50"/>
        <v>125.5836803532202</v>
      </c>
      <c r="AY498" s="48">
        <v>1980</v>
      </c>
    </row>
    <row r="499" spans="1:51" ht="10.15" customHeight="1">
      <c r="A499" s="22">
        <v>42378</v>
      </c>
      <c r="B499" s="50">
        <f t="shared" si="52"/>
        <v>2016</v>
      </c>
      <c r="C499" s="169"/>
      <c r="F499" s="17">
        <v>64.8</v>
      </c>
      <c r="G499" s="30">
        <v>36.5</v>
      </c>
      <c r="H499" s="32">
        <v>4125</v>
      </c>
      <c r="I499" s="32">
        <f t="shared" si="53"/>
        <v>124.02</v>
      </c>
      <c r="J499" s="32">
        <v>141.34978999999998</v>
      </c>
      <c r="K499" s="6">
        <v>127000</v>
      </c>
      <c r="L499" s="6">
        <v>121</v>
      </c>
      <c r="N499" s="91">
        <v>58.1</v>
      </c>
      <c r="O499" s="75">
        <v>2195</v>
      </c>
      <c r="P499" s="137">
        <f t="shared" si="54"/>
        <v>59.09</v>
      </c>
      <c r="Q499" s="3">
        <v>60.181870000000004</v>
      </c>
      <c r="U499" s="24">
        <v>58</v>
      </c>
      <c r="W499" s="113">
        <v>250.29522636519999</v>
      </c>
      <c r="X499" s="113">
        <f t="shared" si="51"/>
        <v>8.8354214906915587</v>
      </c>
      <c r="Y499" s="113">
        <v>237.9</v>
      </c>
      <c r="Z499" s="141">
        <v>255.7</v>
      </c>
      <c r="AB499" s="86">
        <v>64.662909999999997</v>
      </c>
      <c r="AC499" s="86">
        <v>59.9</v>
      </c>
      <c r="AD499" s="86">
        <v>69.5</v>
      </c>
      <c r="AE499" s="86">
        <v>69.5</v>
      </c>
      <c r="AF499" s="86">
        <f t="shared" ref="AF499:AF562" si="55">AB499*$AF$1</f>
        <v>2554.184945</v>
      </c>
      <c r="AH499" s="99">
        <v>57.4</v>
      </c>
      <c r="AI499" s="130">
        <v>2182</v>
      </c>
      <c r="AJ499" s="73">
        <v>54.778550000000003</v>
      </c>
      <c r="AK499" s="92">
        <v>54.778550000000003</v>
      </c>
      <c r="AL499" s="74">
        <v>67</v>
      </c>
      <c r="AM499" s="74">
        <v>72</v>
      </c>
      <c r="AO499" s="108">
        <v>53.5677685034143</v>
      </c>
      <c r="AP499" s="14">
        <v>57.357830436109197</v>
      </c>
      <c r="AQ499" s="14">
        <v>86.134538996528605</v>
      </c>
      <c r="AR499" s="14">
        <v>52.517673986745002</v>
      </c>
      <c r="AS499" s="108">
        <v>7.4916008843315892E-4</v>
      </c>
      <c r="AT499" s="108">
        <f t="shared" si="50"/>
        <v>138.65296214336206</v>
      </c>
      <c r="AY499" s="48">
        <v>1980</v>
      </c>
    </row>
    <row r="500" spans="1:51" ht="10.15" customHeight="1">
      <c r="A500" s="22">
        <v>42379</v>
      </c>
      <c r="B500" s="50">
        <f t="shared" si="52"/>
        <v>2016</v>
      </c>
      <c r="C500" s="169"/>
      <c r="F500" s="17">
        <v>64.8</v>
      </c>
      <c r="G500" s="30">
        <v>36.5</v>
      </c>
      <c r="H500" s="32">
        <v>4125</v>
      </c>
      <c r="I500" s="32">
        <f t="shared" si="53"/>
        <v>124.02</v>
      </c>
      <c r="J500" s="32">
        <v>144.07923</v>
      </c>
      <c r="K500" s="6">
        <v>127000</v>
      </c>
      <c r="L500" s="6">
        <v>121</v>
      </c>
      <c r="N500" s="91">
        <v>58.1</v>
      </c>
      <c r="O500" s="75">
        <v>2195</v>
      </c>
      <c r="P500" s="137">
        <f t="shared" si="54"/>
        <v>59.09</v>
      </c>
      <c r="Q500" s="3">
        <v>59.815739999999998</v>
      </c>
      <c r="U500" s="24">
        <v>58</v>
      </c>
      <c r="W500" s="113">
        <v>249.94304856789998</v>
      </c>
      <c r="X500" s="113">
        <f t="shared" si="51"/>
        <v>8.82298961444687</v>
      </c>
      <c r="Y500" s="113">
        <v>237.3</v>
      </c>
      <c r="Z500" s="141">
        <v>255.7</v>
      </c>
      <c r="AB500" s="86">
        <v>65.531149999999982</v>
      </c>
      <c r="AC500" s="86">
        <v>59.5</v>
      </c>
      <c r="AD500" s="86">
        <v>69.5</v>
      </c>
      <c r="AE500" s="86">
        <v>69.5</v>
      </c>
      <c r="AF500" s="86">
        <f t="shared" si="55"/>
        <v>2588.4804249999993</v>
      </c>
      <c r="AH500" s="99">
        <v>57.4</v>
      </c>
      <c r="AI500" s="130">
        <v>2182</v>
      </c>
      <c r="AJ500" s="73">
        <v>54.857190000000003</v>
      </c>
      <c r="AK500" s="92">
        <v>54.857190000000003</v>
      </c>
      <c r="AL500" s="74">
        <v>67</v>
      </c>
      <c r="AM500" s="74">
        <v>72</v>
      </c>
      <c r="AO500" s="108">
        <v>53.278180429934999</v>
      </c>
      <c r="AP500" s="14">
        <v>56.470104399802104</v>
      </c>
      <c r="AQ500" s="14">
        <v>80.889304923520896</v>
      </c>
      <c r="AR500" s="14">
        <v>49.563332832432302</v>
      </c>
      <c r="AS500" s="108">
        <v>1.19512920379638E-3</v>
      </c>
      <c r="AT500" s="108">
        <f t="shared" si="50"/>
        <v>130.453832885157</v>
      </c>
      <c r="AY500" s="48">
        <v>1980</v>
      </c>
    </row>
    <row r="501" spans="1:51" ht="10.15" customHeight="1">
      <c r="A501" s="22">
        <v>42380</v>
      </c>
      <c r="B501" s="50">
        <f t="shared" si="52"/>
        <v>2016</v>
      </c>
      <c r="C501" s="169"/>
      <c r="F501" s="17">
        <v>64.8</v>
      </c>
      <c r="G501" s="30">
        <v>36.5</v>
      </c>
      <c r="H501" s="32">
        <v>4125</v>
      </c>
      <c r="I501" s="32">
        <f t="shared" si="53"/>
        <v>124.02</v>
      </c>
      <c r="J501" s="32">
        <v>141.92613</v>
      </c>
      <c r="K501" s="6">
        <v>127000</v>
      </c>
      <c r="L501" s="6">
        <v>121</v>
      </c>
      <c r="N501" s="91">
        <v>58.1</v>
      </c>
      <c r="O501" s="75">
        <v>2195</v>
      </c>
      <c r="P501" s="137">
        <f t="shared" si="54"/>
        <v>59.09</v>
      </c>
      <c r="Q501" s="3">
        <v>60.265639999999998</v>
      </c>
      <c r="U501" s="24">
        <v>58</v>
      </c>
      <c r="W501" s="113">
        <v>247.18414984469999</v>
      </c>
      <c r="X501" s="113">
        <f t="shared" si="51"/>
        <v>8.7256004895179089</v>
      </c>
      <c r="Y501" s="113">
        <v>236.4</v>
      </c>
      <c r="Z501" s="141">
        <v>255.7</v>
      </c>
      <c r="AA501" s="128"/>
      <c r="AB501" s="86">
        <v>64.967890000000011</v>
      </c>
      <c r="AC501" s="86">
        <v>59.3</v>
      </c>
      <c r="AD501" s="86">
        <v>69.5</v>
      </c>
      <c r="AE501" s="86">
        <v>69.5</v>
      </c>
      <c r="AF501" s="86">
        <f t="shared" si="55"/>
        <v>2566.2316550000005</v>
      </c>
      <c r="AH501" s="99">
        <v>57.4</v>
      </c>
      <c r="AI501" s="130">
        <v>2182</v>
      </c>
      <c r="AJ501" s="73">
        <v>55.307410000000004</v>
      </c>
      <c r="AK501" s="92">
        <v>55.307410000000004</v>
      </c>
      <c r="AL501" s="74">
        <v>67</v>
      </c>
      <c r="AM501" s="74">
        <v>72</v>
      </c>
      <c r="AO501" s="108">
        <v>53.901842087076098</v>
      </c>
      <c r="AP501" s="14">
        <v>57.5453281592482</v>
      </c>
      <c r="AQ501" s="14">
        <v>80.665338291586593</v>
      </c>
      <c r="AR501" s="14">
        <v>53.145238560472997</v>
      </c>
      <c r="AS501" s="108">
        <v>9.3554862340291297E-4</v>
      </c>
      <c r="AT501" s="108">
        <f t="shared" si="50"/>
        <v>133.811512400683</v>
      </c>
      <c r="AY501" s="48">
        <v>1980</v>
      </c>
    </row>
    <row r="502" spans="1:51" ht="10.15" customHeight="1">
      <c r="A502" s="22">
        <v>42381</v>
      </c>
      <c r="B502" s="50">
        <f t="shared" si="52"/>
        <v>2016</v>
      </c>
      <c r="C502" s="169"/>
      <c r="F502" s="17">
        <v>64.8</v>
      </c>
      <c r="G502" s="30">
        <v>36.5</v>
      </c>
      <c r="H502" s="32">
        <v>4125</v>
      </c>
      <c r="I502" s="32">
        <f t="shared" si="53"/>
        <v>124.02</v>
      </c>
      <c r="J502" s="32">
        <v>139.73349999999999</v>
      </c>
      <c r="K502" s="6">
        <v>127000</v>
      </c>
      <c r="L502" s="6">
        <v>121</v>
      </c>
      <c r="N502" s="91">
        <v>58.1</v>
      </c>
      <c r="O502" s="75">
        <v>2195</v>
      </c>
      <c r="P502" s="137">
        <f t="shared" si="54"/>
        <v>59.09</v>
      </c>
      <c r="Q502" s="3">
        <v>58.405050000000003</v>
      </c>
      <c r="U502" s="24">
        <v>58</v>
      </c>
      <c r="W502" s="113">
        <v>246.50523870370009</v>
      </c>
      <c r="X502" s="113">
        <f t="shared" si="51"/>
        <v>8.7016349262406134</v>
      </c>
      <c r="Y502" s="113">
        <v>233.8</v>
      </c>
      <c r="Z502" s="141">
        <v>255.7</v>
      </c>
      <c r="AA502" s="128"/>
      <c r="AB502" s="86">
        <v>64.564660000000018</v>
      </c>
      <c r="AC502" s="86">
        <v>57.9</v>
      </c>
      <c r="AD502" s="86">
        <v>69.5</v>
      </c>
      <c r="AE502" s="86">
        <v>69.5</v>
      </c>
      <c r="AF502" s="86">
        <f t="shared" si="55"/>
        <v>2550.3040700000006</v>
      </c>
      <c r="AH502" s="99">
        <v>57.4</v>
      </c>
      <c r="AI502" s="130">
        <v>2182</v>
      </c>
      <c r="AJ502" s="73">
        <v>53.876109999999997</v>
      </c>
      <c r="AK502" s="92">
        <v>53.876109999999997</v>
      </c>
      <c r="AL502" s="74">
        <v>67</v>
      </c>
      <c r="AM502" s="74">
        <v>72</v>
      </c>
      <c r="AO502" s="108">
        <v>55.091716038831798</v>
      </c>
      <c r="AP502" s="14">
        <v>58.807316913937001</v>
      </c>
      <c r="AQ502" s="14">
        <v>79.184716328584599</v>
      </c>
      <c r="AR502" s="14">
        <v>55.464138083730198</v>
      </c>
      <c r="AS502" s="108">
        <v>0</v>
      </c>
      <c r="AT502" s="108">
        <f t="shared" si="50"/>
        <v>134.64885441231479</v>
      </c>
      <c r="AY502" s="48">
        <v>1980</v>
      </c>
    </row>
    <row r="503" spans="1:51" ht="10.15" customHeight="1">
      <c r="A503" s="22">
        <v>42382</v>
      </c>
      <c r="B503" s="50">
        <f t="shared" si="52"/>
        <v>2016</v>
      </c>
      <c r="C503" s="169"/>
      <c r="F503" s="17">
        <v>64.8</v>
      </c>
      <c r="G503" s="30">
        <v>36.5</v>
      </c>
      <c r="H503" s="32">
        <v>4125</v>
      </c>
      <c r="I503" s="32">
        <f t="shared" si="53"/>
        <v>124.02</v>
      </c>
      <c r="J503" s="32">
        <v>141.99340000000001</v>
      </c>
      <c r="K503" s="6">
        <v>127000</v>
      </c>
      <c r="L503" s="6">
        <v>121</v>
      </c>
      <c r="N503" s="91">
        <v>58.1</v>
      </c>
      <c r="O503" s="75">
        <v>2195</v>
      </c>
      <c r="P503" s="137">
        <f t="shared" si="54"/>
        <v>59.09</v>
      </c>
      <c r="Q503" s="3">
        <v>59.287349999999996</v>
      </c>
      <c r="U503" s="24">
        <v>58</v>
      </c>
      <c r="W503" s="113">
        <v>245.87031718419993</v>
      </c>
      <c r="X503" s="113">
        <f t="shared" si="51"/>
        <v>8.6792221966022574</v>
      </c>
      <c r="Y503" s="113">
        <v>225.6</v>
      </c>
      <c r="Z503" s="141">
        <v>255.7</v>
      </c>
      <c r="AA503" s="128"/>
      <c r="AB503" s="86">
        <v>64.930660000000003</v>
      </c>
      <c r="AC503" s="86">
        <v>57.1</v>
      </c>
      <c r="AD503" s="86">
        <v>69.5</v>
      </c>
      <c r="AE503" s="86">
        <v>69.5</v>
      </c>
      <c r="AF503" s="86">
        <f t="shared" si="55"/>
        <v>2564.76107</v>
      </c>
      <c r="AH503" s="99">
        <v>57.4</v>
      </c>
      <c r="AI503" s="130">
        <v>2182</v>
      </c>
      <c r="AJ503" s="73">
        <v>54.907419999999995</v>
      </c>
      <c r="AK503" s="92">
        <v>54.907419999999995</v>
      </c>
      <c r="AL503" s="74">
        <v>67</v>
      </c>
      <c r="AM503" s="74">
        <v>72</v>
      </c>
      <c r="AO503" s="108">
        <v>53.896222810273898</v>
      </c>
      <c r="AP503" s="14">
        <v>57.334152157530497</v>
      </c>
      <c r="AQ503" s="14">
        <v>76.812366025725893</v>
      </c>
      <c r="AR503" s="14">
        <v>52.575723426384997</v>
      </c>
      <c r="AS503" s="108">
        <v>0</v>
      </c>
      <c r="AT503" s="108">
        <f t="shared" si="50"/>
        <v>129.38808945211088</v>
      </c>
      <c r="AY503" s="48">
        <v>1980</v>
      </c>
    </row>
    <row r="504" spans="1:51" ht="10.15" customHeight="1">
      <c r="A504" s="22">
        <v>42383</v>
      </c>
      <c r="B504" s="50">
        <f t="shared" si="52"/>
        <v>2016</v>
      </c>
      <c r="C504" s="169"/>
      <c r="F504" s="17">
        <v>64.8</v>
      </c>
      <c r="G504" s="30">
        <v>36.5</v>
      </c>
      <c r="H504" s="32">
        <v>4125</v>
      </c>
      <c r="I504" s="32">
        <f t="shared" si="53"/>
        <v>124.02</v>
      </c>
      <c r="J504" s="32">
        <v>144.28905999999998</v>
      </c>
      <c r="K504" s="6">
        <v>127000</v>
      </c>
      <c r="L504" s="6">
        <v>121</v>
      </c>
      <c r="N504" s="91">
        <v>58.1</v>
      </c>
      <c r="O504" s="75">
        <v>2195</v>
      </c>
      <c r="P504" s="137">
        <f t="shared" si="54"/>
        <v>59.09</v>
      </c>
      <c r="Q504" s="3">
        <v>60.115580000000001</v>
      </c>
      <c r="U504" s="24">
        <v>58</v>
      </c>
      <c r="W504" s="113">
        <v>242.74061823259996</v>
      </c>
      <c r="X504" s="113">
        <f t="shared" si="51"/>
        <v>8.5687438236107774</v>
      </c>
      <c r="Y504" s="113">
        <v>236.2</v>
      </c>
      <c r="Z504" s="141">
        <v>255.7</v>
      </c>
      <c r="AA504" s="128"/>
      <c r="AB504" s="86">
        <v>65.576729999999969</v>
      </c>
      <c r="AC504" s="86">
        <v>57.2</v>
      </c>
      <c r="AD504" s="86">
        <v>69.5</v>
      </c>
      <c r="AE504" s="86">
        <v>69.5</v>
      </c>
      <c r="AF504" s="86">
        <f t="shared" si="55"/>
        <v>2590.2808349999987</v>
      </c>
      <c r="AH504" s="99">
        <v>57.4</v>
      </c>
      <c r="AI504" s="130">
        <v>2182</v>
      </c>
      <c r="AJ504" s="73">
        <v>55.501910000000002</v>
      </c>
      <c r="AK504" s="92">
        <v>55.501910000000002</v>
      </c>
      <c r="AL504" s="74">
        <v>67</v>
      </c>
      <c r="AM504" s="74">
        <v>72</v>
      </c>
      <c r="AO504" s="108">
        <v>54.771075467446302</v>
      </c>
      <c r="AP504" s="14">
        <v>58.355254931762801</v>
      </c>
      <c r="AQ504" s="14">
        <v>84.216784216202697</v>
      </c>
      <c r="AR504" s="14">
        <v>50.951458008787</v>
      </c>
      <c r="AS504" s="108">
        <v>8.6481591118706602E-4</v>
      </c>
      <c r="AT504" s="108">
        <f t="shared" si="50"/>
        <v>135.16910704090088</v>
      </c>
      <c r="AY504" s="48">
        <v>1980</v>
      </c>
    </row>
    <row r="505" spans="1:51" ht="10.15" customHeight="1">
      <c r="A505" s="22">
        <v>42384</v>
      </c>
      <c r="B505" s="50">
        <f t="shared" si="52"/>
        <v>2016</v>
      </c>
      <c r="C505" s="169"/>
      <c r="F505" s="17">
        <v>64.8</v>
      </c>
      <c r="G505" s="30">
        <v>36.5</v>
      </c>
      <c r="H505" s="32">
        <v>4125</v>
      </c>
      <c r="I505" s="32">
        <f t="shared" si="53"/>
        <v>124.02</v>
      </c>
      <c r="J505" s="32">
        <v>140.02986000000001</v>
      </c>
      <c r="K505" s="6">
        <v>127000</v>
      </c>
      <c r="L505" s="6">
        <v>121</v>
      </c>
      <c r="N505" s="91">
        <v>58.1</v>
      </c>
      <c r="O505" s="75">
        <v>2195</v>
      </c>
      <c r="P505" s="137">
        <f t="shared" si="54"/>
        <v>59.09</v>
      </c>
      <c r="Q505" s="3">
        <v>59.932679999999998</v>
      </c>
      <c r="U505" s="24">
        <v>58</v>
      </c>
      <c r="W505" s="113">
        <v>250.19354857099995</v>
      </c>
      <c r="X505" s="113">
        <f t="shared" si="51"/>
        <v>8.831832264556299</v>
      </c>
      <c r="Y505" s="113">
        <v>238.7</v>
      </c>
      <c r="Z505" s="141">
        <v>255.7</v>
      </c>
      <c r="AA505" s="128" t="s">
        <v>158</v>
      </c>
      <c r="AB505" s="86">
        <v>66.929399999999958</v>
      </c>
      <c r="AC505" s="86">
        <v>56.4</v>
      </c>
      <c r="AD505" s="86">
        <v>69.5</v>
      </c>
      <c r="AE505" s="86">
        <f>AD505</f>
        <v>69.5</v>
      </c>
      <c r="AF505" s="86">
        <f t="shared" si="55"/>
        <v>2643.7112999999986</v>
      </c>
      <c r="AG505" s="138"/>
      <c r="AH505" s="99">
        <v>57.4</v>
      </c>
      <c r="AI505" s="130">
        <v>2182</v>
      </c>
      <c r="AJ505" s="73">
        <v>54.349580000000003</v>
      </c>
      <c r="AK505" s="92">
        <v>54.349580000000003</v>
      </c>
      <c r="AL505" s="74">
        <v>67</v>
      </c>
      <c r="AM505" s="74">
        <v>72</v>
      </c>
      <c r="AO505" s="108">
        <v>55.765124183084701</v>
      </c>
      <c r="AP505" s="14">
        <v>58.779191959537201</v>
      </c>
      <c r="AQ505" s="14">
        <v>80.050140973432804</v>
      </c>
      <c r="AR505" s="14">
        <v>52.545921692767202</v>
      </c>
      <c r="AS505" s="108">
        <v>0</v>
      </c>
      <c r="AT505" s="108">
        <f t="shared" si="50"/>
        <v>132.5960626662</v>
      </c>
      <c r="AY505" s="48">
        <v>1980</v>
      </c>
    </row>
    <row r="506" spans="1:51" ht="10.15" customHeight="1">
      <c r="A506" s="22">
        <v>42385</v>
      </c>
      <c r="B506" s="50">
        <f t="shared" si="52"/>
        <v>2016</v>
      </c>
      <c r="C506" s="169"/>
      <c r="F506" s="17">
        <v>64.8</v>
      </c>
      <c r="G506" s="30">
        <v>36.5</v>
      </c>
      <c r="H506" s="32">
        <v>4125</v>
      </c>
      <c r="I506" s="32">
        <f t="shared" si="53"/>
        <v>124.02</v>
      </c>
      <c r="J506" s="32">
        <v>139.31124</v>
      </c>
      <c r="K506" s="6">
        <v>127000</v>
      </c>
      <c r="L506" s="6">
        <v>121</v>
      </c>
      <c r="N506" s="91">
        <v>58.1</v>
      </c>
      <c r="O506" s="75">
        <v>2195</v>
      </c>
      <c r="P506" s="137">
        <f t="shared" si="54"/>
        <v>59.09</v>
      </c>
      <c r="Q506" s="3">
        <v>60.51502</v>
      </c>
      <c r="U506" s="24">
        <v>58</v>
      </c>
      <c r="W506" s="113">
        <v>251.24031689549994</v>
      </c>
      <c r="X506" s="113">
        <f t="shared" si="51"/>
        <v>8.8687831864111466</v>
      </c>
      <c r="Y506" s="113">
        <v>236.4</v>
      </c>
      <c r="Z506" s="141">
        <v>260.3</v>
      </c>
      <c r="AA506" s="128"/>
      <c r="AB506" s="86">
        <v>68.122640000000018</v>
      </c>
      <c r="AC506" s="86">
        <v>55.3</v>
      </c>
      <c r="AD506" s="86">
        <v>69.5</v>
      </c>
      <c r="AE506" s="86">
        <f t="shared" ref="AE506:AE515" si="56">AD506</f>
        <v>69.5</v>
      </c>
      <c r="AF506" s="86">
        <f t="shared" si="55"/>
        <v>2690.8442800000007</v>
      </c>
      <c r="AH506" s="99">
        <v>57.4</v>
      </c>
      <c r="AI506" s="130">
        <v>2182</v>
      </c>
      <c r="AJ506" s="73">
        <v>54.631230000000002</v>
      </c>
      <c r="AK506" s="92">
        <v>54.631230000000002</v>
      </c>
      <c r="AL506" s="74">
        <v>67</v>
      </c>
      <c r="AM506" s="74">
        <v>72</v>
      </c>
      <c r="AO506" s="108">
        <v>56.109848007142702</v>
      </c>
      <c r="AP506" s="14">
        <v>59.4573517156186</v>
      </c>
      <c r="AQ506" s="14">
        <v>80.275264982961303</v>
      </c>
      <c r="AR506" s="14">
        <v>53.881953433970303</v>
      </c>
      <c r="AS506" s="108">
        <v>0</v>
      </c>
      <c r="AT506" s="108">
        <f t="shared" si="50"/>
        <v>134.15721841693161</v>
      </c>
      <c r="AY506" s="48">
        <v>1980</v>
      </c>
    </row>
    <row r="507" spans="1:51" ht="10.15" customHeight="1">
      <c r="A507" s="22">
        <v>42386</v>
      </c>
      <c r="B507" s="50">
        <f t="shared" si="52"/>
        <v>2016</v>
      </c>
      <c r="C507" s="169"/>
      <c r="F507" s="17">
        <v>64.8</v>
      </c>
      <c r="G507" s="30">
        <v>36.5</v>
      </c>
      <c r="H507" s="32">
        <v>4125</v>
      </c>
      <c r="I507" s="32">
        <f t="shared" si="53"/>
        <v>124.02</v>
      </c>
      <c r="J507" s="32">
        <v>140.66528</v>
      </c>
      <c r="K507" s="6">
        <v>127000</v>
      </c>
      <c r="L507" s="6">
        <v>121</v>
      </c>
      <c r="N507" s="91">
        <v>58.1</v>
      </c>
      <c r="O507" s="75">
        <v>2195</v>
      </c>
      <c r="P507" s="137">
        <f t="shared" si="54"/>
        <v>59.09</v>
      </c>
      <c r="Q507" s="3">
        <v>60.293120000000002</v>
      </c>
      <c r="U507" s="24">
        <v>58</v>
      </c>
      <c r="W507" s="113">
        <v>249.88639015020004</v>
      </c>
      <c r="X507" s="113">
        <f t="shared" si="51"/>
        <v>8.8209895723020608</v>
      </c>
      <c r="Y507" s="113">
        <v>237.1</v>
      </c>
      <c r="Z507" s="141">
        <v>260.3</v>
      </c>
      <c r="AA507" s="128"/>
      <c r="AB507" s="86">
        <v>68.44310999999999</v>
      </c>
      <c r="AC507" s="86">
        <v>56.2</v>
      </c>
      <c r="AD507" s="86">
        <v>69.5</v>
      </c>
      <c r="AE507" s="86">
        <f t="shared" si="56"/>
        <v>69.5</v>
      </c>
      <c r="AF507" s="86">
        <f t="shared" si="55"/>
        <v>2703.5028449999995</v>
      </c>
      <c r="AH507" s="99">
        <v>57.4</v>
      </c>
      <c r="AI507" s="130">
        <v>2182</v>
      </c>
      <c r="AJ507" s="73">
        <v>55.013870000000004</v>
      </c>
      <c r="AK507" s="92">
        <v>55.013870000000004</v>
      </c>
      <c r="AL507" s="74">
        <v>67</v>
      </c>
      <c r="AM507" s="74">
        <v>72</v>
      </c>
      <c r="AO507" s="108">
        <v>53.977373581239199</v>
      </c>
      <c r="AP507" s="14">
        <v>57.214465948853402</v>
      </c>
      <c r="AQ507" s="14">
        <v>78.323184418437805</v>
      </c>
      <c r="AR507" s="14">
        <v>50.838908023983798</v>
      </c>
      <c r="AS507" s="108">
        <v>0</v>
      </c>
      <c r="AT507" s="108">
        <f t="shared" si="50"/>
        <v>129.1620924424216</v>
      </c>
      <c r="AY507" s="48">
        <v>1980</v>
      </c>
    </row>
    <row r="508" spans="1:51" ht="10.15" customHeight="1">
      <c r="A508" s="22">
        <v>42387</v>
      </c>
      <c r="B508" s="50">
        <f t="shared" si="52"/>
        <v>2016</v>
      </c>
      <c r="C508" s="169"/>
      <c r="F508" s="17">
        <v>64.8</v>
      </c>
      <c r="G508" s="30">
        <v>36.5</v>
      </c>
      <c r="H508" s="32">
        <v>4125</v>
      </c>
      <c r="I508" s="32">
        <f t="shared" si="53"/>
        <v>124.02</v>
      </c>
      <c r="J508" s="32">
        <v>140.01402000000002</v>
      </c>
      <c r="K508" s="6">
        <v>127000</v>
      </c>
      <c r="L508" s="6">
        <v>121</v>
      </c>
      <c r="N508" s="91">
        <v>58.1</v>
      </c>
      <c r="O508" s="75">
        <v>2195</v>
      </c>
      <c r="P508" s="137">
        <f t="shared" si="54"/>
        <v>59.09</v>
      </c>
      <c r="Q508" s="3">
        <v>60.476500000000001</v>
      </c>
      <c r="U508" s="24">
        <v>58</v>
      </c>
      <c r="W508" s="113">
        <v>251.741100394</v>
      </c>
      <c r="X508" s="113">
        <f t="shared" si="51"/>
        <v>8.886460843908198</v>
      </c>
      <c r="Y508" s="113">
        <v>231.9</v>
      </c>
      <c r="Z508" s="141">
        <v>260.3</v>
      </c>
      <c r="AA508" s="128"/>
      <c r="AB508" s="86">
        <v>68.247659999999968</v>
      </c>
      <c r="AC508" s="86">
        <v>56.3</v>
      </c>
      <c r="AD508" s="86">
        <v>69.5</v>
      </c>
      <c r="AE508" s="86">
        <f t="shared" si="56"/>
        <v>69.5</v>
      </c>
      <c r="AF508" s="86">
        <f t="shared" si="55"/>
        <v>2695.7825699999989</v>
      </c>
      <c r="AH508" s="99">
        <v>57.4</v>
      </c>
      <c r="AI508" s="130">
        <v>2182</v>
      </c>
      <c r="AJ508" s="73">
        <v>55.146699999999996</v>
      </c>
      <c r="AK508" s="92">
        <v>55.146699999999996</v>
      </c>
      <c r="AL508" s="74">
        <v>67</v>
      </c>
      <c r="AM508" s="74">
        <v>72</v>
      </c>
      <c r="AO508" s="108">
        <v>54.198534334866103</v>
      </c>
      <c r="AP508" s="14">
        <v>57.0058568276839</v>
      </c>
      <c r="AQ508" s="14">
        <v>78.576971376893894</v>
      </c>
      <c r="AR508" s="14">
        <v>51.492493776404302</v>
      </c>
      <c r="AS508" s="108">
        <v>0</v>
      </c>
      <c r="AT508" s="108">
        <f t="shared" si="50"/>
        <v>130.06946515329821</v>
      </c>
      <c r="AY508" s="48">
        <v>1980</v>
      </c>
    </row>
    <row r="509" spans="1:51" ht="10.15" customHeight="1">
      <c r="A509" s="22">
        <v>42388</v>
      </c>
      <c r="B509" s="50">
        <f t="shared" si="52"/>
        <v>2016</v>
      </c>
      <c r="C509" s="169"/>
      <c r="F509" s="17">
        <v>64.8</v>
      </c>
      <c r="G509" s="30">
        <v>36.5</v>
      </c>
      <c r="H509" s="32">
        <v>4125</v>
      </c>
      <c r="I509" s="32">
        <f t="shared" si="53"/>
        <v>124.02</v>
      </c>
      <c r="J509" s="32">
        <v>138.15235000000001</v>
      </c>
      <c r="K509" s="6">
        <v>127000</v>
      </c>
      <c r="L509" s="6">
        <v>121</v>
      </c>
      <c r="N509" s="91">
        <v>58.1</v>
      </c>
      <c r="O509" s="75">
        <v>2195</v>
      </c>
      <c r="P509" s="137">
        <f t="shared" si="54"/>
        <v>59.09</v>
      </c>
      <c r="Q509" s="3">
        <v>60.42492</v>
      </c>
      <c r="U509" s="24">
        <v>58</v>
      </c>
      <c r="W509" s="113">
        <v>252.10619485430001</v>
      </c>
      <c r="X509" s="113">
        <f t="shared" si="51"/>
        <v>8.8993486783567892</v>
      </c>
      <c r="Y509" s="113">
        <v>227.9</v>
      </c>
      <c r="Z509" s="141">
        <v>260.3</v>
      </c>
      <c r="AA509" s="128"/>
      <c r="AB509" s="86">
        <v>67.830979999999997</v>
      </c>
      <c r="AC509" s="86">
        <v>57.1</v>
      </c>
      <c r="AD509" s="86">
        <v>69.5</v>
      </c>
      <c r="AE509" s="86">
        <f t="shared" si="56"/>
        <v>69.5</v>
      </c>
      <c r="AF509" s="86">
        <f t="shared" si="55"/>
        <v>2679.3237099999997</v>
      </c>
      <c r="AH509" s="99">
        <v>57.4</v>
      </c>
      <c r="AI509" s="130">
        <v>2182</v>
      </c>
      <c r="AJ509" s="73">
        <v>54.873519999999999</v>
      </c>
      <c r="AK509" s="92">
        <v>54.873519999999999</v>
      </c>
      <c r="AL509" s="74">
        <v>67</v>
      </c>
      <c r="AM509" s="74">
        <v>72</v>
      </c>
      <c r="AO509" s="108">
        <v>55.580879787550003</v>
      </c>
      <c r="AP509" s="14">
        <v>58.539827722198197</v>
      </c>
      <c r="AQ509" s="14">
        <v>80.100105878163703</v>
      </c>
      <c r="AR509" s="14">
        <v>54.950404432219699</v>
      </c>
      <c r="AS509" s="108">
        <v>0</v>
      </c>
      <c r="AT509" s="108">
        <f t="shared" si="50"/>
        <v>135.0505103103834</v>
      </c>
      <c r="AY509" s="48">
        <v>1980</v>
      </c>
    </row>
    <row r="510" spans="1:51" ht="10.15" customHeight="1">
      <c r="A510" s="22">
        <v>42389</v>
      </c>
      <c r="B510" s="50">
        <f t="shared" si="52"/>
        <v>2016</v>
      </c>
      <c r="C510" s="169"/>
      <c r="F510" s="17">
        <v>64.8</v>
      </c>
      <c r="G510" s="30">
        <v>36.5</v>
      </c>
      <c r="H510" s="32">
        <v>4125</v>
      </c>
      <c r="I510" s="32">
        <f t="shared" si="53"/>
        <v>124.02</v>
      </c>
      <c r="J510" s="32">
        <v>138.93045000000001</v>
      </c>
      <c r="K510" s="6">
        <v>127000</v>
      </c>
      <c r="L510" s="6">
        <v>121</v>
      </c>
      <c r="N510" s="91">
        <v>58.1</v>
      </c>
      <c r="O510" s="75">
        <v>2195</v>
      </c>
      <c r="P510" s="137">
        <f t="shared" si="54"/>
        <v>59.09</v>
      </c>
      <c r="Q510" s="3">
        <v>59.012839999999997</v>
      </c>
      <c r="U510" s="24">
        <v>58</v>
      </c>
      <c r="W510" s="113">
        <v>251.77682901200001</v>
      </c>
      <c r="X510" s="113">
        <f t="shared" si="51"/>
        <v>8.8877220641236008</v>
      </c>
      <c r="Y510" s="113">
        <v>226.8</v>
      </c>
      <c r="Z510" s="141">
        <v>260.3</v>
      </c>
      <c r="AA510" s="128"/>
      <c r="AB510" s="86">
        <v>67.885620000000003</v>
      </c>
      <c r="AC510" s="86">
        <v>57.8</v>
      </c>
      <c r="AD510" s="86">
        <v>69.5</v>
      </c>
      <c r="AE510" s="86">
        <f t="shared" si="56"/>
        <v>69.5</v>
      </c>
      <c r="AF510" s="86">
        <f t="shared" si="55"/>
        <v>2681.4819900000002</v>
      </c>
      <c r="AH510" s="99">
        <v>57.4</v>
      </c>
      <c r="AI510" s="130">
        <v>2182</v>
      </c>
      <c r="AJ510" s="73">
        <v>54.957300000000004</v>
      </c>
      <c r="AK510" s="92">
        <v>54.957300000000004</v>
      </c>
      <c r="AL510" s="74">
        <v>67</v>
      </c>
      <c r="AM510" s="74">
        <v>72</v>
      </c>
      <c r="AO510" s="108">
        <v>56.097736754532697</v>
      </c>
      <c r="AP510" s="14">
        <v>59.455595580807902</v>
      </c>
      <c r="AQ510" s="14">
        <v>78.871802049340502</v>
      </c>
      <c r="AR510" s="14">
        <v>54.959814333327003</v>
      </c>
      <c r="AS510" s="108">
        <v>0</v>
      </c>
      <c r="AT510" s="108">
        <f t="shared" si="50"/>
        <v>133.83161638266751</v>
      </c>
      <c r="AY510" s="48">
        <v>1980</v>
      </c>
    </row>
    <row r="511" spans="1:51" ht="10.15" customHeight="1">
      <c r="A511" s="22">
        <v>42390</v>
      </c>
      <c r="B511" s="50">
        <f t="shared" si="52"/>
        <v>2016</v>
      </c>
      <c r="C511" s="169"/>
      <c r="F511" s="17">
        <v>64.8</v>
      </c>
      <c r="G511" s="30">
        <v>36.5</v>
      </c>
      <c r="H511" s="32">
        <v>4125</v>
      </c>
      <c r="I511" s="32">
        <f t="shared" si="53"/>
        <v>124.02</v>
      </c>
      <c r="J511" s="32">
        <v>135.87718999999998</v>
      </c>
      <c r="K511" s="6">
        <v>127000</v>
      </c>
      <c r="L511" s="6">
        <v>121</v>
      </c>
      <c r="N511" s="91">
        <v>58.1</v>
      </c>
      <c r="O511" s="75">
        <v>2195</v>
      </c>
      <c r="P511" s="137">
        <f t="shared" si="54"/>
        <v>59.09</v>
      </c>
      <c r="Q511" s="3">
        <v>62.041400000000003</v>
      </c>
      <c r="U511" s="24">
        <v>58</v>
      </c>
      <c r="W511" s="113">
        <v>255.50832164760004</v>
      </c>
      <c r="X511" s="113">
        <f t="shared" si="51"/>
        <v>9.0194437541602799</v>
      </c>
      <c r="Y511" s="113">
        <v>225.7</v>
      </c>
      <c r="Z511" s="141">
        <v>260.3</v>
      </c>
      <c r="AA511" s="128"/>
      <c r="AB511" s="86">
        <v>67.783640000000005</v>
      </c>
      <c r="AC511" s="86">
        <v>55.7</v>
      </c>
      <c r="AD511" s="86">
        <v>69.5</v>
      </c>
      <c r="AE511" s="86">
        <f t="shared" si="56"/>
        <v>69.5</v>
      </c>
      <c r="AF511" s="86">
        <f t="shared" si="55"/>
        <v>2677.4537800000003</v>
      </c>
      <c r="AH511" s="99">
        <v>57.4</v>
      </c>
      <c r="AI511" s="130">
        <v>2182</v>
      </c>
      <c r="AJ511" s="73">
        <v>55.508800000000001</v>
      </c>
      <c r="AK511" s="92">
        <v>55.508800000000001</v>
      </c>
      <c r="AL511" s="74">
        <v>67</v>
      </c>
      <c r="AM511" s="74">
        <v>72</v>
      </c>
      <c r="AO511" s="108">
        <v>55.924953123480698</v>
      </c>
      <c r="AP511" s="14">
        <v>59.0125113401687</v>
      </c>
      <c r="AQ511" s="14">
        <v>78.688161402410898</v>
      </c>
      <c r="AR511" s="14">
        <v>51.836352867094</v>
      </c>
      <c r="AS511" s="108">
        <v>0</v>
      </c>
      <c r="AT511" s="108">
        <f t="shared" si="50"/>
        <v>130.52451426950489</v>
      </c>
      <c r="AY511" s="48">
        <v>1980</v>
      </c>
    </row>
    <row r="512" spans="1:51" ht="10.15" customHeight="1">
      <c r="A512" s="22">
        <v>42391</v>
      </c>
      <c r="B512" s="50">
        <f t="shared" si="52"/>
        <v>2016</v>
      </c>
      <c r="C512" s="169"/>
      <c r="F512" s="17">
        <v>64.8</v>
      </c>
      <c r="G512" s="30">
        <v>36.5</v>
      </c>
      <c r="H512" s="32">
        <v>4125</v>
      </c>
      <c r="I512" s="32">
        <f t="shared" si="53"/>
        <v>124.02</v>
      </c>
      <c r="J512" s="32">
        <v>142.59593999999998</v>
      </c>
      <c r="K512" s="6">
        <v>127000</v>
      </c>
      <c r="L512" s="6">
        <v>121</v>
      </c>
      <c r="N512" s="91">
        <v>58.1</v>
      </c>
      <c r="O512" s="75">
        <v>2195</v>
      </c>
      <c r="P512" s="137">
        <f t="shared" si="54"/>
        <v>59.09</v>
      </c>
      <c r="Q512" s="3">
        <v>62.793759999999999</v>
      </c>
      <c r="U512" s="24">
        <v>58</v>
      </c>
      <c r="W512" s="113">
        <v>254.16618115969996</v>
      </c>
      <c r="X512" s="113">
        <f t="shared" si="51"/>
        <v>8.9720661949374083</v>
      </c>
      <c r="Y512" s="113">
        <v>236.1</v>
      </c>
      <c r="Z512" s="141">
        <v>260.3</v>
      </c>
      <c r="AA512" s="128"/>
      <c r="AB512" s="86">
        <v>68.123619999999988</v>
      </c>
      <c r="AC512" s="86">
        <v>55.8</v>
      </c>
      <c r="AD512" s="86">
        <v>69.5</v>
      </c>
      <c r="AE512" s="86">
        <f t="shared" si="56"/>
        <v>69.5</v>
      </c>
      <c r="AF512" s="86">
        <f t="shared" si="55"/>
        <v>2690.8829899999996</v>
      </c>
      <c r="AH512" s="99">
        <v>57.4</v>
      </c>
      <c r="AI512" s="130">
        <v>2182</v>
      </c>
      <c r="AJ512" s="73">
        <v>57.255309999999994</v>
      </c>
      <c r="AK512" s="92">
        <v>57.255309999999994</v>
      </c>
      <c r="AL512" s="74">
        <v>67</v>
      </c>
      <c r="AM512" s="74">
        <v>72</v>
      </c>
      <c r="AO512" s="108">
        <v>54.887201067915598</v>
      </c>
      <c r="AP512" s="14">
        <v>57.701757955764499</v>
      </c>
      <c r="AQ512" s="14">
        <v>78.804249699866304</v>
      </c>
      <c r="AR512" s="14">
        <v>51.0619170401622</v>
      </c>
      <c r="AS512" s="108">
        <v>0</v>
      </c>
      <c r="AT512" s="108">
        <f t="shared" si="50"/>
        <v>129.86616674002852</v>
      </c>
      <c r="AY512" s="48">
        <v>1980</v>
      </c>
    </row>
    <row r="513" spans="1:51" ht="10.15" customHeight="1">
      <c r="A513" s="22">
        <v>42392</v>
      </c>
      <c r="B513" s="50">
        <f t="shared" si="52"/>
        <v>2016</v>
      </c>
      <c r="C513" s="169"/>
      <c r="F513" s="17">
        <v>64.8</v>
      </c>
      <c r="G513" s="30">
        <v>36.5</v>
      </c>
      <c r="H513" s="32">
        <v>4125</v>
      </c>
      <c r="I513" s="32">
        <f t="shared" si="53"/>
        <v>124.02</v>
      </c>
      <c r="J513" s="32">
        <v>137.69347999999999</v>
      </c>
      <c r="K513" s="6">
        <v>127000</v>
      </c>
      <c r="L513" s="132">
        <v>117</v>
      </c>
      <c r="M513" s="7" t="s">
        <v>137</v>
      </c>
      <c r="N513" s="91">
        <v>58.1</v>
      </c>
      <c r="O513" s="75">
        <v>2195</v>
      </c>
      <c r="P513" s="137">
        <f t="shared" si="54"/>
        <v>59.09</v>
      </c>
      <c r="Q513" s="3">
        <v>60.665210000000002</v>
      </c>
      <c r="U513" s="24">
        <v>58</v>
      </c>
      <c r="W513" s="113">
        <v>255.83360068289991</v>
      </c>
      <c r="X513" s="113">
        <f t="shared" si="51"/>
        <v>9.0309261041063653</v>
      </c>
      <c r="Y513" s="113">
        <v>232</v>
      </c>
      <c r="Z513" s="141">
        <v>260.3</v>
      </c>
      <c r="AB513" s="86">
        <v>67.890429999999981</v>
      </c>
      <c r="AC513" s="86">
        <v>55.8</v>
      </c>
      <c r="AD513" s="89">
        <v>66.2</v>
      </c>
      <c r="AE513" s="89">
        <f t="shared" si="56"/>
        <v>66.2</v>
      </c>
      <c r="AF513" s="86">
        <f t="shared" si="55"/>
        <v>2681.671984999999</v>
      </c>
      <c r="AG513" s="103" t="s">
        <v>54</v>
      </c>
      <c r="AH513" s="99">
        <v>57.4</v>
      </c>
      <c r="AI513" s="130">
        <v>2182</v>
      </c>
      <c r="AJ513" s="73">
        <v>56.189250000000001</v>
      </c>
      <c r="AK513" s="92">
        <v>56.189250000000001</v>
      </c>
      <c r="AL513" s="74">
        <v>67</v>
      </c>
      <c r="AM513" s="74">
        <v>72</v>
      </c>
      <c r="AO513" s="108">
        <v>54.581360121678401</v>
      </c>
      <c r="AP513" s="14">
        <v>56.127481169465099</v>
      </c>
      <c r="AQ513" s="14">
        <v>85.343630781703496</v>
      </c>
      <c r="AR513" s="14">
        <v>52.688505710481103</v>
      </c>
      <c r="AS513" s="108">
        <v>0</v>
      </c>
      <c r="AT513" s="108">
        <f t="shared" si="50"/>
        <v>138.03213649218461</v>
      </c>
      <c r="AY513" s="48">
        <v>1980</v>
      </c>
    </row>
    <row r="514" spans="1:51" ht="10.15" customHeight="1">
      <c r="A514" s="22">
        <v>42393</v>
      </c>
      <c r="B514" s="50">
        <f t="shared" si="52"/>
        <v>2016</v>
      </c>
      <c r="C514" s="169"/>
      <c r="F514" s="17">
        <v>64.8</v>
      </c>
      <c r="G514" s="30">
        <v>36.5</v>
      </c>
      <c r="H514" s="32">
        <v>4125</v>
      </c>
      <c r="I514" s="32">
        <f t="shared" si="53"/>
        <v>124.02</v>
      </c>
      <c r="J514" s="32">
        <v>132.80000000000001</v>
      </c>
      <c r="K514" s="6">
        <v>127000</v>
      </c>
      <c r="L514" s="132">
        <v>117</v>
      </c>
      <c r="M514" s="7" t="s">
        <v>137</v>
      </c>
      <c r="N514" s="91">
        <v>58.1</v>
      </c>
      <c r="O514" s="75">
        <v>2195</v>
      </c>
      <c r="P514" s="137">
        <f t="shared" si="54"/>
        <v>59.09</v>
      </c>
      <c r="Q514" s="3">
        <v>60.2</v>
      </c>
      <c r="U514" s="24">
        <v>58</v>
      </c>
      <c r="W514" s="113">
        <v>257.60884010949991</v>
      </c>
      <c r="X514" s="113">
        <f t="shared" si="51"/>
        <v>9.0935920558653454</v>
      </c>
      <c r="Y514" s="113">
        <v>233</v>
      </c>
      <c r="Z514" s="141">
        <v>260.3</v>
      </c>
      <c r="AB514" s="86">
        <v>68.029480000000007</v>
      </c>
      <c r="AC514" s="86">
        <v>54.9</v>
      </c>
      <c r="AD514" s="89">
        <v>66.2</v>
      </c>
      <c r="AE514" s="89">
        <f t="shared" si="56"/>
        <v>66.2</v>
      </c>
      <c r="AF514" s="86">
        <f t="shared" si="55"/>
        <v>2687.1644600000004</v>
      </c>
      <c r="AG514" s="103" t="s">
        <v>54</v>
      </c>
      <c r="AH514" s="99">
        <v>57.4</v>
      </c>
      <c r="AI514" s="130">
        <v>2182</v>
      </c>
      <c r="AJ514" s="73">
        <v>55</v>
      </c>
      <c r="AK514" s="92">
        <v>55</v>
      </c>
      <c r="AL514" s="74">
        <v>67</v>
      </c>
      <c r="AM514" s="74">
        <v>72</v>
      </c>
      <c r="AO514" s="108">
        <v>54.921571801039903</v>
      </c>
      <c r="AP514" s="14">
        <v>58.213178317811703</v>
      </c>
      <c r="AQ514" s="14">
        <v>84.317503977925696</v>
      </c>
      <c r="AR514" s="14">
        <v>51.708815057446898</v>
      </c>
      <c r="AS514" s="108">
        <v>0</v>
      </c>
      <c r="AT514" s="108">
        <f t="shared" si="50"/>
        <v>136.02631903537258</v>
      </c>
      <c r="AY514" s="48">
        <v>1980</v>
      </c>
    </row>
    <row r="515" spans="1:51" ht="10.15" customHeight="1">
      <c r="A515" s="22">
        <v>42394</v>
      </c>
      <c r="B515" s="50">
        <f t="shared" si="52"/>
        <v>2016</v>
      </c>
      <c r="C515" s="169"/>
      <c r="F515" s="17">
        <v>64.8</v>
      </c>
      <c r="G515" s="30">
        <v>36.5</v>
      </c>
      <c r="H515" s="32">
        <v>4125</v>
      </c>
      <c r="I515" s="32">
        <f t="shared" si="53"/>
        <v>124.02</v>
      </c>
      <c r="J515" s="32">
        <v>134.89999999999998</v>
      </c>
      <c r="K515" s="6">
        <v>127000</v>
      </c>
      <c r="L515" s="132">
        <v>117</v>
      </c>
      <c r="M515" s="7" t="s">
        <v>137</v>
      </c>
      <c r="N515" s="91">
        <v>58.1</v>
      </c>
      <c r="O515" s="75">
        <v>2195</v>
      </c>
      <c r="P515" s="137">
        <f t="shared" si="54"/>
        <v>59.09</v>
      </c>
      <c r="Q515" s="3">
        <v>58.7</v>
      </c>
      <c r="U515" s="24">
        <v>58</v>
      </c>
      <c r="W515" s="113">
        <v>254.33820153450006</v>
      </c>
      <c r="X515" s="113">
        <f t="shared" si="51"/>
        <v>8.9781385141678509</v>
      </c>
      <c r="Y515" s="113">
        <v>236.4</v>
      </c>
      <c r="Z515" s="141">
        <v>260.3</v>
      </c>
      <c r="AB515" s="86">
        <v>67.203040000000016</v>
      </c>
      <c r="AC515" s="86">
        <v>55.9</v>
      </c>
      <c r="AD515" s="89">
        <v>66.2</v>
      </c>
      <c r="AE515" s="89">
        <f t="shared" si="56"/>
        <v>66.2</v>
      </c>
      <c r="AF515" s="86">
        <f t="shared" si="55"/>
        <v>2654.5200800000007</v>
      </c>
      <c r="AG515" s="103" t="s">
        <v>54</v>
      </c>
      <c r="AH515" s="99">
        <v>57.4</v>
      </c>
      <c r="AI515" s="130">
        <v>2182</v>
      </c>
      <c r="AJ515" s="73">
        <v>54</v>
      </c>
      <c r="AK515" s="92">
        <v>54</v>
      </c>
      <c r="AL515" s="74">
        <v>67</v>
      </c>
      <c r="AM515" s="74">
        <v>72</v>
      </c>
      <c r="AO515" s="108">
        <v>54.172088922387204</v>
      </c>
      <c r="AP515" s="14">
        <v>57.301945344246398</v>
      </c>
      <c r="AQ515" s="14">
        <v>82.437238734592597</v>
      </c>
      <c r="AR515" s="14">
        <v>52.122640241325598</v>
      </c>
      <c r="AS515" s="108">
        <v>0</v>
      </c>
      <c r="AT515" s="108">
        <f t="shared" si="50"/>
        <v>134.5598789759182</v>
      </c>
      <c r="AY515" s="48">
        <v>1980</v>
      </c>
    </row>
    <row r="516" spans="1:51" ht="10.15" customHeight="1">
      <c r="A516" s="22">
        <v>42395</v>
      </c>
      <c r="B516" s="50">
        <f t="shared" si="52"/>
        <v>2016</v>
      </c>
      <c r="C516" s="169"/>
      <c r="F516" s="17">
        <v>64.8</v>
      </c>
      <c r="G516" s="30">
        <v>36.5</v>
      </c>
      <c r="H516" s="32">
        <v>4125</v>
      </c>
      <c r="I516" s="32">
        <f t="shared" si="53"/>
        <v>124.02</v>
      </c>
      <c r="J516" s="32">
        <v>136.20000000000002</v>
      </c>
      <c r="K516" s="6">
        <v>127000</v>
      </c>
      <c r="L516" s="132">
        <v>117</v>
      </c>
      <c r="M516" s="7" t="s">
        <v>137</v>
      </c>
      <c r="N516" s="91">
        <v>58.1</v>
      </c>
      <c r="O516" s="75">
        <v>2195</v>
      </c>
      <c r="P516" s="137">
        <f t="shared" si="54"/>
        <v>59.09</v>
      </c>
      <c r="Q516" s="3">
        <v>59.8</v>
      </c>
      <c r="U516" s="24">
        <v>58</v>
      </c>
      <c r="W516" s="113">
        <v>249.00385338769999</v>
      </c>
      <c r="X516" s="113">
        <f t="shared" si="51"/>
        <v>8.78983602458581</v>
      </c>
      <c r="Y516" s="113">
        <v>237.3</v>
      </c>
      <c r="Z516" s="141">
        <v>260.3</v>
      </c>
      <c r="AB516" s="86">
        <v>65.867760000000033</v>
      </c>
      <c r="AC516" s="86">
        <v>56.9</v>
      </c>
      <c r="AD516" s="89">
        <v>66.2</v>
      </c>
      <c r="AE516" s="89">
        <f t="shared" ref="AE516:AE530" si="57">AD516</f>
        <v>66.2</v>
      </c>
      <c r="AF516" s="86">
        <f t="shared" si="55"/>
        <v>2601.7765200000013</v>
      </c>
      <c r="AG516" s="103" t="s">
        <v>54</v>
      </c>
      <c r="AH516" s="99">
        <v>57.4</v>
      </c>
      <c r="AI516" s="130">
        <v>2182</v>
      </c>
      <c r="AJ516" s="73">
        <v>54.9</v>
      </c>
      <c r="AK516" s="92">
        <v>54.9</v>
      </c>
      <c r="AL516" s="74">
        <v>67</v>
      </c>
      <c r="AM516" s="74">
        <v>72</v>
      </c>
      <c r="AO516" s="108">
        <v>53.462178921662698</v>
      </c>
      <c r="AP516" s="14">
        <v>56.415713024993003</v>
      </c>
      <c r="AQ516" s="14">
        <v>81.335847346223403</v>
      </c>
      <c r="AR516" s="14">
        <v>50.587304831978699</v>
      </c>
      <c r="AS516" s="108">
        <v>0</v>
      </c>
      <c r="AT516" s="108">
        <f t="shared" si="50"/>
        <v>131.92315217820209</v>
      </c>
      <c r="AY516" s="48">
        <v>1980</v>
      </c>
    </row>
    <row r="517" spans="1:51" ht="10.15" customHeight="1">
      <c r="A517" s="22">
        <v>42396</v>
      </c>
      <c r="B517" s="50">
        <f t="shared" si="52"/>
        <v>2016</v>
      </c>
      <c r="C517" s="169"/>
      <c r="F517" s="17">
        <v>64.8</v>
      </c>
      <c r="G517" s="30">
        <v>36.5</v>
      </c>
      <c r="H517" s="32">
        <v>4125</v>
      </c>
      <c r="I517" s="32">
        <f t="shared" si="53"/>
        <v>124.02</v>
      </c>
      <c r="J517" s="32">
        <v>134.30000000000001</v>
      </c>
      <c r="K517" s="6">
        <v>127000</v>
      </c>
      <c r="L517" s="132">
        <v>117</v>
      </c>
      <c r="M517" s="7" t="s">
        <v>137</v>
      </c>
      <c r="N517" s="91">
        <v>58.1</v>
      </c>
      <c r="O517" s="75">
        <v>2195</v>
      </c>
      <c r="P517" s="137">
        <f t="shared" si="54"/>
        <v>59.09</v>
      </c>
      <c r="Q517" s="3">
        <v>59</v>
      </c>
      <c r="U517" s="24">
        <v>58</v>
      </c>
      <c r="W517" s="113">
        <v>252.39871787600006</v>
      </c>
      <c r="X517" s="113">
        <f t="shared" si="51"/>
        <v>8.9096747410228012</v>
      </c>
      <c r="Y517" s="113">
        <v>237.5</v>
      </c>
      <c r="Z517" s="141">
        <v>260.3</v>
      </c>
      <c r="AB517" s="86">
        <v>65.541129999999995</v>
      </c>
      <c r="AC517" s="86">
        <v>58.3</v>
      </c>
      <c r="AD517" s="89">
        <v>66.2</v>
      </c>
      <c r="AE517" s="89">
        <f t="shared" si="57"/>
        <v>66.2</v>
      </c>
      <c r="AF517" s="86">
        <f t="shared" si="55"/>
        <v>2588.8746349999997</v>
      </c>
      <c r="AG517" s="103" t="s">
        <v>54</v>
      </c>
      <c r="AH517" s="99">
        <v>57.4</v>
      </c>
      <c r="AI517" s="130">
        <v>2182</v>
      </c>
      <c r="AJ517" s="73">
        <v>54.2</v>
      </c>
      <c r="AK517" s="92">
        <v>54.2</v>
      </c>
      <c r="AL517" s="74">
        <v>67</v>
      </c>
      <c r="AM517" s="74">
        <v>72</v>
      </c>
      <c r="AO517" s="108">
        <v>55.092140406745401</v>
      </c>
      <c r="AP517" s="14">
        <v>59.312218040154299</v>
      </c>
      <c r="AQ517" s="14">
        <v>82.155013306670696</v>
      </c>
      <c r="AR517" s="14">
        <v>49.237702239001202</v>
      </c>
      <c r="AS517" s="108">
        <v>0.129328759085867</v>
      </c>
      <c r="AT517" s="108">
        <f t="shared" ref="AT517:AT580" si="58">AQ517+AR517+AS517</f>
        <v>131.52204430475777</v>
      </c>
      <c r="AY517" s="48">
        <v>1980</v>
      </c>
    </row>
    <row r="518" spans="1:51" ht="10.15" customHeight="1">
      <c r="A518" s="22">
        <v>42397</v>
      </c>
      <c r="B518" s="50">
        <f t="shared" si="52"/>
        <v>2016</v>
      </c>
      <c r="C518" s="169"/>
      <c r="F518" s="17">
        <v>64.8</v>
      </c>
      <c r="G518" s="30">
        <v>36.5</v>
      </c>
      <c r="H518" s="32">
        <v>4125</v>
      </c>
      <c r="I518" s="32">
        <f t="shared" si="53"/>
        <v>124.02</v>
      </c>
      <c r="J518" s="32">
        <v>137.80000000000001</v>
      </c>
      <c r="K518" s="6">
        <v>127000</v>
      </c>
      <c r="L518" s="132">
        <v>117</v>
      </c>
      <c r="M518" s="7" t="s">
        <v>137</v>
      </c>
      <c r="N518" s="91">
        <v>58.1</v>
      </c>
      <c r="O518" s="75">
        <v>2195</v>
      </c>
      <c r="P518" s="137">
        <f t="shared" si="54"/>
        <v>59.09</v>
      </c>
      <c r="Q518" s="3">
        <v>59.7</v>
      </c>
      <c r="U518" s="24">
        <v>58</v>
      </c>
      <c r="W518" s="113">
        <v>252.34342057979998</v>
      </c>
      <c r="X518" s="113">
        <f t="shared" si="51"/>
        <v>8.9077227464669395</v>
      </c>
      <c r="Y518" s="113">
        <v>235.3</v>
      </c>
      <c r="Z518" s="141">
        <v>260.3</v>
      </c>
      <c r="AB518" s="86">
        <v>64.294899999999998</v>
      </c>
      <c r="AC518" s="86">
        <v>59.4</v>
      </c>
      <c r="AD518" s="89">
        <v>66.2</v>
      </c>
      <c r="AE518" s="89">
        <f t="shared" si="57"/>
        <v>66.2</v>
      </c>
      <c r="AF518" s="86">
        <f t="shared" si="55"/>
        <v>2539.6485499999999</v>
      </c>
      <c r="AG518" s="103" t="s">
        <v>54</v>
      </c>
      <c r="AH518" s="99">
        <v>57.4</v>
      </c>
      <c r="AI518" s="130">
        <v>2182</v>
      </c>
      <c r="AJ518" s="73">
        <v>55</v>
      </c>
      <c r="AK518" s="92">
        <v>55</v>
      </c>
      <c r="AL518" s="74">
        <v>67</v>
      </c>
      <c r="AM518" s="74">
        <v>72</v>
      </c>
      <c r="AO518" s="108">
        <v>55.0111049066428</v>
      </c>
      <c r="AP518" s="14">
        <v>57.915353167417599</v>
      </c>
      <c r="AQ518" s="14">
        <v>81.582844619324106</v>
      </c>
      <c r="AR518" s="14">
        <v>51.994148852935503</v>
      </c>
      <c r="AS518" s="108">
        <v>0</v>
      </c>
      <c r="AT518" s="108">
        <f t="shared" si="58"/>
        <v>133.5769934722596</v>
      </c>
      <c r="AY518" s="48">
        <v>1980</v>
      </c>
    </row>
    <row r="519" spans="1:51" ht="10.15" customHeight="1">
      <c r="A519" s="22">
        <v>42398</v>
      </c>
      <c r="B519" s="50">
        <f t="shared" si="52"/>
        <v>2016</v>
      </c>
      <c r="C519" s="169"/>
      <c r="F519" s="17">
        <v>64.8</v>
      </c>
      <c r="G519" s="30">
        <v>36.5</v>
      </c>
      <c r="H519" s="32">
        <v>4125</v>
      </c>
      <c r="I519" s="32">
        <f t="shared" si="53"/>
        <v>124.02</v>
      </c>
      <c r="J519" s="32">
        <v>135.69999999999999</v>
      </c>
      <c r="K519" s="6">
        <v>127000</v>
      </c>
      <c r="L519" s="132">
        <v>117</v>
      </c>
      <c r="M519" s="7" t="s">
        <v>137</v>
      </c>
      <c r="N519" s="91">
        <v>58.1</v>
      </c>
      <c r="O519" s="75">
        <v>2195</v>
      </c>
      <c r="P519" s="137">
        <f t="shared" si="54"/>
        <v>59.09</v>
      </c>
      <c r="Q519" s="3">
        <v>59</v>
      </c>
      <c r="U519" s="24">
        <v>58</v>
      </c>
      <c r="W519" s="113">
        <v>256.12757437919998</v>
      </c>
      <c r="X519" s="113">
        <f t="shared" si="51"/>
        <v>9.041303375585759</v>
      </c>
      <c r="Y519" s="113">
        <v>239.8</v>
      </c>
      <c r="Z519" s="141">
        <v>260.3</v>
      </c>
      <c r="AB519" s="86">
        <v>64.362899999999982</v>
      </c>
      <c r="AC519" s="86">
        <v>58.9</v>
      </c>
      <c r="AD519" s="89">
        <v>66.2</v>
      </c>
      <c r="AE519" s="89">
        <f t="shared" si="57"/>
        <v>66.2</v>
      </c>
      <c r="AF519" s="86">
        <f t="shared" si="55"/>
        <v>2542.3345499999991</v>
      </c>
      <c r="AG519" s="103" t="s">
        <v>54</v>
      </c>
      <c r="AH519" s="99">
        <v>57.4</v>
      </c>
      <c r="AI519" s="130">
        <v>2182</v>
      </c>
      <c r="AJ519" s="73">
        <v>54.4</v>
      </c>
      <c r="AK519" s="92">
        <v>54.4</v>
      </c>
      <c r="AL519" s="74">
        <v>67</v>
      </c>
      <c r="AM519" s="74">
        <v>72</v>
      </c>
      <c r="AO519" s="108">
        <v>54.4523872385682</v>
      </c>
      <c r="AP519" s="14">
        <v>57.214868279544604</v>
      </c>
      <c r="AQ519" s="14">
        <v>81.625177492355206</v>
      </c>
      <c r="AR519" s="14">
        <v>52.915273888286997</v>
      </c>
      <c r="AS519" s="108">
        <v>0</v>
      </c>
      <c r="AT519" s="108">
        <f t="shared" si="58"/>
        <v>134.5404513806422</v>
      </c>
      <c r="AY519" s="48">
        <v>1980</v>
      </c>
    </row>
    <row r="520" spans="1:51" ht="10.15" customHeight="1">
      <c r="A520" s="22">
        <v>42399</v>
      </c>
      <c r="B520" s="50">
        <f t="shared" si="52"/>
        <v>2016</v>
      </c>
      <c r="C520" s="169"/>
      <c r="F520" s="17">
        <v>64.8</v>
      </c>
      <c r="G520" s="30">
        <v>36.5</v>
      </c>
      <c r="H520" s="32">
        <v>4125</v>
      </c>
      <c r="I520" s="32">
        <f t="shared" si="53"/>
        <v>124.02</v>
      </c>
      <c r="J520" s="32">
        <v>127.9</v>
      </c>
      <c r="K520" s="6">
        <v>127000</v>
      </c>
      <c r="L520" s="132">
        <v>117</v>
      </c>
      <c r="M520" s="7" t="s">
        <v>137</v>
      </c>
      <c r="N520" s="91">
        <v>58.1</v>
      </c>
      <c r="O520" s="75">
        <v>2195</v>
      </c>
      <c r="P520" s="137">
        <f t="shared" si="54"/>
        <v>59.09</v>
      </c>
      <c r="Q520" s="3">
        <v>57.6</v>
      </c>
      <c r="U520" s="24">
        <v>58</v>
      </c>
      <c r="W520" s="113">
        <v>258.91402304600007</v>
      </c>
      <c r="X520" s="113">
        <f t="shared" si="51"/>
        <v>9.1396650135238016</v>
      </c>
      <c r="Y520" s="113">
        <v>234.8</v>
      </c>
      <c r="Z520" s="141">
        <v>260.3</v>
      </c>
      <c r="AB520" s="86">
        <v>64.474780000000024</v>
      </c>
      <c r="AC520" s="86">
        <v>60.4</v>
      </c>
      <c r="AD520" s="89">
        <v>66.2</v>
      </c>
      <c r="AE520" s="89">
        <f t="shared" si="57"/>
        <v>66.2</v>
      </c>
      <c r="AF520" s="86">
        <f t="shared" si="55"/>
        <v>2546.7538100000011</v>
      </c>
      <c r="AG520" s="103" t="s">
        <v>54</v>
      </c>
      <c r="AH520" s="99">
        <v>57.4</v>
      </c>
      <c r="AI520" s="130">
        <v>2182</v>
      </c>
      <c r="AJ520" s="73">
        <v>52.9</v>
      </c>
      <c r="AK520" s="92">
        <v>52.9</v>
      </c>
      <c r="AL520" s="74">
        <v>67</v>
      </c>
      <c r="AM520" s="74">
        <v>67</v>
      </c>
      <c r="AO520" s="108">
        <v>54.750205267972902</v>
      </c>
      <c r="AP520" s="14">
        <v>57.684134181815097</v>
      </c>
      <c r="AQ520" s="14">
        <v>82.460005718444506</v>
      </c>
      <c r="AR520" s="14">
        <v>52.380724576535698</v>
      </c>
      <c r="AS520" s="108">
        <v>0</v>
      </c>
      <c r="AT520" s="108">
        <f t="shared" si="58"/>
        <v>134.8407302949802</v>
      </c>
      <c r="AY520" s="48">
        <v>1980</v>
      </c>
    </row>
    <row r="521" spans="1:51" ht="10.15" customHeight="1">
      <c r="A521" s="22">
        <v>42400</v>
      </c>
      <c r="B521" s="50">
        <f t="shared" si="52"/>
        <v>2016</v>
      </c>
      <c r="C521" s="169"/>
      <c r="F521" s="17">
        <v>64.8</v>
      </c>
      <c r="G521" s="30">
        <v>36.5</v>
      </c>
      <c r="H521" s="32">
        <v>4125</v>
      </c>
      <c r="I521" s="32">
        <f t="shared" si="53"/>
        <v>124.02</v>
      </c>
      <c r="J521" s="32">
        <v>132.9</v>
      </c>
      <c r="K521" s="6">
        <v>127000</v>
      </c>
      <c r="L521" s="132">
        <v>117</v>
      </c>
      <c r="M521" s="7" t="s">
        <v>137</v>
      </c>
      <c r="N521" s="91">
        <v>58.1</v>
      </c>
      <c r="O521" s="75">
        <v>2195</v>
      </c>
      <c r="P521" s="137">
        <f t="shared" si="54"/>
        <v>59.09</v>
      </c>
      <c r="Q521" s="3">
        <v>55.8</v>
      </c>
      <c r="U521" s="24">
        <v>58</v>
      </c>
      <c r="W521" s="113">
        <v>258.53168406799995</v>
      </c>
      <c r="X521" s="113">
        <f t="shared" si="51"/>
        <v>9.1261684476003975</v>
      </c>
      <c r="Y521" s="113">
        <v>238.3</v>
      </c>
      <c r="Z521" s="141">
        <v>260.3</v>
      </c>
      <c r="AB521" s="86">
        <v>64.960179999999994</v>
      </c>
      <c r="AC521" s="86">
        <v>61.2</v>
      </c>
      <c r="AD521" s="89">
        <v>66.2</v>
      </c>
      <c r="AE521" s="89">
        <f t="shared" si="57"/>
        <v>66.2</v>
      </c>
      <c r="AF521" s="86">
        <f t="shared" si="55"/>
        <v>2565.9271099999996</v>
      </c>
      <c r="AG521" s="103" t="s">
        <v>54</v>
      </c>
      <c r="AH521" s="99">
        <v>57.4</v>
      </c>
      <c r="AI521" s="130">
        <v>2182</v>
      </c>
      <c r="AJ521" s="73">
        <v>51.7</v>
      </c>
      <c r="AK521" s="92">
        <v>51.7</v>
      </c>
      <c r="AL521" s="74">
        <v>67</v>
      </c>
      <c r="AM521" s="74">
        <v>67</v>
      </c>
      <c r="AO521" s="108">
        <v>54.378160006381798</v>
      </c>
      <c r="AP521" s="14">
        <v>57.484639345120499</v>
      </c>
      <c r="AQ521" s="14">
        <v>83.183603464468007</v>
      </c>
      <c r="AR521" s="14">
        <v>50.789391977889998</v>
      </c>
      <c r="AS521" s="108">
        <v>0</v>
      </c>
      <c r="AT521" s="108">
        <f t="shared" si="58"/>
        <v>133.97299544235801</v>
      </c>
      <c r="AY521" s="48">
        <v>1980</v>
      </c>
    </row>
    <row r="522" spans="1:51" ht="10.15" customHeight="1">
      <c r="A522" s="22">
        <v>42401</v>
      </c>
      <c r="B522" s="50">
        <f t="shared" si="52"/>
        <v>2016</v>
      </c>
      <c r="C522" s="172" t="s">
        <v>217</v>
      </c>
      <c r="D522" s="158">
        <v>0</v>
      </c>
      <c r="E522" s="157">
        <v>150</v>
      </c>
      <c r="F522" s="17">
        <v>64.8</v>
      </c>
      <c r="G522" s="30">
        <v>36.5</v>
      </c>
      <c r="H522" s="32">
        <v>4125</v>
      </c>
      <c r="I522" s="32">
        <f t="shared" si="53"/>
        <v>124.02</v>
      </c>
      <c r="J522" s="32">
        <v>133</v>
      </c>
      <c r="K522" s="6">
        <v>127000</v>
      </c>
      <c r="L522" s="6">
        <v>120</v>
      </c>
      <c r="N522" s="91">
        <v>58.1</v>
      </c>
      <c r="O522" s="75">
        <v>2195</v>
      </c>
      <c r="P522" s="137">
        <f t="shared" si="54"/>
        <v>59.09</v>
      </c>
      <c r="Q522" s="3">
        <v>54.3</v>
      </c>
      <c r="U522" s="24">
        <v>59</v>
      </c>
      <c r="W522" s="113">
        <v>258.45004850700002</v>
      </c>
      <c r="X522" s="113">
        <f t="shared" si="51"/>
        <v>9.1232867122970998</v>
      </c>
      <c r="Y522" s="113">
        <v>241.8</v>
      </c>
      <c r="Z522" s="113">
        <v>263</v>
      </c>
      <c r="AB522" s="86">
        <v>64.387320000000003</v>
      </c>
      <c r="AC522" s="86">
        <v>60.4</v>
      </c>
      <c r="AD522" s="86">
        <v>68.900000000000006</v>
      </c>
      <c r="AE522" s="86">
        <f t="shared" si="57"/>
        <v>68.900000000000006</v>
      </c>
      <c r="AF522" s="86">
        <f t="shared" si="55"/>
        <v>2543.2991400000001</v>
      </c>
      <c r="AH522" s="99">
        <v>57.4</v>
      </c>
      <c r="AI522" s="130">
        <v>2182</v>
      </c>
      <c r="AJ522" s="73">
        <v>51.3</v>
      </c>
      <c r="AK522" s="92">
        <v>51.3</v>
      </c>
      <c r="AL522" s="74">
        <v>67</v>
      </c>
      <c r="AM522" s="74">
        <v>67</v>
      </c>
      <c r="AO522" s="108">
        <v>54.680355019382198</v>
      </c>
      <c r="AP522" s="14">
        <v>57.834989386344596</v>
      </c>
      <c r="AQ522" s="14">
        <v>81.738204154677803</v>
      </c>
      <c r="AR522" s="14">
        <v>51.695905709511699</v>
      </c>
      <c r="AS522" s="108">
        <v>4.3771270910898804E-4</v>
      </c>
      <c r="AT522" s="108">
        <f t="shared" si="58"/>
        <v>133.43454757689861</v>
      </c>
      <c r="AY522" s="48">
        <v>1980</v>
      </c>
    </row>
    <row r="523" spans="1:51" ht="10.15" customHeight="1">
      <c r="A523" s="22">
        <v>42402</v>
      </c>
      <c r="B523" s="50">
        <f t="shared" si="52"/>
        <v>2016</v>
      </c>
      <c r="C523" s="169"/>
      <c r="F523" s="17">
        <v>64.8</v>
      </c>
      <c r="G523" s="30">
        <v>36.5</v>
      </c>
      <c r="H523" s="32">
        <v>4125</v>
      </c>
      <c r="I523" s="32">
        <f t="shared" si="53"/>
        <v>124.02</v>
      </c>
      <c r="J523" s="32">
        <v>127</v>
      </c>
      <c r="K523" s="6">
        <v>127000</v>
      </c>
      <c r="L523" s="6">
        <v>120</v>
      </c>
      <c r="N523" s="91">
        <v>58.1</v>
      </c>
      <c r="O523" s="75">
        <v>2195</v>
      </c>
      <c r="P523" s="137">
        <f t="shared" si="54"/>
        <v>59.09</v>
      </c>
      <c r="Q523" s="3">
        <v>53.4</v>
      </c>
      <c r="U523" s="24">
        <v>59</v>
      </c>
      <c r="W523" s="113">
        <v>260.4152459467</v>
      </c>
      <c r="X523" s="113">
        <f t="shared" si="51"/>
        <v>9.1926581819185085</v>
      </c>
      <c r="Y523" s="113">
        <v>237.1</v>
      </c>
      <c r="Z523" s="113">
        <v>263</v>
      </c>
      <c r="AB523" s="86">
        <v>62.994609999999994</v>
      </c>
      <c r="AC523" s="86">
        <v>59.9</v>
      </c>
      <c r="AD523" s="86">
        <v>68.900000000000006</v>
      </c>
      <c r="AE523" s="86">
        <f t="shared" si="57"/>
        <v>68.900000000000006</v>
      </c>
      <c r="AF523" s="86">
        <f t="shared" si="55"/>
        <v>2488.2870949999997</v>
      </c>
      <c r="AH523" s="99">
        <v>57.4</v>
      </c>
      <c r="AI523" s="130">
        <v>2182</v>
      </c>
      <c r="AJ523" s="73">
        <v>49.6</v>
      </c>
      <c r="AK523" s="92">
        <v>49.6</v>
      </c>
      <c r="AL523" s="74">
        <v>67</v>
      </c>
      <c r="AM523" s="74">
        <v>67</v>
      </c>
      <c r="AO523" s="108">
        <v>55.015391072472703</v>
      </c>
      <c r="AP523" s="14">
        <v>58.141186533667195</v>
      </c>
      <c r="AQ523" s="14">
        <v>81.294631086954496</v>
      </c>
      <c r="AR523" s="14">
        <v>52.384265914804999</v>
      </c>
      <c r="AS523" s="108">
        <v>6.2314156426323695E-4</v>
      </c>
      <c r="AT523" s="108">
        <f t="shared" si="58"/>
        <v>133.67952014332374</v>
      </c>
      <c r="AY523" s="48">
        <v>1980</v>
      </c>
    </row>
    <row r="524" spans="1:51" ht="10.15" customHeight="1">
      <c r="A524" s="22">
        <v>42403</v>
      </c>
      <c r="B524" s="50">
        <f t="shared" si="52"/>
        <v>2016</v>
      </c>
      <c r="C524" s="169"/>
      <c r="F524" s="17">
        <v>64.8</v>
      </c>
      <c r="G524" s="30">
        <v>36.5</v>
      </c>
      <c r="H524" s="32">
        <v>4125</v>
      </c>
      <c r="I524" s="32">
        <f t="shared" si="53"/>
        <v>124.02</v>
      </c>
      <c r="J524" s="32">
        <v>125.19999999999999</v>
      </c>
      <c r="K524" s="6">
        <v>127000</v>
      </c>
      <c r="L524" s="6">
        <v>120</v>
      </c>
      <c r="N524" s="91">
        <v>58.1</v>
      </c>
      <c r="O524" s="75">
        <v>2195</v>
      </c>
      <c r="P524" s="137">
        <f t="shared" si="54"/>
        <v>59.09</v>
      </c>
      <c r="Q524" s="3">
        <v>52.7</v>
      </c>
      <c r="U524" s="24">
        <v>59</v>
      </c>
      <c r="W524" s="113">
        <v>257.75629039759997</v>
      </c>
      <c r="X524" s="113">
        <f t="shared" si="51"/>
        <v>9.0987970510352785</v>
      </c>
      <c r="Y524" s="113">
        <v>232.6</v>
      </c>
      <c r="Z524" s="113">
        <v>263</v>
      </c>
      <c r="AB524" s="86">
        <v>62.709379999999996</v>
      </c>
      <c r="AC524" s="86">
        <v>59.9</v>
      </c>
      <c r="AD524" s="86">
        <v>68.900000000000006</v>
      </c>
      <c r="AE524" s="86">
        <f t="shared" si="57"/>
        <v>68.900000000000006</v>
      </c>
      <c r="AF524" s="86">
        <f t="shared" si="55"/>
        <v>2477.0205099999998</v>
      </c>
      <c r="AG524" s="103"/>
      <c r="AH524" s="99">
        <v>57.4</v>
      </c>
      <c r="AI524" s="130">
        <v>2182</v>
      </c>
      <c r="AJ524" s="73">
        <v>50.6</v>
      </c>
      <c r="AK524" s="92">
        <v>50.6</v>
      </c>
      <c r="AL524" s="74">
        <v>67</v>
      </c>
      <c r="AM524" s="74">
        <v>67</v>
      </c>
      <c r="AO524" s="108">
        <v>55.320797073293903</v>
      </c>
      <c r="AP524" s="14">
        <v>58.249891766923</v>
      </c>
      <c r="AQ524" s="14">
        <v>77.54212562467869</v>
      </c>
      <c r="AR524" s="14">
        <v>50.240872861229597</v>
      </c>
      <c r="AS524" s="108">
        <v>5.9658031728532506E-4</v>
      </c>
      <c r="AT524" s="108">
        <f t="shared" si="58"/>
        <v>127.78359506622556</v>
      </c>
      <c r="AY524" s="48">
        <v>1980</v>
      </c>
    </row>
    <row r="525" spans="1:51" ht="10.15" customHeight="1">
      <c r="A525" s="22">
        <v>42404</v>
      </c>
      <c r="B525" s="50">
        <f t="shared" si="52"/>
        <v>2016</v>
      </c>
      <c r="C525" s="169"/>
      <c r="F525" s="17">
        <v>64.8</v>
      </c>
      <c r="G525" s="30">
        <v>36.5</v>
      </c>
      <c r="H525" s="32">
        <v>4125</v>
      </c>
      <c r="I525" s="32">
        <f t="shared" si="53"/>
        <v>124.02</v>
      </c>
      <c r="J525" s="32">
        <v>135.5</v>
      </c>
      <c r="K525" s="6">
        <v>127000</v>
      </c>
      <c r="L525" s="6">
        <v>120</v>
      </c>
      <c r="N525" s="91">
        <v>58.1</v>
      </c>
      <c r="O525" s="75">
        <v>2195</v>
      </c>
      <c r="P525" s="137">
        <f t="shared" si="54"/>
        <v>59.09</v>
      </c>
      <c r="Q525" s="3">
        <v>54.9</v>
      </c>
      <c r="U525" s="24">
        <v>59</v>
      </c>
      <c r="W525" s="113">
        <v>256.67847066439998</v>
      </c>
      <c r="X525" s="113">
        <f t="shared" si="51"/>
        <v>9.0607500144533191</v>
      </c>
      <c r="Y525" s="113">
        <v>236.2</v>
      </c>
      <c r="Z525" s="113">
        <v>263</v>
      </c>
      <c r="AB525" s="86">
        <v>62.97095000000003</v>
      </c>
      <c r="AC525" s="86">
        <v>59.2</v>
      </c>
      <c r="AD525" s="86">
        <v>68.900000000000006</v>
      </c>
      <c r="AE525" s="86">
        <f t="shared" si="57"/>
        <v>68.900000000000006</v>
      </c>
      <c r="AF525" s="86">
        <f t="shared" si="55"/>
        <v>2487.3525250000012</v>
      </c>
      <c r="AG525" s="103"/>
      <c r="AH525" s="99">
        <v>57.4</v>
      </c>
      <c r="AI525" s="130">
        <v>2182</v>
      </c>
      <c r="AJ525" s="73">
        <v>50.2</v>
      </c>
      <c r="AK525" s="92">
        <v>50.2</v>
      </c>
      <c r="AL525" s="74">
        <v>67</v>
      </c>
      <c r="AM525" s="74">
        <v>67</v>
      </c>
      <c r="AO525" s="108">
        <v>55.133970237179398</v>
      </c>
      <c r="AP525" s="14">
        <v>57.989869528115001</v>
      </c>
      <c r="AQ525" s="14">
        <v>81.523198303755606</v>
      </c>
      <c r="AR525" s="14">
        <v>51.789151567933601</v>
      </c>
      <c r="AS525" s="108">
        <v>0.42747984305831471</v>
      </c>
      <c r="AT525" s="108">
        <f t="shared" si="58"/>
        <v>133.73982971474751</v>
      </c>
      <c r="AY525" s="48">
        <v>1980</v>
      </c>
    </row>
    <row r="526" spans="1:51" ht="10.15" customHeight="1">
      <c r="A526" s="22">
        <v>42405</v>
      </c>
      <c r="B526" s="50">
        <f t="shared" si="52"/>
        <v>2016</v>
      </c>
      <c r="C526" s="169"/>
      <c r="F526" s="17">
        <v>64.8</v>
      </c>
      <c r="G526" s="30">
        <v>36.5</v>
      </c>
      <c r="H526" s="32">
        <v>4125</v>
      </c>
      <c r="I526" s="32">
        <f t="shared" si="53"/>
        <v>124.02</v>
      </c>
      <c r="J526" s="32">
        <v>137.80000000000001</v>
      </c>
      <c r="K526" s="6">
        <v>127000</v>
      </c>
      <c r="L526" s="6">
        <v>120</v>
      </c>
      <c r="N526" s="91">
        <v>58.1</v>
      </c>
      <c r="O526" s="75">
        <v>2195</v>
      </c>
      <c r="P526" s="137">
        <f t="shared" si="54"/>
        <v>59.09</v>
      </c>
      <c r="Q526" s="3">
        <v>54</v>
      </c>
      <c r="U526" s="24">
        <v>59</v>
      </c>
      <c r="W526" s="113">
        <v>260.22701122799998</v>
      </c>
      <c r="X526" s="113">
        <f t="shared" si="51"/>
        <v>9.1860134963483979</v>
      </c>
      <c r="Y526" s="113">
        <v>235.8</v>
      </c>
      <c r="Z526" s="113">
        <v>263</v>
      </c>
      <c r="AB526" s="86">
        <v>60.841269999999994</v>
      </c>
      <c r="AC526" s="86">
        <v>60</v>
      </c>
      <c r="AD526" s="86">
        <v>68.900000000000006</v>
      </c>
      <c r="AE526" s="86">
        <f t="shared" si="57"/>
        <v>68.900000000000006</v>
      </c>
      <c r="AF526" s="86">
        <f t="shared" si="55"/>
        <v>2403.2301649999999</v>
      </c>
      <c r="AG526" s="103"/>
      <c r="AH526" s="99">
        <v>57.4</v>
      </c>
      <c r="AI526" s="130">
        <v>2182</v>
      </c>
      <c r="AJ526" s="73">
        <v>52.1</v>
      </c>
      <c r="AK526" s="92">
        <v>52.1</v>
      </c>
      <c r="AL526" s="74">
        <v>67</v>
      </c>
      <c r="AM526" s="74">
        <v>67</v>
      </c>
      <c r="AO526" s="108">
        <v>54.872421523912898</v>
      </c>
      <c r="AP526" s="14">
        <v>58.093950010120601</v>
      </c>
      <c r="AQ526" s="14">
        <v>79.626397628505899</v>
      </c>
      <c r="AR526" s="14">
        <v>52.518173380220297</v>
      </c>
      <c r="AS526" s="108">
        <v>2.8702279199449139</v>
      </c>
      <c r="AT526" s="108">
        <f t="shared" si="58"/>
        <v>135.0147989286711</v>
      </c>
      <c r="AY526" s="48">
        <v>1980</v>
      </c>
    </row>
    <row r="527" spans="1:51" ht="10.15" customHeight="1">
      <c r="A527" s="22">
        <v>42406</v>
      </c>
      <c r="B527" s="50">
        <f t="shared" si="52"/>
        <v>2016</v>
      </c>
      <c r="C527" s="169"/>
      <c r="F527" s="17">
        <v>64.8</v>
      </c>
      <c r="G527" s="30">
        <v>36.5</v>
      </c>
      <c r="H527" s="32">
        <v>4125</v>
      </c>
      <c r="I527" s="32">
        <f t="shared" si="53"/>
        <v>124.02</v>
      </c>
      <c r="J527" s="32">
        <v>132.9</v>
      </c>
      <c r="K527" s="6">
        <v>127000</v>
      </c>
      <c r="L527" s="6">
        <v>125</v>
      </c>
      <c r="N527" s="91">
        <v>58.1</v>
      </c>
      <c r="O527" s="75">
        <v>2195</v>
      </c>
      <c r="P527" s="137">
        <f t="shared" si="54"/>
        <v>59.09</v>
      </c>
      <c r="Q527" s="3">
        <v>52.6</v>
      </c>
      <c r="U527" s="24">
        <v>59</v>
      </c>
      <c r="W527" s="113">
        <v>253.60541064810002</v>
      </c>
      <c r="X527" s="113">
        <f t="shared" si="51"/>
        <v>8.9522709958779298</v>
      </c>
      <c r="Y527" s="113">
        <v>234.7</v>
      </c>
      <c r="Z527" s="113">
        <v>263</v>
      </c>
      <c r="AB527" s="86">
        <v>61.373490000000004</v>
      </c>
      <c r="AC527" s="86">
        <v>59.4</v>
      </c>
      <c r="AD527" s="86">
        <v>68.900000000000006</v>
      </c>
      <c r="AE527" s="86">
        <f t="shared" si="57"/>
        <v>68.900000000000006</v>
      </c>
      <c r="AF527" s="86">
        <f t="shared" si="55"/>
        <v>2424.2528550000002</v>
      </c>
      <c r="AG527" s="103"/>
      <c r="AH527" s="99">
        <v>57.4</v>
      </c>
      <c r="AI527" s="130">
        <v>2182</v>
      </c>
      <c r="AJ527" s="73">
        <v>49</v>
      </c>
      <c r="AK527" s="92">
        <v>49</v>
      </c>
      <c r="AL527" s="74">
        <v>67</v>
      </c>
      <c r="AM527" s="74">
        <v>67</v>
      </c>
      <c r="AO527" s="108">
        <v>55.120208484526103</v>
      </c>
      <c r="AP527" s="14">
        <v>58.407662191206505</v>
      </c>
      <c r="AQ527" s="14">
        <v>80.792500426522906</v>
      </c>
      <c r="AR527" s="14">
        <v>52.154458358554599</v>
      </c>
      <c r="AS527" s="108">
        <v>4.2156725289249284</v>
      </c>
      <c r="AT527" s="108">
        <f t="shared" si="58"/>
        <v>137.16263131400243</v>
      </c>
      <c r="AY527" s="48">
        <v>1980</v>
      </c>
    </row>
    <row r="528" spans="1:51" ht="10.15" customHeight="1">
      <c r="A528" s="22">
        <v>42407</v>
      </c>
      <c r="B528" s="50">
        <f t="shared" si="52"/>
        <v>2016</v>
      </c>
      <c r="C528" s="169"/>
      <c r="F528" s="17">
        <v>64.8</v>
      </c>
      <c r="G528" s="30">
        <v>36.5</v>
      </c>
      <c r="H528" s="32">
        <v>4125</v>
      </c>
      <c r="I528" s="32">
        <f t="shared" si="53"/>
        <v>124.02</v>
      </c>
      <c r="J528" s="32">
        <v>130.1</v>
      </c>
      <c r="K528" s="6">
        <v>127000</v>
      </c>
      <c r="L528" s="6">
        <v>125</v>
      </c>
      <c r="N528" s="91">
        <v>58.1</v>
      </c>
      <c r="O528" s="75">
        <v>2195</v>
      </c>
      <c r="P528" s="137">
        <f t="shared" si="54"/>
        <v>59.09</v>
      </c>
      <c r="Q528" s="3">
        <v>52.3</v>
      </c>
      <c r="U528" s="24">
        <v>59</v>
      </c>
      <c r="W528" s="113">
        <v>253.3226973315</v>
      </c>
      <c r="X528" s="113">
        <f t="shared" si="51"/>
        <v>8.9422912158019496</v>
      </c>
      <c r="Y528" s="113">
        <v>240.1</v>
      </c>
      <c r="Z528" s="113">
        <v>263</v>
      </c>
      <c r="AB528" s="86">
        <v>63.808599999999998</v>
      </c>
      <c r="AC528" s="86">
        <v>59.7</v>
      </c>
      <c r="AD528" s="86">
        <v>68.900000000000006</v>
      </c>
      <c r="AE528" s="86">
        <f t="shared" si="57"/>
        <v>68.900000000000006</v>
      </c>
      <c r="AF528" s="86">
        <f t="shared" si="55"/>
        <v>2520.4396999999999</v>
      </c>
      <c r="AG528" s="103"/>
      <c r="AH528" s="99">
        <v>57.4</v>
      </c>
      <c r="AI528" s="130">
        <v>2182</v>
      </c>
      <c r="AJ528" s="73">
        <v>46.4</v>
      </c>
      <c r="AK528" s="92">
        <v>46.4</v>
      </c>
      <c r="AL528" s="74">
        <v>67</v>
      </c>
      <c r="AM528" s="74">
        <v>67</v>
      </c>
      <c r="AO528" s="108">
        <v>55.246805419495402</v>
      </c>
      <c r="AP528" s="14">
        <v>58.469157764432801</v>
      </c>
      <c r="AQ528" s="14">
        <v>83.572483133118396</v>
      </c>
      <c r="AR528" s="14">
        <v>53.919344786276199</v>
      </c>
      <c r="AS528" s="108">
        <v>4.2511217790607683</v>
      </c>
      <c r="AT528" s="108">
        <f t="shared" si="58"/>
        <v>141.74294969845539</v>
      </c>
      <c r="AY528" s="48">
        <v>1980</v>
      </c>
    </row>
    <row r="529" spans="1:51" ht="10.15" customHeight="1">
      <c r="A529" s="22">
        <v>42408</v>
      </c>
      <c r="B529" s="50">
        <f t="shared" si="52"/>
        <v>2016</v>
      </c>
      <c r="C529" s="169"/>
      <c r="F529" s="17">
        <v>64.8</v>
      </c>
      <c r="G529" s="30">
        <v>36.5</v>
      </c>
      <c r="H529" s="32">
        <v>4125</v>
      </c>
      <c r="I529" s="32">
        <f t="shared" si="53"/>
        <v>124.02</v>
      </c>
      <c r="J529" s="32">
        <v>132.30000000000001</v>
      </c>
      <c r="K529" s="6">
        <v>127000</v>
      </c>
      <c r="L529" s="6">
        <v>125</v>
      </c>
      <c r="N529" s="91">
        <v>58.1</v>
      </c>
      <c r="O529" s="75">
        <v>2195</v>
      </c>
      <c r="P529" s="137">
        <f t="shared" si="54"/>
        <v>59.09</v>
      </c>
      <c r="Q529" s="3">
        <v>50.5</v>
      </c>
      <c r="U529" s="24">
        <v>59</v>
      </c>
      <c r="W529" s="113">
        <v>248.47287496269999</v>
      </c>
      <c r="X529" s="113">
        <f t="shared" si="51"/>
        <v>8.7710924861833082</v>
      </c>
      <c r="Y529" s="113">
        <v>236.7</v>
      </c>
      <c r="Z529" s="104">
        <v>253</v>
      </c>
      <c r="AA529" s="128" t="s">
        <v>178</v>
      </c>
      <c r="AB529" s="86">
        <v>63.374929999999992</v>
      </c>
      <c r="AC529" s="86">
        <v>60.4</v>
      </c>
      <c r="AD529" s="86">
        <v>68.900000000000006</v>
      </c>
      <c r="AE529" s="86">
        <f t="shared" si="57"/>
        <v>68.900000000000006</v>
      </c>
      <c r="AF529" s="86">
        <f t="shared" si="55"/>
        <v>2503.3097349999998</v>
      </c>
      <c r="AH529" s="99">
        <v>57.4</v>
      </c>
      <c r="AI529" s="130">
        <v>2182</v>
      </c>
      <c r="AJ529" s="73">
        <v>46.5</v>
      </c>
      <c r="AK529" s="92">
        <v>46.5</v>
      </c>
      <c r="AL529" s="74">
        <v>67</v>
      </c>
      <c r="AM529" s="74">
        <v>67</v>
      </c>
      <c r="AO529" s="108">
        <v>54.845552300677802</v>
      </c>
      <c r="AP529" s="14">
        <v>57.920262015033899</v>
      </c>
      <c r="AQ529" s="14">
        <v>80.402313162342196</v>
      </c>
      <c r="AR529" s="14">
        <v>54.265098066094801</v>
      </c>
      <c r="AS529" s="108">
        <v>3.9092931466740484</v>
      </c>
      <c r="AT529" s="108">
        <f t="shared" si="58"/>
        <v>138.57670437511106</v>
      </c>
      <c r="AY529" s="48">
        <v>1980</v>
      </c>
    </row>
    <row r="530" spans="1:51" ht="10.15" customHeight="1">
      <c r="A530" s="22">
        <v>42409</v>
      </c>
      <c r="B530" s="50">
        <f t="shared" si="52"/>
        <v>2016</v>
      </c>
      <c r="C530" s="169"/>
      <c r="F530" s="17">
        <v>64.8</v>
      </c>
      <c r="G530" s="30">
        <v>36.5</v>
      </c>
      <c r="H530" s="32">
        <v>4125</v>
      </c>
      <c r="I530" s="32">
        <f t="shared" si="53"/>
        <v>124.02</v>
      </c>
      <c r="J530" s="32">
        <v>132</v>
      </c>
      <c r="K530" s="6">
        <v>127000</v>
      </c>
      <c r="L530" s="6">
        <v>125</v>
      </c>
      <c r="N530" s="91">
        <v>58.1</v>
      </c>
      <c r="O530" s="75">
        <v>2195</v>
      </c>
      <c r="P530" s="137">
        <f t="shared" si="54"/>
        <v>59.09</v>
      </c>
      <c r="Q530" s="3">
        <v>50.2</v>
      </c>
      <c r="U530" s="24">
        <v>59</v>
      </c>
      <c r="W530" s="113">
        <v>249.01381441330005</v>
      </c>
      <c r="X530" s="113">
        <f t="shared" si="51"/>
        <v>8.790187648789491</v>
      </c>
      <c r="Y530" s="113">
        <v>233.5</v>
      </c>
      <c r="Z530" s="104">
        <v>253</v>
      </c>
      <c r="AA530" s="128" t="s">
        <v>182</v>
      </c>
      <c r="AB530" s="86">
        <v>64.161179999999987</v>
      </c>
      <c r="AC530" s="86">
        <v>59.4</v>
      </c>
      <c r="AD530" s="86">
        <v>68.900000000000006</v>
      </c>
      <c r="AE530" s="86">
        <f t="shared" si="57"/>
        <v>68.900000000000006</v>
      </c>
      <c r="AF530" s="86">
        <f t="shared" si="55"/>
        <v>2534.3666099999996</v>
      </c>
      <c r="AH530" s="99">
        <v>57.4</v>
      </c>
      <c r="AI530" s="130">
        <v>2182</v>
      </c>
      <c r="AJ530" s="73">
        <v>47.4</v>
      </c>
      <c r="AK530" s="92">
        <v>47.4</v>
      </c>
      <c r="AL530" s="74">
        <v>67</v>
      </c>
      <c r="AM530" s="74">
        <v>67</v>
      </c>
      <c r="AO530" s="108">
        <v>54.171719830839997</v>
      </c>
      <c r="AP530" s="14">
        <v>57.1796155663286</v>
      </c>
      <c r="AQ530" s="14">
        <v>81.241122876564802</v>
      </c>
      <c r="AR530" s="14">
        <v>52.293070636435601</v>
      </c>
      <c r="AS530" s="108">
        <v>2.2522187997776557</v>
      </c>
      <c r="AT530" s="108">
        <f t="shared" si="58"/>
        <v>135.78641231277805</v>
      </c>
      <c r="AY530" s="48">
        <v>1980</v>
      </c>
    </row>
    <row r="531" spans="1:51" ht="10.15" customHeight="1">
      <c r="A531" s="22">
        <v>42410</v>
      </c>
      <c r="B531" s="50">
        <f t="shared" si="52"/>
        <v>2016</v>
      </c>
      <c r="C531" s="169"/>
      <c r="F531" s="17">
        <v>64.8</v>
      </c>
      <c r="G531" s="30">
        <v>36.5</v>
      </c>
      <c r="H531" s="32">
        <v>4125</v>
      </c>
      <c r="I531" s="32">
        <f t="shared" si="53"/>
        <v>124.02</v>
      </c>
      <c r="J531" s="32">
        <v>131.9</v>
      </c>
      <c r="K531" s="6">
        <v>127000</v>
      </c>
      <c r="L531" s="6">
        <v>125</v>
      </c>
      <c r="N531" s="91">
        <v>58.1</v>
      </c>
      <c r="O531" s="75">
        <v>2195</v>
      </c>
      <c r="P531" s="137">
        <f t="shared" si="54"/>
        <v>59.09</v>
      </c>
      <c r="Q531" s="3">
        <v>53</v>
      </c>
      <c r="U531" s="24">
        <v>59</v>
      </c>
      <c r="W531" s="113">
        <v>249.03605411930002</v>
      </c>
      <c r="X531" s="113">
        <f t="shared" si="51"/>
        <v>8.7909727104112907</v>
      </c>
      <c r="Y531" s="113">
        <v>218.7</v>
      </c>
      <c r="Z531" s="104">
        <v>253</v>
      </c>
      <c r="AA531" s="128" t="s">
        <v>182</v>
      </c>
      <c r="AB531" s="86">
        <v>65.808720000000008</v>
      </c>
      <c r="AC531" s="86">
        <v>59</v>
      </c>
      <c r="AD531" s="86">
        <v>68.900000000000006</v>
      </c>
      <c r="AE531" s="86">
        <f t="shared" ref="AE531:AE550" si="59">AD531</f>
        <v>68.900000000000006</v>
      </c>
      <c r="AF531" s="86">
        <f t="shared" si="55"/>
        <v>2599.4444400000002</v>
      </c>
      <c r="AG531" s="103"/>
      <c r="AH531" s="99">
        <v>57.4</v>
      </c>
      <c r="AI531" s="130">
        <v>2182</v>
      </c>
      <c r="AJ531" s="73">
        <v>51</v>
      </c>
      <c r="AK531" s="92">
        <v>51</v>
      </c>
      <c r="AL531" s="74">
        <v>67</v>
      </c>
      <c r="AM531" s="74">
        <v>67</v>
      </c>
      <c r="AO531" s="108">
        <v>55.789041982511598</v>
      </c>
      <c r="AP531" s="14">
        <v>59.709133484689602</v>
      </c>
      <c r="AQ531" s="14">
        <v>78.879350779717697</v>
      </c>
      <c r="AR531" s="14">
        <v>51.289072473822799</v>
      </c>
      <c r="AS531" s="108">
        <v>3.4568486858714427</v>
      </c>
      <c r="AT531" s="108">
        <f t="shared" si="58"/>
        <v>133.62527193941193</v>
      </c>
      <c r="AY531" s="48">
        <v>1980</v>
      </c>
    </row>
    <row r="532" spans="1:51" ht="10.15" customHeight="1">
      <c r="A532" s="22">
        <v>42411</v>
      </c>
      <c r="B532" s="50">
        <f t="shared" si="52"/>
        <v>2016</v>
      </c>
      <c r="C532" s="169"/>
      <c r="F532" s="17">
        <v>64.8</v>
      </c>
      <c r="G532" s="30">
        <v>36.5</v>
      </c>
      <c r="H532" s="32">
        <v>4125</v>
      </c>
      <c r="I532" s="32">
        <f t="shared" si="53"/>
        <v>124.02</v>
      </c>
      <c r="J532" s="32">
        <v>135.19999999999999</v>
      </c>
      <c r="K532" s="6">
        <v>127000</v>
      </c>
      <c r="L532" s="6">
        <v>125</v>
      </c>
      <c r="N532" s="91">
        <v>58.1</v>
      </c>
      <c r="O532" s="75">
        <v>2195</v>
      </c>
      <c r="P532" s="137">
        <f t="shared" si="54"/>
        <v>59.09</v>
      </c>
      <c r="Q532" s="3">
        <v>53.5</v>
      </c>
      <c r="U532" s="24">
        <v>59</v>
      </c>
      <c r="W532" s="113">
        <v>251.6510422337</v>
      </c>
      <c r="X532" s="113">
        <f t="shared" si="51"/>
        <v>8.8832817908496082</v>
      </c>
      <c r="Y532" s="113">
        <v>217.7</v>
      </c>
      <c r="Z532" s="104">
        <v>253</v>
      </c>
      <c r="AA532" s="128" t="s">
        <v>182</v>
      </c>
      <c r="AB532" s="86">
        <v>66.407719999999998</v>
      </c>
      <c r="AC532" s="86">
        <v>57.6</v>
      </c>
      <c r="AD532" s="86">
        <v>68.900000000000006</v>
      </c>
      <c r="AE532" s="86">
        <f t="shared" si="59"/>
        <v>68.900000000000006</v>
      </c>
      <c r="AF532" s="86">
        <f t="shared" si="55"/>
        <v>2623.1049399999997</v>
      </c>
      <c r="AG532" s="103"/>
      <c r="AH532" s="99">
        <v>57.4</v>
      </c>
      <c r="AI532" s="130">
        <v>2182</v>
      </c>
      <c r="AJ532" s="73">
        <v>51.2</v>
      </c>
      <c r="AK532" s="92">
        <v>51.2</v>
      </c>
      <c r="AL532" s="74">
        <v>67</v>
      </c>
      <c r="AM532" s="74">
        <v>67</v>
      </c>
      <c r="AO532" s="108">
        <v>54.0863381799537</v>
      </c>
      <c r="AP532" s="14">
        <v>56.846261917302797</v>
      </c>
      <c r="AQ532" s="14">
        <v>78.8977920633087</v>
      </c>
      <c r="AR532" s="14">
        <v>52.061346354927501</v>
      </c>
      <c r="AS532" s="108">
        <v>2.6777111516604126</v>
      </c>
      <c r="AT532" s="108">
        <f t="shared" si="58"/>
        <v>133.63684956989661</v>
      </c>
      <c r="AY532" s="48">
        <v>1980</v>
      </c>
    </row>
    <row r="533" spans="1:51" ht="10.15" customHeight="1">
      <c r="A533" s="22">
        <v>42412</v>
      </c>
      <c r="B533" s="50">
        <f t="shared" si="52"/>
        <v>2016</v>
      </c>
      <c r="C533" s="169"/>
      <c r="F533" s="17">
        <v>64.8</v>
      </c>
      <c r="G533" s="30">
        <v>36.5</v>
      </c>
      <c r="H533" s="32">
        <v>4125</v>
      </c>
      <c r="I533" s="32">
        <f t="shared" si="53"/>
        <v>124.02</v>
      </c>
      <c r="J533" s="32">
        <v>145</v>
      </c>
      <c r="K533" s="6">
        <v>127000</v>
      </c>
      <c r="L533" s="6">
        <v>125</v>
      </c>
      <c r="N533" s="91">
        <v>58.1</v>
      </c>
      <c r="O533" s="75">
        <v>2195</v>
      </c>
      <c r="P533" s="137">
        <f t="shared" si="54"/>
        <v>59.09</v>
      </c>
      <c r="Q533" s="3">
        <v>57.7</v>
      </c>
      <c r="U533" s="24">
        <v>59</v>
      </c>
      <c r="W533" s="113">
        <v>251.59479309930003</v>
      </c>
      <c r="X533" s="113">
        <f t="shared" si="51"/>
        <v>8.881296196405291</v>
      </c>
      <c r="Y533" s="113">
        <v>225.8</v>
      </c>
      <c r="Z533" s="104">
        <v>253</v>
      </c>
      <c r="AA533" s="128" t="s">
        <v>182</v>
      </c>
      <c r="AB533" s="86">
        <v>66.321659999999994</v>
      </c>
      <c r="AC533" s="86">
        <v>57</v>
      </c>
      <c r="AD533" s="86">
        <v>68.900000000000006</v>
      </c>
      <c r="AE533" s="86">
        <f t="shared" si="59"/>
        <v>68.900000000000006</v>
      </c>
      <c r="AF533" s="86">
        <f t="shared" si="55"/>
        <v>2619.7055699999996</v>
      </c>
      <c r="AG533" s="103"/>
      <c r="AH533" s="99">
        <v>57.4</v>
      </c>
      <c r="AI533" s="130">
        <v>2182</v>
      </c>
      <c r="AJ533" s="73">
        <v>52.5</v>
      </c>
      <c r="AK533" s="92">
        <v>52.5</v>
      </c>
      <c r="AL533" s="74">
        <v>67</v>
      </c>
      <c r="AM533" s="74">
        <v>67</v>
      </c>
      <c r="AO533" s="108">
        <v>56.537884904574597</v>
      </c>
      <c r="AP533" s="14">
        <v>58.565949606677698</v>
      </c>
      <c r="AQ533" s="14">
        <v>80.296725970354288</v>
      </c>
      <c r="AR533" s="14">
        <v>51.257497061703198</v>
      </c>
      <c r="AS533" s="108">
        <v>4.3423831162369346</v>
      </c>
      <c r="AT533" s="108">
        <f t="shared" si="58"/>
        <v>135.89660614829441</v>
      </c>
      <c r="AY533" s="48">
        <v>1980</v>
      </c>
    </row>
    <row r="534" spans="1:51" ht="10.15" customHeight="1">
      <c r="A534" s="22">
        <v>42413</v>
      </c>
      <c r="B534" s="50">
        <f t="shared" si="52"/>
        <v>2016</v>
      </c>
      <c r="C534" s="169"/>
      <c r="F534" s="17">
        <v>64.8</v>
      </c>
      <c r="G534" s="30">
        <v>36.5</v>
      </c>
      <c r="H534" s="32">
        <v>4125</v>
      </c>
      <c r="I534" s="32">
        <f t="shared" si="53"/>
        <v>124.02</v>
      </c>
      <c r="J534" s="32">
        <v>137</v>
      </c>
      <c r="K534" s="6">
        <v>127000</v>
      </c>
      <c r="L534" s="6">
        <v>125</v>
      </c>
      <c r="N534" s="91">
        <v>58.1</v>
      </c>
      <c r="O534" s="75">
        <v>2195</v>
      </c>
      <c r="P534" s="137">
        <f t="shared" si="54"/>
        <v>59.09</v>
      </c>
      <c r="Q534" s="3">
        <v>55.3</v>
      </c>
      <c r="U534" s="24">
        <v>59</v>
      </c>
      <c r="W534" s="113">
        <v>253.41822384379995</v>
      </c>
      <c r="X534" s="113">
        <f t="shared" si="51"/>
        <v>8.9456633016861371</v>
      </c>
      <c r="Y534" s="113">
        <v>232.9</v>
      </c>
      <c r="Z534" s="104">
        <v>253</v>
      </c>
      <c r="AA534" s="128" t="s">
        <v>182</v>
      </c>
      <c r="AB534" s="86">
        <v>65.31262000000001</v>
      </c>
      <c r="AC534" s="86">
        <v>58.6</v>
      </c>
      <c r="AD534" s="86">
        <v>68.900000000000006</v>
      </c>
      <c r="AE534" s="86">
        <f t="shared" si="59"/>
        <v>68.900000000000006</v>
      </c>
      <c r="AF534" s="86">
        <f t="shared" si="55"/>
        <v>2579.8484900000003</v>
      </c>
      <c r="AG534" s="103"/>
      <c r="AH534" s="99">
        <v>57.4</v>
      </c>
      <c r="AI534" s="130">
        <v>2182</v>
      </c>
      <c r="AJ534" s="73">
        <v>52.4</v>
      </c>
      <c r="AK534" s="92">
        <v>52.4</v>
      </c>
      <c r="AL534" s="74">
        <v>67</v>
      </c>
      <c r="AM534" s="74">
        <v>67</v>
      </c>
      <c r="AO534" s="108">
        <v>54.881157795209297</v>
      </c>
      <c r="AP534" s="14">
        <v>55.671534925731905</v>
      </c>
      <c r="AQ534" s="14">
        <v>79.856135826516606</v>
      </c>
      <c r="AR534" s="14">
        <v>52.204679665556696</v>
      </c>
      <c r="AS534" s="108">
        <v>5.4491804283223901</v>
      </c>
      <c r="AT534" s="108">
        <f t="shared" si="58"/>
        <v>137.50999592039568</v>
      </c>
      <c r="AY534" s="48">
        <v>1980</v>
      </c>
    </row>
    <row r="535" spans="1:51" ht="10.15" customHeight="1">
      <c r="A535" s="22">
        <v>42414</v>
      </c>
      <c r="B535" s="50">
        <f t="shared" si="52"/>
        <v>2016</v>
      </c>
      <c r="C535" s="169"/>
      <c r="F535" s="17">
        <v>64.8</v>
      </c>
      <c r="G535" s="30">
        <v>36.5</v>
      </c>
      <c r="H535" s="32">
        <v>4125</v>
      </c>
      <c r="I535" s="32">
        <f t="shared" si="53"/>
        <v>124.02</v>
      </c>
      <c r="J535" s="32">
        <v>137.80000000000001</v>
      </c>
      <c r="K535" s="6">
        <v>127000</v>
      </c>
      <c r="L535" s="6">
        <v>125</v>
      </c>
      <c r="M535" s="100"/>
      <c r="N535" s="91">
        <v>58.1</v>
      </c>
      <c r="O535" s="75">
        <v>2195</v>
      </c>
      <c r="P535" s="137">
        <f t="shared" si="54"/>
        <v>59.09</v>
      </c>
      <c r="Q535" s="3">
        <v>56.9</v>
      </c>
      <c r="U535" s="24">
        <v>59</v>
      </c>
      <c r="W535" s="113">
        <v>256.31422832129999</v>
      </c>
      <c r="X535" s="113">
        <f t="shared" si="51"/>
        <v>9.0478922597418894</v>
      </c>
      <c r="Y535" s="113">
        <v>236.3</v>
      </c>
      <c r="Z535" s="113">
        <v>263</v>
      </c>
      <c r="AB535" s="86">
        <v>64.617120000000014</v>
      </c>
      <c r="AC535" s="86">
        <v>57.7</v>
      </c>
      <c r="AD535" s="86">
        <v>68.900000000000006</v>
      </c>
      <c r="AE535" s="86">
        <f t="shared" si="59"/>
        <v>68.900000000000006</v>
      </c>
      <c r="AF535" s="86">
        <f t="shared" si="55"/>
        <v>2552.3762400000005</v>
      </c>
      <c r="AG535" s="103"/>
      <c r="AH535" s="99">
        <v>57.4</v>
      </c>
      <c r="AI535" s="130">
        <v>2182</v>
      </c>
      <c r="AJ535" s="73">
        <v>52.6</v>
      </c>
      <c r="AK535" s="92">
        <v>52.6</v>
      </c>
      <c r="AL535" s="74">
        <v>67</v>
      </c>
      <c r="AM535" s="74">
        <v>67</v>
      </c>
      <c r="AO535" s="108">
        <v>53.878605636837399</v>
      </c>
      <c r="AP535" s="14">
        <v>56.252114820167904</v>
      </c>
      <c r="AQ535" s="14">
        <v>79.2148686520935</v>
      </c>
      <c r="AR535" s="14">
        <v>51.361209093485698</v>
      </c>
      <c r="AS535" s="108">
        <v>4.0296159383375389</v>
      </c>
      <c r="AT535" s="108">
        <f t="shared" si="58"/>
        <v>134.60569368391674</v>
      </c>
      <c r="AY535" s="48">
        <v>1980</v>
      </c>
    </row>
    <row r="536" spans="1:51" ht="10.15" customHeight="1">
      <c r="A536" s="22">
        <v>42415</v>
      </c>
      <c r="B536" s="50">
        <f t="shared" si="52"/>
        <v>2016</v>
      </c>
      <c r="C536" s="169"/>
      <c r="F536" s="17">
        <v>64.8</v>
      </c>
      <c r="G536" s="30">
        <v>36.5</v>
      </c>
      <c r="H536" s="32">
        <v>4125</v>
      </c>
      <c r="I536" s="32">
        <f t="shared" si="53"/>
        <v>124.02</v>
      </c>
      <c r="J536" s="32">
        <v>140.5</v>
      </c>
      <c r="K536" s="6">
        <v>127000</v>
      </c>
      <c r="L536" s="6">
        <v>125</v>
      </c>
      <c r="M536" s="100"/>
      <c r="N536" s="91">
        <v>58.1</v>
      </c>
      <c r="O536" s="75">
        <v>2195</v>
      </c>
      <c r="P536" s="137">
        <f t="shared" si="54"/>
        <v>59.09</v>
      </c>
      <c r="Q536" s="3">
        <v>57.3</v>
      </c>
      <c r="U536" s="24">
        <v>59</v>
      </c>
      <c r="W536" s="113">
        <v>253.87792638620002</v>
      </c>
      <c r="X536" s="113">
        <f t="shared" si="51"/>
        <v>8.9618908014328582</v>
      </c>
      <c r="Y536" s="113">
        <v>240.9</v>
      </c>
      <c r="Z536" s="113">
        <v>263</v>
      </c>
      <c r="AB536" s="86">
        <v>65.288969999999992</v>
      </c>
      <c r="AC536" s="86">
        <v>58</v>
      </c>
      <c r="AD536" s="86">
        <v>68.900000000000006</v>
      </c>
      <c r="AE536" s="86">
        <f t="shared" si="59"/>
        <v>68.900000000000006</v>
      </c>
      <c r="AF536" s="86">
        <f t="shared" si="55"/>
        <v>2578.9143149999995</v>
      </c>
      <c r="AH536" s="99">
        <v>57.4</v>
      </c>
      <c r="AI536" s="130">
        <v>2182</v>
      </c>
      <c r="AJ536" s="73">
        <v>52.4</v>
      </c>
      <c r="AK536" s="92">
        <v>52.4</v>
      </c>
      <c r="AL536" s="74">
        <v>67</v>
      </c>
      <c r="AM536" s="74">
        <v>67</v>
      </c>
      <c r="AO536" s="108">
        <v>53.210419589909399</v>
      </c>
      <c r="AP536" s="14">
        <v>54.946655998512497</v>
      </c>
      <c r="AQ536" s="14">
        <v>77.272507196652199</v>
      </c>
      <c r="AR536" s="14">
        <v>53.0339526652714</v>
      </c>
      <c r="AS536" s="108">
        <v>5.4381296353849464</v>
      </c>
      <c r="AT536" s="108">
        <f t="shared" si="58"/>
        <v>135.74458949730854</v>
      </c>
      <c r="AY536" s="48">
        <v>1980</v>
      </c>
    </row>
    <row r="537" spans="1:51" ht="10.15" customHeight="1">
      <c r="A537" s="22">
        <v>42416</v>
      </c>
      <c r="B537" s="50">
        <f t="shared" si="52"/>
        <v>2016</v>
      </c>
      <c r="C537" s="169"/>
      <c r="F537" s="17">
        <v>64.8</v>
      </c>
      <c r="G537" s="30">
        <v>36.5</v>
      </c>
      <c r="H537" s="32">
        <v>4125</v>
      </c>
      <c r="I537" s="32">
        <f t="shared" si="53"/>
        <v>124.02</v>
      </c>
      <c r="J537" s="32">
        <v>139</v>
      </c>
      <c r="K537" s="6">
        <v>127000</v>
      </c>
      <c r="L537" s="6">
        <v>125</v>
      </c>
      <c r="M537" s="100"/>
      <c r="N537" s="91">
        <v>58.1</v>
      </c>
      <c r="O537" s="75">
        <v>2195</v>
      </c>
      <c r="P537" s="137">
        <f t="shared" si="54"/>
        <v>59.09</v>
      </c>
      <c r="Q537" s="3">
        <v>57.8</v>
      </c>
      <c r="U537" s="24">
        <v>59</v>
      </c>
      <c r="W537" s="113">
        <v>254.46316144000005</v>
      </c>
      <c r="X537" s="113">
        <f t="shared" ref="X537:X551" si="60">W537*$X$1/1000</f>
        <v>8.9825495988320014</v>
      </c>
      <c r="Y537" s="113">
        <v>237.8</v>
      </c>
      <c r="Z537" s="113">
        <v>263</v>
      </c>
      <c r="AB537" s="86">
        <v>63.942100000000003</v>
      </c>
      <c r="AC537" s="86">
        <v>57.6</v>
      </c>
      <c r="AD537" s="86">
        <v>68.900000000000006</v>
      </c>
      <c r="AE537" s="86">
        <f t="shared" si="59"/>
        <v>68.900000000000006</v>
      </c>
      <c r="AF537" s="86">
        <f t="shared" si="55"/>
        <v>2525.7129500000001</v>
      </c>
      <c r="AH537" s="99">
        <v>57.4</v>
      </c>
      <c r="AI537" s="130">
        <v>2182</v>
      </c>
      <c r="AJ537" s="73">
        <v>52.7</v>
      </c>
      <c r="AK537" s="92">
        <v>52.7</v>
      </c>
      <c r="AL537" s="74">
        <v>67</v>
      </c>
      <c r="AM537" s="74">
        <v>67</v>
      </c>
      <c r="AO537" s="108">
        <v>52.7826907128456</v>
      </c>
      <c r="AP537" s="14">
        <v>56.121295029252302</v>
      </c>
      <c r="AQ537" s="14">
        <v>80.793506693428697</v>
      </c>
      <c r="AR537" s="14">
        <v>52.192536418364703</v>
      </c>
      <c r="AS537" s="108">
        <v>7.1773418151556321</v>
      </c>
      <c r="AT537" s="108">
        <f t="shared" si="58"/>
        <v>140.16338492694905</v>
      </c>
      <c r="AY537" s="48">
        <v>1980</v>
      </c>
    </row>
    <row r="538" spans="1:51" ht="10.15" customHeight="1">
      <c r="A538" s="22">
        <v>42417</v>
      </c>
      <c r="B538" s="50">
        <f t="shared" si="52"/>
        <v>2016</v>
      </c>
      <c r="C538" s="169"/>
      <c r="F538" s="17">
        <v>64.8</v>
      </c>
      <c r="G538" s="30">
        <v>36.5</v>
      </c>
      <c r="H538" s="32">
        <v>4125</v>
      </c>
      <c r="I538" s="32">
        <f t="shared" si="53"/>
        <v>124.02</v>
      </c>
      <c r="J538" s="32">
        <v>138.6</v>
      </c>
      <c r="K538" s="6">
        <v>127000</v>
      </c>
      <c r="L538" s="6">
        <v>125</v>
      </c>
      <c r="M538" s="100"/>
      <c r="N538" s="91">
        <v>58.1</v>
      </c>
      <c r="O538" s="75">
        <v>2195</v>
      </c>
      <c r="P538" s="137">
        <f t="shared" si="54"/>
        <v>59.09</v>
      </c>
      <c r="Q538" s="3">
        <v>56.1</v>
      </c>
      <c r="U538" s="24">
        <v>59</v>
      </c>
      <c r="W538" s="113">
        <v>258.84677398899998</v>
      </c>
      <c r="X538" s="113">
        <f t="shared" si="60"/>
        <v>9.1372911218116979</v>
      </c>
      <c r="Y538" s="113">
        <v>238.3</v>
      </c>
      <c r="Z538" s="113">
        <v>263</v>
      </c>
      <c r="AB538" s="86">
        <v>63.943159999999978</v>
      </c>
      <c r="AC538" s="86">
        <v>57.6</v>
      </c>
      <c r="AD538" s="86">
        <v>68.900000000000006</v>
      </c>
      <c r="AE538" s="86">
        <f t="shared" si="59"/>
        <v>68.900000000000006</v>
      </c>
      <c r="AF538" s="86">
        <f t="shared" si="55"/>
        <v>2525.7548199999992</v>
      </c>
      <c r="AH538" s="99">
        <v>57.4</v>
      </c>
      <c r="AI538" s="130">
        <v>2182</v>
      </c>
      <c r="AJ538" s="73">
        <v>52.8</v>
      </c>
      <c r="AK538" s="92">
        <v>52.8</v>
      </c>
      <c r="AL538" s="74">
        <v>67</v>
      </c>
      <c r="AM538" s="74">
        <v>67</v>
      </c>
      <c r="AO538" s="108">
        <v>52.6784923410031</v>
      </c>
      <c r="AP538" s="14">
        <v>54.845493527296</v>
      </c>
      <c r="AQ538" s="14">
        <v>79.906047539843399</v>
      </c>
      <c r="AR538" s="14">
        <v>50.485349798597703</v>
      </c>
      <c r="AS538" s="108">
        <v>2.7269571592140669</v>
      </c>
      <c r="AT538" s="108">
        <f t="shared" si="58"/>
        <v>133.11835449765516</v>
      </c>
      <c r="AY538" s="48">
        <v>1980</v>
      </c>
    </row>
    <row r="539" spans="1:51" ht="10.15" customHeight="1">
      <c r="A539" s="22">
        <v>42418</v>
      </c>
      <c r="B539" s="50">
        <f t="shared" si="52"/>
        <v>2016</v>
      </c>
      <c r="C539" s="169"/>
      <c r="F539" s="17">
        <v>64.8</v>
      </c>
      <c r="G539" s="30">
        <v>36.5</v>
      </c>
      <c r="H539" s="32">
        <v>4125</v>
      </c>
      <c r="I539" s="32">
        <f t="shared" si="53"/>
        <v>124.02</v>
      </c>
      <c r="J539" s="32">
        <v>138.6</v>
      </c>
      <c r="K539" s="6">
        <v>127000</v>
      </c>
      <c r="L539" s="6">
        <v>125</v>
      </c>
      <c r="M539" s="100"/>
      <c r="N539" s="91">
        <v>58.1</v>
      </c>
      <c r="O539" s="75">
        <v>2195</v>
      </c>
      <c r="P539" s="137">
        <f t="shared" si="54"/>
        <v>59.09</v>
      </c>
      <c r="Q539" s="3">
        <v>56.8</v>
      </c>
      <c r="U539" s="24">
        <v>59</v>
      </c>
      <c r="W539" s="113">
        <v>256.73042500660006</v>
      </c>
      <c r="X539" s="113">
        <f t="shared" si="60"/>
        <v>9.0625840027329811</v>
      </c>
      <c r="Y539" s="113">
        <v>240.4</v>
      </c>
      <c r="Z539" s="113">
        <v>263</v>
      </c>
      <c r="AB539" s="86">
        <v>63.815830000000012</v>
      </c>
      <c r="AC539" s="86">
        <v>56.5</v>
      </c>
      <c r="AD539" s="86">
        <v>68.900000000000006</v>
      </c>
      <c r="AE539" s="86">
        <f t="shared" si="59"/>
        <v>68.900000000000006</v>
      </c>
      <c r="AF539" s="86">
        <f t="shared" si="55"/>
        <v>2520.7252850000004</v>
      </c>
      <c r="AH539" s="99">
        <v>57.4</v>
      </c>
      <c r="AI539" s="130">
        <v>2182</v>
      </c>
      <c r="AJ539" s="73">
        <v>53.3</v>
      </c>
      <c r="AK539" s="92">
        <v>53.3</v>
      </c>
      <c r="AL539" s="74">
        <v>67</v>
      </c>
      <c r="AM539" s="74">
        <v>67</v>
      </c>
      <c r="AO539" s="108">
        <v>53.706004960039003</v>
      </c>
      <c r="AP539" s="14">
        <v>55.795036801414</v>
      </c>
      <c r="AQ539" s="14">
        <v>81.065541514797701</v>
      </c>
      <c r="AR539" s="14">
        <v>50.513747922237002</v>
      </c>
      <c r="AS539" s="108">
        <v>4.1895459896890355</v>
      </c>
      <c r="AT539" s="108">
        <f t="shared" si="58"/>
        <v>135.76883542672374</v>
      </c>
      <c r="AY539" s="48">
        <v>1980</v>
      </c>
    </row>
    <row r="540" spans="1:51" ht="10.15" customHeight="1">
      <c r="A540" s="22">
        <v>42419</v>
      </c>
      <c r="B540" s="50">
        <f t="shared" si="52"/>
        <v>2016</v>
      </c>
      <c r="C540" s="169"/>
      <c r="F540" s="17">
        <v>64.8</v>
      </c>
      <c r="G540" s="30">
        <v>36.5</v>
      </c>
      <c r="H540" s="32">
        <v>4125</v>
      </c>
      <c r="I540" s="32">
        <f t="shared" si="53"/>
        <v>124.02</v>
      </c>
      <c r="J540" s="32">
        <v>149.10000000000002</v>
      </c>
      <c r="K540" s="6">
        <v>127000</v>
      </c>
      <c r="L540" s="6">
        <v>125</v>
      </c>
      <c r="M540" s="100"/>
      <c r="N540" s="91">
        <v>58.1</v>
      </c>
      <c r="O540" s="75">
        <v>2195</v>
      </c>
      <c r="P540" s="137">
        <f t="shared" si="54"/>
        <v>59.09</v>
      </c>
      <c r="Q540" s="3">
        <v>54.8</v>
      </c>
      <c r="U540" s="24">
        <v>59</v>
      </c>
      <c r="W540" s="113">
        <v>260.94236557330009</v>
      </c>
      <c r="X540" s="113">
        <f t="shared" si="60"/>
        <v>9.2112655047374918</v>
      </c>
      <c r="Y540" s="113">
        <v>242</v>
      </c>
      <c r="Z540" s="113">
        <v>263</v>
      </c>
      <c r="AB540" s="86">
        <v>65.263689999999983</v>
      </c>
      <c r="AC540" s="86">
        <v>56.7</v>
      </c>
      <c r="AD540" s="86">
        <v>68.900000000000006</v>
      </c>
      <c r="AE540" s="86">
        <f t="shared" si="59"/>
        <v>68.900000000000006</v>
      </c>
      <c r="AF540" s="86">
        <f t="shared" si="55"/>
        <v>2577.9157549999995</v>
      </c>
      <c r="AH540" s="99">
        <v>57.4</v>
      </c>
      <c r="AI540" s="130">
        <v>2182</v>
      </c>
      <c r="AJ540" s="73">
        <v>52.6</v>
      </c>
      <c r="AK540" s="92">
        <v>52.6</v>
      </c>
      <c r="AL540" s="74">
        <v>67</v>
      </c>
      <c r="AM540" s="74">
        <v>67</v>
      </c>
      <c r="AO540" s="108">
        <v>53.335288255741901</v>
      </c>
      <c r="AP540" s="14">
        <v>56.6341383506808</v>
      </c>
      <c r="AQ540" s="14">
        <v>79.515239302661499</v>
      </c>
      <c r="AR540" s="14">
        <v>48.584949184201399</v>
      </c>
      <c r="AS540" s="108">
        <v>9.2902029249400044</v>
      </c>
      <c r="AT540" s="108">
        <f t="shared" si="58"/>
        <v>137.39039141180291</v>
      </c>
      <c r="AY540" s="48">
        <v>1980</v>
      </c>
    </row>
    <row r="541" spans="1:51" ht="10.15" customHeight="1">
      <c r="A541" s="22">
        <v>42420</v>
      </c>
      <c r="B541" s="50">
        <f t="shared" si="52"/>
        <v>2016</v>
      </c>
      <c r="C541" s="169"/>
      <c r="F541" s="17">
        <v>64.8</v>
      </c>
      <c r="G541" s="30">
        <v>36.5</v>
      </c>
      <c r="H541" s="32">
        <v>4125</v>
      </c>
      <c r="I541" s="32">
        <f t="shared" si="53"/>
        <v>124.02</v>
      </c>
      <c r="J541" s="32">
        <v>149.19999999999999</v>
      </c>
      <c r="K541" s="6">
        <v>127000</v>
      </c>
      <c r="L541" s="6">
        <v>125</v>
      </c>
      <c r="M541" s="100"/>
      <c r="N541" s="91">
        <v>58.1</v>
      </c>
      <c r="O541" s="75">
        <v>2195</v>
      </c>
      <c r="P541" s="137">
        <f t="shared" si="54"/>
        <v>59.09</v>
      </c>
      <c r="Q541" s="3">
        <v>54.9</v>
      </c>
      <c r="U541" s="24">
        <v>59</v>
      </c>
      <c r="W541" s="113">
        <v>260.13985655749997</v>
      </c>
      <c r="X541" s="113">
        <f t="shared" si="60"/>
        <v>9.1829369364797468</v>
      </c>
      <c r="Y541" s="113">
        <v>243.5</v>
      </c>
      <c r="Z541" s="113">
        <v>263</v>
      </c>
      <c r="AB541" s="86">
        <v>64.567400000000006</v>
      </c>
      <c r="AC541" s="86">
        <v>59.8</v>
      </c>
      <c r="AD541" s="86">
        <v>68.900000000000006</v>
      </c>
      <c r="AE541" s="86">
        <f t="shared" si="59"/>
        <v>68.900000000000006</v>
      </c>
      <c r="AF541" s="86">
        <f t="shared" si="55"/>
        <v>2550.4123000000004</v>
      </c>
      <c r="AH541" s="99">
        <v>57.4</v>
      </c>
      <c r="AI541" s="130">
        <v>2182</v>
      </c>
      <c r="AJ541" s="73">
        <v>52.9</v>
      </c>
      <c r="AK541" s="92">
        <v>52.9</v>
      </c>
      <c r="AL541" s="74">
        <v>67</v>
      </c>
      <c r="AM541" s="74">
        <v>67</v>
      </c>
      <c r="AO541" s="108">
        <v>53.576826466638401</v>
      </c>
      <c r="AP541" s="14">
        <v>56.360353424168494</v>
      </c>
      <c r="AQ541" s="14">
        <v>82.695793795415</v>
      </c>
      <c r="AR541" s="14">
        <v>49.492450835392397</v>
      </c>
      <c r="AS541" s="108">
        <v>10.267804415861724</v>
      </c>
      <c r="AT541" s="108">
        <f t="shared" si="58"/>
        <v>142.45604904666911</v>
      </c>
      <c r="AY541" s="48">
        <v>1980</v>
      </c>
    </row>
    <row r="542" spans="1:51" ht="10.15" customHeight="1">
      <c r="A542" s="22">
        <v>42421</v>
      </c>
      <c r="B542" s="50">
        <f t="shared" si="52"/>
        <v>2016</v>
      </c>
      <c r="C542" s="169"/>
      <c r="F542" s="17">
        <v>64.8</v>
      </c>
      <c r="G542" s="30">
        <v>36.5</v>
      </c>
      <c r="H542" s="32">
        <v>4125</v>
      </c>
      <c r="I542" s="32">
        <f t="shared" si="53"/>
        <v>124.02</v>
      </c>
      <c r="J542" s="32">
        <v>153.80000000000001</v>
      </c>
      <c r="K542" s="6">
        <v>127000</v>
      </c>
      <c r="L542" s="6">
        <v>125</v>
      </c>
      <c r="M542" s="100"/>
      <c r="N542" s="91">
        <v>58.1</v>
      </c>
      <c r="O542" s="75">
        <v>2195</v>
      </c>
      <c r="P542" s="137">
        <f t="shared" si="54"/>
        <v>59.09</v>
      </c>
      <c r="Q542" s="3">
        <v>53.4</v>
      </c>
      <c r="U542" s="24">
        <v>59</v>
      </c>
      <c r="W542" s="113">
        <v>261.80100386309999</v>
      </c>
      <c r="X542" s="113">
        <f t="shared" si="60"/>
        <v>9.2415754363674303</v>
      </c>
      <c r="Y542" s="113">
        <v>245.7</v>
      </c>
      <c r="Z542" s="113">
        <v>263</v>
      </c>
      <c r="AB542" s="86">
        <v>63.746780000000008</v>
      </c>
      <c r="AC542" s="86">
        <v>60.2</v>
      </c>
      <c r="AD542" s="86">
        <v>68.900000000000006</v>
      </c>
      <c r="AE542" s="86">
        <f t="shared" si="59"/>
        <v>68.900000000000006</v>
      </c>
      <c r="AF542" s="86">
        <f t="shared" si="55"/>
        <v>2517.9978100000003</v>
      </c>
      <c r="AH542" s="99">
        <v>57.4</v>
      </c>
      <c r="AI542" s="130">
        <v>2182</v>
      </c>
      <c r="AJ542" s="73">
        <v>51.9</v>
      </c>
      <c r="AK542" s="92">
        <v>51.9</v>
      </c>
      <c r="AL542" s="74">
        <v>67</v>
      </c>
      <c r="AM542" s="74">
        <v>67</v>
      </c>
      <c r="AO542" s="108">
        <v>53.313927714121498</v>
      </c>
      <c r="AP542" s="14">
        <v>56.234609843501801</v>
      </c>
      <c r="AQ542" s="14">
        <v>82.748497803836798</v>
      </c>
      <c r="AR542" s="14">
        <v>50.384681446250397</v>
      </c>
      <c r="AS542" s="108">
        <v>10.123448410374371</v>
      </c>
      <c r="AT542" s="108">
        <f t="shared" si="58"/>
        <v>143.25662766046159</v>
      </c>
      <c r="AY542" s="48">
        <v>1980</v>
      </c>
    </row>
    <row r="543" spans="1:51" ht="10.15" customHeight="1">
      <c r="A543" s="22">
        <v>42422</v>
      </c>
      <c r="B543" s="50">
        <f t="shared" si="52"/>
        <v>2016</v>
      </c>
      <c r="C543" s="169"/>
      <c r="F543" s="17">
        <v>64.8</v>
      </c>
      <c r="G543" s="30">
        <v>36.5</v>
      </c>
      <c r="H543" s="32">
        <v>4125</v>
      </c>
      <c r="I543" s="32">
        <f t="shared" si="53"/>
        <v>124.02</v>
      </c>
      <c r="J543" s="32">
        <v>146.69999999999999</v>
      </c>
      <c r="K543" s="6">
        <v>127000</v>
      </c>
      <c r="L543" s="99">
        <v>124</v>
      </c>
      <c r="M543" s="100" t="s">
        <v>100</v>
      </c>
      <c r="N543" s="91">
        <v>58.1</v>
      </c>
      <c r="O543" s="75">
        <v>2195</v>
      </c>
      <c r="P543" s="137">
        <f t="shared" si="54"/>
        <v>59.09</v>
      </c>
      <c r="Q543" s="3">
        <v>53.9</v>
      </c>
      <c r="U543" s="24">
        <v>59</v>
      </c>
      <c r="W543" s="113">
        <v>261.21661293490001</v>
      </c>
      <c r="X543" s="113">
        <f t="shared" si="60"/>
        <v>9.2209464366019684</v>
      </c>
      <c r="Y543" s="113">
        <v>246</v>
      </c>
      <c r="Z543" s="113">
        <v>263</v>
      </c>
      <c r="AA543" s="128"/>
      <c r="AB543" s="86">
        <v>63.984459999999999</v>
      </c>
      <c r="AC543" s="86">
        <v>59.1</v>
      </c>
      <c r="AD543" s="86">
        <v>68.900000000000006</v>
      </c>
      <c r="AE543" s="86">
        <f t="shared" si="59"/>
        <v>68.900000000000006</v>
      </c>
      <c r="AF543" s="86">
        <f t="shared" si="55"/>
        <v>2527.3861699999998</v>
      </c>
      <c r="AH543" s="99">
        <v>57.4</v>
      </c>
      <c r="AI543" s="130">
        <v>2182</v>
      </c>
      <c r="AJ543" s="73">
        <v>51.9</v>
      </c>
      <c r="AK543" s="92">
        <v>51.9</v>
      </c>
      <c r="AL543" s="74">
        <v>67</v>
      </c>
      <c r="AM543" s="74">
        <v>67</v>
      </c>
      <c r="AO543" s="108">
        <v>52.912155904191501</v>
      </c>
      <c r="AP543" s="14">
        <v>55.610897529093805</v>
      </c>
      <c r="AQ543" s="14">
        <v>83.242038801603599</v>
      </c>
      <c r="AR543" s="14">
        <v>51.391025309626301</v>
      </c>
      <c r="AS543" s="108">
        <v>10.616045744696846</v>
      </c>
      <c r="AT543" s="108">
        <f t="shared" si="58"/>
        <v>145.24910985592672</v>
      </c>
      <c r="AY543" s="48">
        <v>1980</v>
      </c>
    </row>
    <row r="544" spans="1:51" ht="10.15" customHeight="1">
      <c r="A544" s="22">
        <v>42423</v>
      </c>
      <c r="B544" s="50">
        <f t="shared" si="52"/>
        <v>2016</v>
      </c>
      <c r="C544" s="169"/>
      <c r="F544" s="17">
        <v>64.8</v>
      </c>
      <c r="G544" s="30">
        <v>36.5</v>
      </c>
      <c r="H544" s="32">
        <v>4125</v>
      </c>
      <c r="I544" s="32">
        <f t="shared" si="53"/>
        <v>124.02</v>
      </c>
      <c r="J544" s="32">
        <v>148</v>
      </c>
      <c r="K544" s="6">
        <v>127000</v>
      </c>
      <c r="L544" s="99">
        <v>124</v>
      </c>
      <c r="M544" s="100" t="s">
        <v>100</v>
      </c>
      <c r="N544" s="91">
        <v>58.1</v>
      </c>
      <c r="O544" s="75">
        <v>2195</v>
      </c>
      <c r="P544" s="137">
        <f t="shared" si="54"/>
        <v>59.09</v>
      </c>
      <c r="Q544" s="3">
        <v>53.9</v>
      </c>
      <c r="U544" s="24">
        <v>59</v>
      </c>
      <c r="W544" s="113">
        <v>262.09420966289997</v>
      </c>
      <c r="X544" s="113">
        <f t="shared" si="60"/>
        <v>9.2519256011003694</v>
      </c>
      <c r="Y544" s="113">
        <v>243</v>
      </c>
      <c r="Z544" s="113">
        <v>263</v>
      </c>
      <c r="AA544" s="128"/>
      <c r="AB544" s="86">
        <v>64.482929999999982</v>
      </c>
      <c r="AC544" s="86">
        <v>60</v>
      </c>
      <c r="AD544" s="86">
        <v>68.900000000000006</v>
      </c>
      <c r="AE544" s="86">
        <f t="shared" si="59"/>
        <v>68.900000000000006</v>
      </c>
      <c r="AF544" s="86">
        <f t="shared" si="55"/>
        <v>2547.0757349999994</v>
      </c>
      <c r="AH544" s="99">
        <v>57.4</v>
      </c>
      <c r="AI544" s="130">
        <v>2182</v>
      </c>
      <c r="AJ544" s="73">
        <v>52</v>
      </c>
      <c r="AK544" s="92">
        <v>52</v>
      </c>
      <c r="AL544" s="74">
        <v>67</v>
      </c>
      <c r="AM544" s="74">
        <v>67</v>
      </c>
      <c r="AO544" s="108">
        <v>53.451706230350098</v>
      </c>
      <c r="AP544" s="14">
        <v>56.282463992157901</v>
      </c>
      <c r="AQ544" s="14">
        <v>81.15962204371769</v>
      </c>
      <c r="AR544" s="14">
        <v>50.104530729235698</v>
      </c>
      <c r="AS544" s="108">
        <v>15.326281641031692</v>
      </c>
      <c r="AT544" s="108">
        <f t="shared" si="58"/>
        <v>146.59043441398509</v>
      </c>
      <c r="AY544" s="48">
        <v>1980</v>
      </c>
    </row>
    <row r="545" spans="1:51" ht="10.15" customHeight="1">
      <c r="A545" s="22">
        <v>42424</v>
      </c>
      <c r="B545" s="50">
        <f t="shared" si="52"/>
        <v>2016</v>
      </c>
      <c r="C545" s="169"/>
      <c r="F545" s="17">
        <v>64.8</v>
      </c>
      <c r="G545" s="30">
        <v>36.5</v>
      </c>
      <c r="H545" s="32">
        <v>4125</v>
      </c>
      <c r="I545" s="32">
        <f t="shared" si="53"/>
        <v>124.02</v>
      </c>
      <c r="J545" s="32">
        <v>148.6</v>
      </c>
      <c r="K545" s="6">
        <v>127000</v>
      </c>
      <c r="L545" s="99">
        <v>124</v>
      </c>
      <c r="M545" s="100" t="s">
        <v>100</v>
      </c>
      <c r="N545" s="91">
        <v>58.1</v>
      </c>
      <c r="O545" s="75">
        <v>2195</v>
      </c>
      <c r="P545" s="137">
        <f t="shared" si="54"/>
        <v>59.09</v>
      </c>
      <c r="Q545" s="3">
        <v>54.2</v>
      </c>
      <c r="U545" s="24">
        <v>59</v>
      </c>
      <c r="W545" s="113">
        <v>255.05027214310002</v>
      </c>
      <c r="X545" s="113">
        <f t="shared" si="60"/>
        <v>9.0032746066514306</v>
      </c>
      <c r="Y545" s="113">
        <v>240.4</v>
      </c>
      <c r="Z545" s="113">
        <v>263</v>
      </c>
      <c r="AA545" s="128"/>
      <c r="AB545" s="86">
        <v>64.704019999999986</v>
      </c>
      <c r="AC545" s="86">
        <v>59.7</v>
      </c>
      <c r="AD545" s="86">
        <v>68.900000000000006</v>
      </c>
      <c r="AE545" s="86">
        <f t="shared" si="59"/>
        <v>68.900000000000006</v>
      </c>
      <c r="AF545" s="86">
        <f t="shared" si="55"/>
        <v>2555.8087899999996</v>
      </c>
      <c r="AH545" s="99">
        <v>57.4</v>
      </c>
      <c r="AI545" s="130">
        <v>2182</v>
      </c>
      <c r="AJ545" s="73">
        <v>52.3</v>
      </c>
      <c r="AK545" s="92">
        <v>52.3</v>
      </c>
      <c r="AL545" s="74">
        <v>67</v>
      </c>
      <c r="AM545" s="74">
        <v>67</v>
      </c>
      <c r="AO545" s="108">
        <v>54.560763769800801</v>
      </c>
      <c r="AP545" s="14">
        <v>57.576861088815605</v>
      </c>
      <c r="AQ545" s="14">
        <v>76.9042797412814</v>
      </c>
      <c r="AR545" s="14">
        <v>47.669901838823399</v>
      </c>
      <c r="AS545" s="108">
        <v>10.610071270048774</v>
      </c>
      <c r="AT545" s="108">
        <f t="shared" si="58"/>
        <v>135.18425285015357</v>
      </c>
      <c r="AY545" s="48">
        <v>1980</v>
      </c>
    </row>
    <row r="546" spans="1:51" ht="10.15" customHeight="1">
      <c r="A546" s="22">
        <v>42425</v>
      </c>
      <c r="B546" s="50">
        <f t="shared" si="52"/>
        <v>2016</v>
      </c>
      <c r="C546" s="169"/>
      <c r="F546" s="17">
        <v>64.8</v>
      </c>
      <c r="G546" s="30">
        <v>36.5</v>
      </c>
      <c r="H546" s="32">
        <v>4125</v>
      </c>
      <c r="I546" s="32">
        <f t="shared" si="53"/>
        <v>124.02</v>
      </c>
      <c r="J546" s="32">
        <v>145.80000000000001</v>
      </c>
      <c r="K546" s="6">
        <v>127000</v>
      </c>
      <c r="L546" s="99">
        <v>124</v>
      </c>
      <c r="M546" s="100" t="s">
        <v>100</v>
      </c>
      <c r="N546" s="91">
        <v>58.1</v>
      </c>
      <c r="O546" s="75">
        <v>2195</v>
      </c>
      <c r="P546" s="137">
        <f t="shared" si="54"/>
        <v>59.09</v>
      </c>
      <c r="Q546" s="3">
        <v>59.4</v>
      </c>
      <c r="U546" s="24">
        <v>59</v>
      </c>
      <c r="W546" s="113">
        <v>257.3315662389</v>
      </c>
      <c r="X546" s="113">
        <f t="shared" si="60"/>
        <v>9.0838042882331678</v>
      </c>
      <c r="Y546" s="113">
        <v>239.1</v>
      </c>
      <c r="Z546" s="113">
        <v>263</v>
      </c>
      <c r="AA546" s="128"/>
      <c r="AB546" s="86">
        <v>62.928490000000018</v>
      </c>
      <c r="AC546" s="86">
        <v>60.6</v>
      </c>
      <c r="AD546" s="86">
        <v>68.900000000000006</v>
      </c>
      <c r="AE546" s="86">
        <f t="shared" si="59"/>
        <v>68.900000000000006</v>
      </c>
      <c r="AF546" s="86">
        <f t="shared" si="55"/>
        <v>2485.6753550000008</v>
      </c>
      <c r="AH546" s="99">
        <v>57.4</v>
      </c>
      <c r="AI546" s="130">
        <v>2182</v>
      </c>
      <c r="AJ546" s="73">
        <v>56.6</v>
      </c>
      <c r="AK546" s="92">
        <v>56.6</v>
      </c>
      <c r="AL546" s="74">
        <v>67</v>
      </c>
      <c r="AM546" s="74">
        <v>67</v>
      </c>
      <c r="AO546" s="108">
        <v>54.531119564540496</v>
      </c>
      <c r="AP546" s="14">
        <v>57.9079911520924</v>
      </c>
      <c r="AQ546" s="14">
        <v>74.7419441892566</v>
      </c>
      <c r="AR546" s="14">
        <v>50.592400089288098</v>
      </c>
      <c r="AS546" s="108">
        <v>2.4385868751912296</v>
      </c>
      <c r="AT546" s="108">
        <f t="shared" si="58"/>
        <v>127.77293115373594</v>
      </c>
      <c r="AY546" s="48">
        <v>1980</v>
      </c>
    </row>
    <row r="547" spans="1:51" ht="10.15" customHeight="1">
      <c r="A547" s="22">
        <v>42426</v>
      </c>
      <c r="B547" s="50">
        <f t="shared" si="52"/>
        <v>2016</v>
      </c>
      <c r="C547" s="169"/>
      <c r="F547" s="17">
        <v>64.8</v>
      </c>
      <c r="G547" s="30">
        <v>36.5</v>
      </c>
      <c r="H547" s="32">
        <v>4125</v>
      </c>
      <c r="I547" s="32">
        <f t="shared" si="53"/>
        <v>124.02</v>
      </c>
      <c r="J547" s="32">
        <v>147.5</v>
      </c>
      <c r="K547" s="6">
        <v>127000</v>
      </c>
      <c r="L547" s="99">
        <v>124</v>
      </c>
      <c r="M547" s="100" t="s">
        <v>100</v>
      </c>
      <c r="N547" s="91">
        <v>58.1</v>
      </c>
      <c r="O547" s="75">
        <v>2195</v>
      </c>
      <c r="P547" s="137">
        <f t="shared" si="54"/>
        <v>59.09</v>
      </c>
      <c r="Q547" s="3">
        <v>60</v>
      </c>
      <c r="U547" s="24">
        <v>59</v>
      </c>
      <c r="W547" s="113">
        <v>259.30267098429999</v>
      </c>
      <c r="X547" s="113">
        <f t="shared" si="60"/>
        <v>9.1533842857457888</v>
      </c>
      <c r="Y547" s="113">
        <v>245</v>
      </c>
      <c r="Z547" s="113">
        <v>263</v>
      </c>
      <c r="AA547" s="128"/>
      <c r="AB547" s="86">
        <v>62.573850000000007</v>
      </c>
      <c r="AC547" s="86">
        <v>60.6</v>
      </c>
      <c r="AD547" s="86">
        <v>68.900000000000006</v>
      </c>
      <c r="AE547" s="86">
        <f t="shared" si="59"/>
        <v>68.900000000000006</v>
      </c>
      <c r="AF547" s="86">
        <f t="shared" si="55"/>
        <v>2471.6670750000003</v>
      </c>
      <c r="AH547" s="99">
        <v>57.4</v>
      </c>
      <c r="AI547" s="130">
        <v>2182</v>
      </c>
      <c r="AJ547" s="73">
        <v>57.5</v>
      </c>
      <c r="AK547" s="92">
        <v>57.5</v>
      </c>
      <c r="AL547" s="74">
        <v>67</v>
      </c>
      <c r="AM547" s="74">
        <v>67</v>
      </c>
      <c r="AO547" s="108">
        <v>54.559551655623203</v>
      </c>
      <c r="AP547" s="14">
        <v>59.636620422821096</v>
      </c>
      <c r="AQ547" s="14">
        <v>84.032961157283907</v>
      </c>
      <c r="AR547" s="14">
        <v>48.702301857904899</v>
      </c>
      <c r="AS547" s="108">
        <v>2.2460212258198453</v>
      </c>
      <c r="AT547" s="108">
        <f t="shared" si="58"/>
        <v>134.98128424100867</v>
      </c>
      <c r="AY547" s="48">
        <v>1980</v>
      </c>
    </row>
    <row r="548" spans="1:51" ht="10.15" customHeight="1">
      <c r="A548" s="22">
        <v>42427</v>
      </c>
      <c r="B548" s="50">
        <f t="shared" si="52"/>
        <v>2016</v>
      </c>
      <c r="C548" s="169"/>
      <c r="F548" s="17">
        <v>64.8</v>
      </c>
      <c r="G548" s="30">
        <v>36.5</v>
      </c>
      <c r="H548" s="32">
        <v>4125</v>
      </c>
      <c r="I548" s="32">
        <f t="shared" si="53"/>
        <v>124.02</v>
      </c>
      <c r="J548" s="32">
        <v>148.39999999999998</v>
      </c>
      <c r="K548" s="6">
        <v>127000</v>
      </c>
      <c r="L548" s="99">
        <v>124</v>
      </c>
      <c r="M548" s="100" t="s">
        <v>100</v>
      </c>
      <c r="N548" s="91">
        <v>58.1</v>
      </c>
      <c r="O548" s="75">
        <v>2195</v>
      </c>
      <c r="P548" s="137">
        <f t="shared" si="54"/>
        <v>59.09</v>
      </c>
      <c r="Q548" s="3">
        <v>60.3</v>
      </c>
      <c r="U548" s="24">
        <v>59</v>
      </c>
      <c r="W548" s="113">
        <v>260.65870193259997</v>
      </c>
      <c r="X548" s="113">
        <f t="shared" si="60"/>
        <v>9.2012521782207788</v>
      </c>
      <c r="Y548" s="113">
        <v>241.1</v>
      </c>
      <c r="Z548" s="113">
        <v>263</v>
      </c>
      <c r="AA548" s="128"/>
      <c r="AB548" s="86">
        <v>64.004710000000003</v>
      </c>
      <c r="AC548" s="86">
        <v>59.3</v>
      </c>
      <c r="AD548" s="86">
        <v>68.900000000000006</v>
      </c>
      <c r="AE548" s="86">
        <f t="shared" si="59"/>
        <v>68.900000000000006</v>
      </c>
      <c r="AF548" s="86">
        <f t="shared" si="55"/>
        <v>2528.1860449999999</v>
      </c>
      <c r="AH548" s="99">
        <v>57.4</v>
      </c>
      <c r="AI548" s="130">
        <v>2182</v>
      </c>
      <c r="AJ548" s="73">
        <v>57.7</v>
      </c>
      <c r="AK548" s="92">
        <v>57.7</v>
      </c>
      <c r="AL548" s="74">
        <v>67</v>
      </c>
      <c r="AM548" s="74">
        <v>67</v>
      </c>
      <c r="AO548" s="108">
        <v>53.919959387340398</v>
      </c>
      <c r="AP548" s="14">
        <v>56.8530310179612</v>
      </c>
      <c r="AQ548" s="14">
        <v>81.119845031144408</v>
      </c>
      <c r="AR548" s="14">
        <v>45.948724756688698</v>
      </c>
      <c r="AS548" s="108">
        <v>12.82603965908184</v>
      </c>
      <c r="AT548" s="108">
        <f t="shared" si="58"/>
        <v>139.89460944691493</v>
      </c>
      <c r="AY548" s="48">
        <v>1980</v>
      </c>
    </row>
    <row r="549" spans="1:51" ht="10.15" customHeight="1">
      <c r="A549" s="22">
        <v>42428</v>
      </c>
      <c r="B549" s="50">
        <f t="shared" si="52"/>
        <v>2016</v>
      </c>
      <c r="C549" s="169"/>
      <c r="F549" s="17">
        <v>64.8</v>
      </c>
      <c r="G549" s="30">
        <v>36.5</v>
      </c>
      <c r="H549" s="32">
        <v>4125</v>
      </c>
      <c r="I549" s="32">
        <f t="shared" si="53"/>
        <v>124.02</v>
      </c>
      <c r="J549" s="32">
        <v>147.39999999999998</v>
      </c>
      <c r="K549" s="6">
        <v>127000</v>
      </c>
      <c r="L549" s="99">
        <v>124</v>
      </c>
      <c r="M549" s="100" t="s">
        <v>100</v>
      </c>
      <c r="N549" s="91">
        <v>58.1</v>
      </c>
      <c r="O549" s="75">
        <v>2195</v>
      </c>
      <c r="P549" s="137">
        <f t="shared" si="54"/>
        <v>59.09</v>
      </c>
      <c r="Q549" s="3">
        <v>61.4</v>
      </c>
      <c r="U549" s="24">
        <v>59</v>
      </c>
      <c r="W549" s="113">
        <v>259.90648771989999</v>
      </c>
      <c r="X549" s="113">
        <f t="shared" si="60"/>
        <v>9.1746990165124682</v>
      </c>
      <c r="Y549" s="113">
        <v>242.3</v>
      </c>
      <c r="Z549" s="113">
        <v>263</v>
      </c>
      <c r="AB549" s="86">
        <v>65.182850000000002</v>
      </c>
      <c r="AC549" s="86">
        <v>59.2</v>
      </c>
      <c r="AD549" s="86">
        <v>68.900000000000006</v>
      </c>
      <c r="AE549" s="86">
        <f t="shared" si="59"/>
        <v>68.900000000000006</v>
      </c>
      <c r="AF549" s="86">
        <f t="shared" si="55"/>
        <v>2574.7225750000002</v>
      </c>
      <c r="AH549" s="99">
        <v>57.4</v>
      </c>
      <c r="AI549" s="130">
        <v>2182</v>
      </c>
      <c r="AJ549" s="73">
        <v>58.8</v>
      </c>
      <c r="AK549" s="92">
        <v>58.8</v>
      </c>
      <c r="AL549" s="74">
        <v>67</v>
      </c>
      <c r="AM549" s="74">
        <v>67</v>
      </c>
      <c r="AO549" s="108">
        <v>53.970904973696001</v>
      </c>
      <c r="AP549" s="14">
        <v>56.662220911882599</v>
      </c>
      <c r="AQ549" s="14">
        <v>83.97994734399569</v>
      </c>
      <c r="AR549" s="14">
        <v>43.020888116568202</v>
      </c>
      <c r="AS549" s="108">
        <v>12.444171748005509</v>
      </c>
      <c r="AT549" s="108">
        <f t="shared" si="58"/>
        <v>139.44500720856939</v>
      </c>
      <c r="AY549" s="48">
        <v>1980</v>
      </c>
    </row>
    <row r="550" spans="1:51" ht="10.15" customHeight="1">
      <c r="A550" s="22">
        <v>42429</v>
      </c>
      <c r="B550" s="50">
        <f t="shared" si="52"/>
        <v>2016</v>
      </c>
      <c r="C550" s="169"/>
      <c r="F550" s="17">
        <v>64.8</v>
      </c>
      <c r="G550" s="30">
        <v>36.5</v>
      </c>
      <c r="H550" s="32">
        <v>4125</v>
      </c>
      <c r="I550" s="32">
        <f t="shared" si="53"/>
        <v>124.02</v>
      </c>
      <c r="J550" s="32">
        <v>147.39999999999998</v>
      </c>
      <c r="K550" s="6">
        <v>127000</v>
      </c>
      <c r="L550" s="99">
        <v>124</v>
      </c>
      <c r="M550" s="100" t="s">
        <v>157</v>
      </c>
      <c r="N550" s="91">
        <v>58.1</v>
      </c>
      <c r="O550" s="75">
        <v>2195</v>
      </c>
      <c r="P550" s="137">
        <f t="shared" si="54"/>
        <v>59.09</v>
      </c>
      <c r="Q550" s="3">
        <v>59</v>
      </c>
      <c r="U550" s="24">
        <v>59</v>
      </c>
      <c r="W550" s="113">
        <v>259.93664707820005</v>
      </c>
      <c r="X550" s="113">
        <f t="shared" si="60"/>
        <v>9.1757636418604616</v>
      </c>
      <c r="Y550" s="113">
        <v>240.2</v>
      </c>
      <c r="Z550" s="113">
        <v>263</v>
      </c>
      <c r="AB550" s="86">
        <v>65.794660000000007</v>
      </c>
      <c r="AC550" s="86">
        <v>59.5</v>
      </c>
      <c r="AD550" s="86">
        <v>68.900000000000006</v>
      </c>
      <c r="AE550" s="86">
        <f t="shared" si="59"/>
        <v>68.900000000000006</v>
      </c>
      <c r="AF550" s="86">
        <f t="shared" si="55"/>
        <v>2598.8890700000002</v>
      </c>
      <c r="AH550" s="99">
        <v>57.4</v>
      </c>
      <c r="AI550" s="130">
        <v>2182</v>
      </c>
      <c r="AJ550" s="73">
        <v>57.2</v>
      </c>
      <c r="AK550" s="92">
        <v>57.2</v>
      </c>
      <c r="AL550" s="74">
        <v>67</v>
      </c>
      <c r="AM550" s="74">
        <v>67</v>
      </c>
      <c r="AO550" s="108">
        <v>53.881184912639696</v>
      </c>
      <c r="AP550" s="14">
        <v>54.859487960973802</v>
      </c>
      <c r="AQ550" s="14">
        <v>81.064138368332394</v>
      </c>
      <c r="AR550" s="14">
        <v>43.684310573944401</v>
      </c>
      <c r="AS550" s="108">
        <v>8.6368030310445487</v>
      </c>
      <c r="AT550" s="108">
        <f t="shared" si="58"/>
        <v>133.38525197332135</v>
      </c>
      <c r="AY550" s="48">
        <v>1980</v>
      </c>
    </row>
    <row r="551" spans="1:51" ht="10.15" customHeight="1">
      <c r="A551" s="22">
        <v>42430</v>
      </c>
      <c r="B551" s="50">
        <f t="shared" si="52"/>
        <v>2016</v>
      </c>
      <c r="C551" s="172" t="s">
        <v>218</v>
      </c>
      <c r="D551" s="158">
        <v>0</v>
      </c>
      <c r="E551" s="157">
        <v>150</v>
      </c>
      <c r="F551" s="17">
        <v>64.8</v>
      </c>
      <c r="G551" s="30">
        <v>36</v>
      </c>
      <c r="H551" s="32">
        <v>4154</v>
      </c>
      <c r="I551" s="32">
        <f t="shared" si="53"/>
        <v>124.02</v>
      </c>
      <c r="J551" s="32">
        <v>146.9</v>
      </c>
      <c r="K551" s="6">
        <v>128000</v>
      </c>
      <c r="L551" s="6">
        <v>125</v>
      </c>
      <c r="N551" s="91">
        <v>58.1</v>
      </c>
      <c r="O551" s="75">
        <v>2195</v>
      </c>
      <c r="P551" s="137">
        <f t="shared" si="54"/>
        <v>59.09</v>
      </c>
      <c r="Q551" s="3">
        <v>58.4</v>
      </c>
      <c r="U551" s="24">
        <v>59</v>
      </c>
      <c r="W551" s="113">
        <v>260.07546934690004</v>
      </c>
      <c r="X551" s="113">
        <f t="shared" si="60"/>
        <v>9.1806640679455711</v>
      </c>
      <c r="Y551" s="113">
        <v>240.4</v>
      </c>
      <c r="Z551" s="113">
        <v>265</v>
      </c>
      <c r="AB551" s="86">
        <v>65.362210000000005</v>
      </c>
      <c r="AC551" s="86">
        <v>61.6</v>
      </c>
      <c r="AD551" s="89">
        <v>65.900000000000006</v>
      </c>
      <c r="AE551" s="89">
        <f>AD551</f>
        <v>65.900000000000006</v>
      </c>
      <c r="AF551" s="86">
        <f t="shared" si="55"/>
        <v>2581.8072950000001</v>
      </c>
      <c r="AG551" s="103" t="s">
        <v>179</v>
      </c>
      <c r="AH551" s="99">
        <v>54.2</v>
      </c>
      <c r="AI551" s="130">
        <v>2162</v>
      </c>
      <c r="AJ551" s="73">
        <v>54.6</v>
      </c>
      <c r="AK551" s="92">
        <v>54.6</v>
      </c>
      <c r="AL551" s="74">
        <v>66</v>
      </c>
      <c r="AM551" s="74">
        <v>66</v>
      </c>
      <c r="AO551" s="108">
        <v>54.134467797257997</v>
      </c>
      <c r="AP551" s="14">
        <v>56.531177147367899</v>
      </c>
      <c r="AQ551" s="14">
        <v>73.670076466553297</v>
      </c>
      <c r="AR551" s="14">
        <v>45.207552093589896</v>
      </c>
      <c r="AS551" s="108">
        <v>7.7684602563021805</v>
      </c>
      <c r="AT551" s="108">
        <f t="shared" si="58"/>
        <v>126.64608881644537</v>
      </c>
      <c r="AY551" s="48">
        <v>1980</v>
      </c>
    </row>
    <row r="552" spans="1:51" ht="10.15" customHeight="1">
      <c r="A552" s="22">
        <v>42431</v>
      </c>
      <c r="B552" s="50">
        <f t="shared" si="52"/>
        <v>2016</v>
      </c>
      <c r="C552" s="169"/>
      <c r="F552" s="17">
        <v>64.8</v>
      </c>
      <c r="G552" s="30">
        <v>36</v>
      </c>
      <c r="H552" s="32">
        <v>4154</v>
      </c>
      <c r="I552" s="32">
        <f t="shared" si="53"/>
        <v>124.02</v>
      </c>
      <c r="J552" s="32">
        <v>134.4</v>
      </c>
      <c r="K552" s="6">
        <v>128000</v>
      </c>
      <c r="L552" s="6">
        <v>125</v>
      </c>
      <c r="N552" s="91">
        <v>58.1</v>
      </c>
      <c r="O552" s="75">
        <v>2195</v>
      </c>
      <c r="P552" s="137">
        <f t="shared" si="54"/>
        <v>59.09</v>
      </c>
      <c r="Q552" s="3">
        <v>59.4</v>
      </c>
      <c r="U552" s="24">
        <v>59</v>
      </c>
      <c r="W552" s="113">
        <v>260.72669427099993</v>
      </c>
      <c r="X552" s="113">
        <f>W552*$X$1/1000</f>
        <v>9.2036523077662977</v>
      </c>
      <c r="Y552" s="113">
        <v>239.4</v>
      </c>
      <c r="Z552" s="113">
        <v>265</v>
      </c>
      <c r="AB552" s="86">
        <v>64.69453</v>
      </c>
      <c r="AC552" s="86">
        <v>60.1</v>
      </c>
      <c r="AD552" s="89">
        <v>65.900000000000006</v>
      </c>
      <c r="AE552" s="89">
        <f t="shared" ref="AE552:AE569" si="61">AD552</f>
        <v>65.900000000000006</v>
      </c>
      <c r="AF552" s="86">
        <f t="shared" si="55"/>
        <v>2555.433935</v>
      </c>
      <c r="AG552" s="103" t="s">
        <v>179</v>
      </c>
      <c r="AH552" s="99">
        <v>54.2</v>
      </c>
      <c r="AI552" s="130">
        <v>2162</v>
      </c>
      <c r="AJ552" s="73">
        <v>55.5</v>
      </c>
      <c r="AK552" s="92">
        <v>55.5</v>
      </c>
      <c r="AL552" s="74">
        <v>66</v>
      </c>
      <c r="AM552" s="74">
        <v>66</v>
      </c>
      <c r="AO552" s="108">
        <v>55.554498888236203</v>
      </c>
      <c r="AP552" s="14">
        <v>57.882169233552297</v>
      </c>
      <c r="AQ552" s="14">
        <v>69.701951700223304</v>
      </c>
      <c r="AR552" s="14">
        <v>46.329001123020603</v>
      </c>
      <c r="AS552" s="108">
        <v>12.739997698886969</v>
      </c>
      <c r="AT552" s="108">
        <f t="shared" si="58"/>
        <v>128.77095052213087</v>
      </c>
      <c r="AY552" s="48">
        <v>1980</v>
      </c>
    </row>
    <row r="553" spans="1:51" ht="10.15" customHeight="1">
      <c r="A553" s="22">
        <v>42432</v>
      </c>
      <c r="B553" s="50">
        <f t="shared" si="52"/>
        <v>2016</v>
      </c>
      <c r="C553" s="169"/>
      <c r="F553" s="17">
        <v>64.8</v>
      </c>
      <c r="G553" s="30">
        <v>36</v>
      </c>
      <c r="H553" s="32">
        <v>4154</v>
      </c>
      <c r="I553" s="32">
        <f t="shared" si="53"/>
        <v>124.02</v>
      </c>
      <c r="J553" s="32">
        <v>131.30000000000001</v>
      </c>
      <c r="K553" s="6">
        <v>128000</v>
      </c>
      <c r="L553" s="6">
        <v>125</v>
      </c>
      <c r="N553" s="91">
        <v>58.1</v>
      </c>
      <c r="O553" s="75">
        <v>2195</v>
      </c>
      <c r="P553" s="137">
        <f t="shared" si="54"/>
        <v>59.09</v>
      </c>
      <c r="Q553" s="3">
        <v>63.9</v>
      </c>
      <c r="U553" s="24">
        <v>59</v>
      </c>
      <c r="W553" s="113">
        <v>258.75967073659996</v>
      </c>
      <c r="X553" s="113">
        <f t="shared" ref="X553:X616" si="62">W553*$X$1/1000</f>
        <v>9.1342163770019784</v>
      </c>
      <c r="Y553" s="113">
        <v>240.1</v>
      </c>
      <c r="Z553" s="113">
        <v>265</v>
      </c>
      <c r="AB553" s="86">
        <v>62.92436</v>
      </c>
      <c r="AC553" s="86">
        <v>59.7</v>
      </c>
      <c r="AD553" s="89">
        <v>65.900000000000006</v>
      </c>
      <c r="AE553" s="89">
        <f t="shared" si="61"/>
        <v>65.900000000000006</v>
      </c>
      <c r="AF553" s="86">
        <f t="shared" si="55"/>
        <v>2485.5122200000001</v>
      </c>
      <c r="AG553" s="103" t="s">
        <v>179</v>
      </c>
      <c r="AH553" s="99">
        <v>54.2</v>
      </c>
      <c r="AI553" s="130">
        <v>2162</v>
      </c>
      <c r="AJ553" s="73">
        <v>61.2</v>
      </c>
      <c r="AK553" s="92">
        <v>61.2</v>
      </c>
      <c r="AL553" s="74">
        <v>66</v>
      </c>
      <c r="AM553" s="74">
        <v>66</v>
      </c>
      <c r="AO553" s="108">
        <v>56.528190774940398</v>
      </c>
      <c r="AP553" s="14">
        <v>59.082775034263904</v>
      </c>
      <c r="AQ553" s="14">
        <v>74.282219863151198</v>
      </c>
      <c r="AR553" s="14">
        <v>42.775480040571402</v>
      </c>
      <c r="AS553" s="108">
        <v>11.790557952950767</v>
      </c>
      <c r="AT553" s="108">
        <f t="shared" si="58"/>
        <v>128.84825785667337</v>
      </c>
      <c r="AY553" s="48">
        <v>1980</v>
      </c>
    </row>
    <row r="554" spans="1:51" ht="10.15" customHeight="1">
      <c r="A554" s="22">
        <v>42433</v>
      </c>
      <c r="B554" s="50">
        <f t="shared" si="52"/>
        <v>2016</v>
      </c>
      <c r="C554" s="169"/>
      <c r="F554" s="17">
        <v>64.8</v>
      </c>
      <c r="G554" s="30">
        <v>36</v>
      </c>
      <c r="H554" s="32">
        <v>4154</v>
      </c>
      <c r="I554" s="32">
        <f t="shared" si="53"/>
        <v>124.02</v>
      </c>
      <c r="J554" s="32">
        <v>133.9</v>
      </c>
      <c r="K554" s="6">
        <v>128000</v>
      </c>
      <c r="L554" s="6">
        <v>125</v>
      </c>
      <c r="N554" s="91">
        <v>58.1</v>
      </c>
      <c r="O554" s="75">
        <v>2195</v>
      </c>
      <c r="P554" s="137">
        <f t="shared" si="54"/>
        <v>59.09</v>
      </c>
      <c r="Q554" s="3">
        <v>63.8</v>
      </c>
      <c r="U554" s="24">
        <v>59</v>
      </c>
      <c r="W554" s="113">
        <v>258.60494958129999</v>
      </c>
      <c r="X554" s="113">
        <f t="shared" si="62"/>
        <v>9.1287547202198898</v>
      </c>
      <c r="Y554" s="113">
        <v>241.1</v>
      </c>
      <c r="Z554" s="113">
        <v>265</v>
      </c>
      <c r="AB554" s="86">
        <v>62.737549999999999</v>
      </c>
      <c r="AC554" s="86">
        <v>58.4</v>
      </c>
      <c r="AD554" s="89">
        <v>65.900000000000006</v>
      </c>
      <c r="AE554" s="89">
        <f t="shared" si="61"/>
        <v>65.900000000000006</v>
      </c>
      <c r="AF554" s="86">
        <f t="shared" si="55"/>
        <v>2478.133225</v>
      </c>
      <c r="AG554" s="103" t="s">
        <v>179</v>
      </c>
      <c r="AH554" s="99">
        <v>54.2</v>
      </c>
      <c r="AI554" s="130">
        <v>2162</v>
      </c>
      <c r="AJ554" s="73">
        <v>59.7</v>
      </c>
      <c r="AK554" s="92">
        <v>59.7</v>
      </c>
      <c r="AL554" s="74">
        <v>66</v>
      </c>
      <c r="AM554" s="74">
        <v>66</v>
      </c>
      <c r="AO554" s="108">
        <v>56.371147749927601</v>
      </c>
      <c r="AP554" s="14">
        <v>59.662261999654298</v>
      </c>
      <c r="AQ554" s="14">
        <v>74.796517504834497</v>
      </c>
      <c r="AR554" s="14">
        <v>46.957690689430898</v>
      </c>
      <c r="AS554" s="108">
        <v>13.484401094842017</v>
      </c>
      <c r="AT554" s="108">
        <f t="shared" si="58"/>
        <v>135.23860928910742</v>
      </c>
      <c r="AY554" s="48">
        <v>1980</v>
      </c>
    </row>
    <row r="555" spans="1:51" ht="10.15" customHeight="1">
      <c r="A555" s="22">
        <v>42434</v>
      </c>
      <c r="B555" s="50">
        <f t="shared" si="52"/>
        <v>2016</v>
      </c>
      <c r="C555" s="169"/>
      <c r="F555" s="17">
        <v>64.8</v>
      </c>
      <c r="G555" s="30">
        <v>36</v>
      </c>
      <c r="H555" s="32">
        <v>4154</v>
      </c>
      <c r="I555" s="32">
        <f t="shared" si="53"/>
        <v>124.02</v>
      </c>
      <c r="J555" s="32">
        <v>133.69999999999999</v>
      </c>
      <c r="K555" s="6">
        <v>128000</v>
      </c>
      <c r="L555" s="6">
        <v>125</v>
      </c>
      <c r="N555" s="91">
        <v>58.1</v>
      </c>
      <c r="O555" s="75">
        <v>2195</v>
      </c>
      <c r="P555" s="137">
        <f t="shared" si="54"/>
        <v>59.09</v>
      </c>
      <c r="Q555" s="3">
        <v>61.9</v>
      </c>
      <c r="U555" s="24">
        <v>59</v>
      </c>
      <c r="W555" s="113">
        <v>262.12206319910001</v>
      </c>
      <c r="X555" s="113">
        <f t="shared" si="62"/>
        <v>9.252908830928229</v>
      </c>
      <c r="Y555" s="113">
        <v>241.2</v>
      </c>
      <c r="Z555" s="113">
        <v>265</v>
      </c>
      <c r="AB555" s="86">
        <v>63.224200000000003</v>
      </c>
      <c r="AC555" s="86">
        <v>58.4</v>
      </c>
      <c r="AD555" s="89">
        <v>65.900000000000006</v>
      </c>
      <c r="AE555" s="89">
        <f t="shared" si="61"/>
        <v>65.900000000000006</v>
      </c>
      <c r="AF555" s="86">
        <f t="shared" si="55"/>
        <v>2497.3559</v>
      </c>
      <c r="AG555" s="103" t="s">
        <v>179</v>
      </c>
      <c r="AH555" s="99">
        <v>54.2</v>
      </c>
      <c r="AI555" s="130">
        <v>2162</v>
      </c>
      <c r="AJ555" s="73">
        <v>58.3</v>
      </c>
      <c r="AK555" s="92">
        <v>58.3</v>
      </c>
      <c r="AL555" s="74">
        <v>66</v>
      </c>
      <c r="AM555" s="74">
        <v>66</v>
      </c>
      <c r="AO555" s="108">
        <v>53.762418553226397</v>
      </c>
      <c r="AP555" s="14">
        <v>56.851702374015197</v>
      </c>
      <c r="AQ555" s="14">
        <v>72.422998236223904</v>
      </c>
      <c r="AR555" s="14">
        <v>47.449391448922803</v>
      </c>
      <c r="AS555" s="108">
        <v>16.219265932524749</v>
      </c>
      <c r="AT555" s="108">
        <f t="shared" si="58"/>
        <v>136.09165561767145</v>
      </c>
      <c r="AY555" s="48">
        <v>1980</v>
      </c>
    </row>
    <row r="556" spans="1:51" ht="10.15" customHeight="1">
      <c r="A556" s="22">
        <v>42435</v>
      </c>
      <c r="B556" s="50">
        <f t="shared" si="52"/>
        <v>2016</v>
      </c>
      <c r="C556" s="169"/>
      <c r="F556" s="17">
        <v>64.8</v>
      </c>
      <c r="G556" s="30">
        <v>36</v>
      </c>
      <c r="H556" s="32">
        <v>4154</v>
      </c>
      <c r="I556" s="32">
        <f t="shared" si="53"/>
        <v>124.02</v>
      </c>
      <c r="J556" s="32">
        <v>130.80000000000001</v>
      </c>
      <c r="K556" s="6">
        <v>128000</v>
      </c>
      <c r="L556" s="6">
        <v>125</v>
      </c>
      <c r="N556" s="91">
        <v>58.1</v>
      </c>
      <c r="O556" s="75">
        <v>2195</v>
      </c>
      <c r="P556" s="137">
        <f t="shared" si="54"/>
        <v>59.09</v>
      </c>
      <c r="Q556" s="3">
        <v>58.1</v>
      </c>
      <c r="U556" s="24">
        <v>59</v>
      </c>
      <c r="W556" s="113">
        <v>261.57603197410003</v>
      </c>
      <c r="X556" s="113">
        <f t="shared" si="62"/>
        <v>9.2336339286857303</v>
      </c>
      <c r="Y556" s="113">
        <v>241.7</v>
      </c>
      <c r="Z556" s="113">
        <v>265</v>
      </c>
      <c r="AB556" s="86">
        <v>64.373270000000005</v>
      </c>
      <c r="AC556" s="86">
        <v>57.9</v>
      </c>
      <c r="AD556" s="86">
        <v>68.900000000000006</v>
      </c>
      <c r="AE556" s="89">
        <f t="shared" si="61"/>
        <v>68.900000000000006</v>
      </c>
      <c r="AF556" s="86">
        <f t="shared" si="55"/>
        <v>2542.7441650000001</v>
      </c>
      <c r="AG556" s="103"/>
      <c r="AH556" s="99">
        <v>54.2</v>
      </c>
      <c r="AI556" s="130">
        <v>2162</v>
      </c>
      <c r="AJ556" s="73">
        <v>55.6</v>
      </c>
      <c r="AK556" s="92">
        <v>55.6</v>
      </c>
      <c r="AL556" s="74">
        <v>66</v>
      </c>
      <c r="AM556" s="74">
        <v>66</v>
      </c>
      <c r="AO556" s="108">
        <v>53.094055751278098</v>
      </c>
      <c r="AP556" s="14">
        <v>55.911991563995699</v>
      </c>
      <c r="AQ556" s="14">
        <v>73.890908322811697</v>
      </c>
      <c r="AR556" s="14">
        <v>47.497586539012403</v>
      </c>
      <c r="AS556" s="108">
        <v>16.353295587751667</v>
      </c>
      <c r="AT556" s="108">
        <f t="shared" si="58"/>
        <v>137.74179044957577</v>
      </c>
      <c r="AY556" s="48">
        <v>1980</v>
      </c>
    </row>
    <row r="557" spans="1:51" ht="10.15" customHeight="1">
      <c r="A557" s="22">
        <v>42436</v>
      </c>
      <c r="B557" s="50">
        <f t="shared" si="52"/>
        <v>2016</v>
      </c>
      <c r="C557" s="169"/>
      <c r="F557" s="17">
        <v>64.8</v>
      </c>
      <c r="G557" s="30">
        <v>36</v>
      </c>
      <c r="H557" s="32">
        <v>4154</v>
      </c>
      <c r="I557" s="32">
        <f t="shared" si="53"/>
        <v>124.02</v>
      </c>
      <c r="J557" s="32">
        <v>145.20000000000002</v>
      </c>
      <c r="K557" s="6">
        <v>128000</v>
      </c>
      <c r="L557" s="6">
        <v>125</v>
      </c>
      <c r="N557" s="91">
        <v>58.1</v>
      </c>
      <c r="O557" s="75">
        <v>2195</v>
      </c>
      <c r="P557" s="137">
        <f t="shared" si="54"/>
        <v>59.09</v>
      </c>
      <c r="Q557" s="3">
        <v>56.4</v>
      </c>
      <c r="U557" s="24">
        <v>59</v>
      </c>
      <c r="W557" s="113">
        <v>254.6496096086</v>
      </c>
      <c r="X557" s="113">
        <f t="shared" si="62"/>
        <v>8.9891312191835784</v>
      </c>
      <c r="Y557" s="113">
        <v>241.3</v>
      </c>
      <c r="Z557" s="104">
        <v>254</v>
      </c>
      <c r="AA557" s="128" t="s">
        <v>164</v>
      </c>
      <c r="AB557" s="86">
        <v>64.047610000000006</v>
      </c>
      <c r="AC557" s="86">
        <v>56.8</v>
      </c>
      <c r="AD557" s="89">
        <v>64</v>
      </c>
      <c r="AE557" s="89">
        <f t="shared" si="61"/>
        <v>64</v>
      </c>
      <c r="AF557" s="86">
        <f t="shared" si="55"/>
        <v>2529.8805950000001</v>
      </c>
      <c r="AG557" s="140" t="s">
        <v>154</v>
      </c>
      <c r="AH557" s="99">
        <v>54.2</v>
      </c>
      <c r="AI557" s="130">
        <v>2162</v>
      </c>
      <c r="AJ557" s="73">
        <v>53.9</v>
      </c>
      <c r="AK557" s="92">
        <v>53.9</v>
      </c>
      <c r="AL557" s="74">
        <v>66</v>
      </c>
      <c r="AM557" s="74">
        <v>66</v>
      </c>
      <c r="AO557" s="108">
        <v>48.9465614455044</v>
      </c>
      <c r="AP557" s="14">
        <v>51.7972321222042</v>
      </c>
      <c r="AQ557" s="14">
        <v>71.700671122567996</v>
      </c>
      <c r="AR557" s="14">
        <v>50.678747817117703</v>
      </c>
      <c r="AS557" s="108">
        <v>14.83682203604093</v>
      </c>
      <c r="AT557" s="108">
        <f t="shared" si="58"/>
        <v>137.21624097572663</v>
      </c>
      <c r="AY557" s="48">
        <v>1980</v>
      </c>
    </row>
    <row r="558" spans="1:51" ht="10.15" customHeight="1">
      <c r="A558" s="22">
        <v>42437</v>
      </c>
      <c r="B558" s="50">
        <f t="shared" ref="B558:B581" si="63">YEAR(A558)</f>
        <v>2016</v>
      </c>
      <c r="C558" s="169"/>
      <c r="F558" s="17">
        <v>64.8</v>
      </c>
      <c r="G558" s="30">
        <v>36</v>
      </c>
      <c r="H558" s="32">
        <v>4154</v>
      </c>
      <c r="I558" s="32">
        <f t="shared" si="53"/>
        <v>124.02</v>
      </c>
      <c r="J558" s="32">
        <v>144.5</v>
      </c>
      <c r="K558" s="6">
        <v>128000</v>
      </c>
      <c r="L558" s="6">
        <v>129</v>
      </c>
      <c r="N558" s="91">
        <v>58.1</v>
      </c>
      <c r="O558" s="75">
        <v>2195</v>
      </c>
      <c r="P558" s="137">
        <f t="shared" si="54"/>
        <v>59.09</v>
      </c>
      <c r="Q558" s="3">
        <v>55.4</v>
      </c>
      <c r="U558" s="24">
        <v>59</v>
      </c>
      <c r="W558" s="113">
        <v>254.05339839080003</v>
      </c>
      <c r="X558" s="155">
        <f t="shared" si="62"/>
        <v>8.9680849631952402</v>
      </c>
      <c r="Y558" s="113">
        <v>238.3</v>
      </c>
      <c r="Z558" s="104">
        <v>254</v>
      </c>
      <c r="AA558" s="128" t="s">
        <v>164</v>
      </c>
      <c r="AB558" s="86">
        <v>63.810380000000002</v>
      </c>
      <c r="AC558" s="86">
        <v>56.9</v>
      </c>
      <c r="AD558" s="89">
        <v>64</v>
      </c>
      <c r="AE558" s="89">
        <f t="shared" si="61"/>
        <v>64</v>
      </c>
      <c r="AF558" s="86">
        <f t="shared" si="55"/>
        <v>2520.51001</v>
      </c>
      <c r="AG558" s="140" t="s">
        <v>154</v>
      </c>
      <c r="AH558" s="99">
        <v>54.2</v>
      </c>
      <c r="AI558" s="130">
        <v>2162</v>
      </c>
      <c r="AJ558" s="73">
        <v>53.6</v>
      </c>
      <c r="AK558" s="92">
        <v>53.6</v>
      </c>
      <c r="AL558" s="74">
        <v>66</v>
      </c>
      <c r="AM558" s="74">
        <v>66</v>
      </c>
      <c r="AO558" s="108">
        <v>56.121323289341703</v>
      </c>
      <c r="AP558" s="14">
        <v>59.420576003766698</v>
      </c>
      <c r="AQ558" s="14">
        <v>71.102092986628804</v>
      </c>
      <c r="AR558" s="14">
        <v>49.772425765104799</v>
      </c>
      <c r="AS558" s="108">
        <v>12.609825223236648</v>
      </c>
      <c r="AT558" s="108">
        <f t="shared" si="58"/>
        <v>133.48434397497024</v>
      </c>
      <c r="AY558" s="48">
        <v>1980</v>
      </c>
    </row>
    <row r="559" spans="1:51" ht="10.15" customHeight="1">
      <c r="A559" s="22">
        <v>42438</v>
      </c>
      <c r="B559" s="50">
        <f t="shared" si="63"/>
        <v>2016</v>
      </c>
      <c r="C559" s="169"/>
      <c r="F559" s="17">
        <v>64.8</v>
      </c>
      <c r="G559" s="30">
        <v>36</v>
      </c>
      <c r="H559" s="32">
        <v>4154</v>
      </c>
      <c r="I559" s="32">
        <f t="shared" si="53"/>
        <v>124.02</v>
      </c>
      <c r="J559" s="32">
        <v>146.5</v>
      </c>
      <c r="K559" s="6">
        <v>128000</v>
      </c>
      <c r="L559" s="6">
        <v>129</v>
      </c>
      <c r="N559" s="91">
        <v>58.1</v>
      </c>
      <c r="O559" s="75">
        <v>2195</v>
      </c>
      <c r="P559" s="137">
        <f t="shared" si="54"/>
        <v>59.09</v>
      </c>
      <c r="Q559" s="3">
        <v>55.7</v>
      </c>
      <c r="U559" s="24">
        <v>59</v>
      </c>
      <c r="W559" s="113">
        <v>254.4338803764</v>
      </c>
      <c r="X559" s="155">
        <f t="shared" si="62"/>
        <v>8.9815159772869197</v>
      </c>
      <c r="Y559" s="113">
        <v>232.6</v>
      </c>
      <c r="Z559" s="104">
        <v>254</v>
      </c>
      <c r="AA559" s="128" t="s">
        <v>164</v>
      </c>
      <c r="AB559" s="86">
        <v>62.856189999999998</v>
      </c>
      <c r="AC559" s="95">
        <v>57.6</v>
      </c>
      <c r="AD559" s="89">
        <v>64</v>
      </c>
      <c r="AE559" s="89">
        <f t="shared" si="61"/>
        <v>64</v>
      </c>
      <c r="AF559" s="86">
        <f t="shared" si="55"/>
        <v>2482.8195049999999</v>
      </c>
      <c r="AG559" s="140" t="s">
        <v>154</v>
      </c>
      <c r="AH559" s="99">
        <v>54.2</v>
      </c>
      <c r="AI559" s="130">
        <v>2162</v>
      </c>
      <c r="AJ559" s="73">
        <v>53.3</v>
      </c>
      <c r="AK559" s="92">
        <v>53.3</v>
      </c>
      <c r="AL559" s="74">
        <v>66</v>
      </c>
      <c r="AM559" s="74">
        <v>66</v>
      </c>
      <c r="AO559" s="108">
        <v>55.032298178408297</v>
      </c>
      <c r="AP559" s="14">
        <v>58.910497495319298</v>
      </c>
      <c r="AQ559" s="14">
        <v>74.677230991816899</v>
      </c>
      <c r="AR559" s="14">
        <v>47.789996626784998</v>
      </c>
      <c r="AS559" s="108">
        <v>12.742262538687413</v>
      </c>
      <c r="AT559" s="108">
        <f t="shared" si="58"/>
        <v>135.20949015728931</v>
      </c>
      <c r="AY559" s="48">
        <v>1980</v>
      </c>
    </row>
    <row r="560" spans="1:51" ht="10.15" customHeight="1">
      <c r="A560" s="22">
        <v>42439</v>
      </c>
      <c r="B560" s="50">
        <f t="shared" si="63"/>
        <v>2016</v>
      </c>
      <c r="C560" s="169"/>
      <c r="F560" s="17">
        <v>64.8</v>
      </c>
      <c r="G560" s="30">
        <v>36</v>
      </c>
      <c r="H560" s="32">
        <v>4154</v>
      </c>
      <c r="I560" s="32">
        <f t="shared" ref="I560:I581" si="64">$I$430</f>
        <v>124.02</v>
      </c>
      <c r="J560" s="32">
        <v>144.19999999999999</v>
      </c>
      <c r="K560" s="6">
        <v>128000</v>
      </c>
      <c r="L560" s="6">
        <v>129</v>
      </c>
      <c r="N560" s="91">
        <v>58.1</v>
      </c>
      <c r="O560" s="75">
        <v>2195</v>
      </c>
      <c r="P560" s="137">
        <f t="shared" ref="P560:P581" si="65">$P$430</f>
        <v>59.09</v>
      </c>
      <c r="Q560" s="3">
        <v>57.3</v>
      </c>
      <c r="U560" s="24">
        <v>59</v>
      </c>
      <c r="W560" s="113">
        <v>254.521128672</v>
      </c>
      <c r="X560" s="155">
        <f t="shared" si="62"/>
        <v>8.9845958421215997</v>
      </c>
      <c r="Y560" s="113">
        <v>241</v>
      </c>
      <c r="Z560" s="104">
        <v>254</v>
      </c>
      <c r="AA560" s="128" t="s">
        <v>164</v>
      </c>
      <c r="AB560" s="86">
        <v>63.226860000000002</v>
      </c>
      <c r="AC560" s="86">
        <v>57.3</v>
      </c>
      <c r="AD560" s="89">
        <v>64</v>
      </c>
      <c r="AE560" s="89">
        <f t="shared" si="61"/>
        <v>64</v>
      </c>
      <c r="AF560" s="86">
        <f t="shared" si="55"/>
        <v>2497.4609700000001</v>
      </c>
      <c r="AG560" s="140" t="s">
        <v>154</v>
      </c>
      <c r="AH560" s="99">
        <v>54.2</v>
      </c>
      <c r="AI560" s="130">
        <v>2162</v>
      </c>
      <c r="AJ560" s="73">
        <v>52.7</v>
      </c>
      <c r="AK560" s="92">
        <v>52.7</v>
      </c>
      <c r="AL560" s="74">
        <v>66</v>
      </c>
      <c r="AM560" s="74">
        <v>66</v>
      </c>
      <c r="AO560" s="108">
        <v>55.051338601108199</v>
      </c>
      <c r="AP560" s="14">
        <v>58.124600309059403</v>
      </c>
      <c r="AQ560" s="14">
        <v>72.726769779461804</v>
      </c>
      <c r="AR560" s="14">
        <v>49.617052726897498</v>
      </c>
      <c r="AS560" s="108">
        <v>12.617878482635666</v>
      </c>
      <c r="AT560" s="108">
        <f t="shared" si="58"/>
        <v>134.96170098899498</v>
      </c>
      <c r="AY560" s="48">
        <v>1980</v>
      </c>
    </row>
    <row r="561" spans="1:56" ht="10.15" customHeight="1">
      <c r="A561" s="22">
        <v>42440</v>
      </c>
      <c r="B561" s="50">
        <f t="shared" si="63"/>
        <v>2016</v>
      </c>
      <c r="C561" s="169"/>
      <c r="F561" s="17">
        <v>64.8</v>
      </c>
      <c r="G561" s="30">
        <v>36</v>
      </c>
      <c r="H561" s="32">
        <v>4154</v>
      </c>
      <c r="I561" s="32">
        <f t="shared" si="64"/>
        <v>124.02</v>
      </c>
      <c r="J561" s="32">
        <v>132.69999999999999</v>
      </c>
      <c r="K561" s="6">
        <v>128000</v>
      </c>
      <c r="L561" s="6">
        <v>129</v>
      </c>
      <c r="N561" s="91">
        <v>58.1</v>
      </c>
      <c r="O561" s="75">
        <v>2195</v>
      </c>
      <c r="P561" s="137">
        <f t="shared" si="65"/>
        <v>59.09</v>
      </c>
      <c r="Q561" s="3">
        <v>56.4</v>
      </c>
      <c r="U561" s="24">
        <v>59</v>
      </c>
      <c r="W561" s="113">
        <v>254.60217109459995</v>
      </c>
      <c r="X561" s="155">
        <f t="shared" si="62"/>
        <v>8.9874566396393778</v>
      </c>
      <c r="Y561" s="113">
        <v>242.1</v>
      </c>
      <c r="Z561" s="104">
        <v>254</v>
      </c>
      <c r="AA561" s="128" t="s">
        <v>164</v>
      </c>
      <c r="AB561" s="86">
        <v>63.643349999999998</v>
      </c>
      <c r="AC561" s="86">
        <v>56.9</v>
      </c>
      <c r="AD561" s="89">
        <v>64</v>
      </c>
      <c r="AE561" s="89">
        <f t="shared" si="61"/>
        <v>64</v>
      </c>
      <c r="AF561" s="86">
        <f t="shared" si="55"/>
        <v>2513.9123249999998</v>
      </c>
      <c r="AG561" s="140" t="s">
        <v>154</v>
      </c>
      <c r="AH561" s="99">
        <v>54.2</v>
      </c>
      <c r="AI561" s="130">
        <v>2162</v>
      </c>
      <c r="AJ561" s="73">
        <v>53.2</v>
      </c>
      <c r="AK561" s="92">
        <v>53.2</v>
      </c>
      <c r="AL561" s="74">
        <v>66</v>
      </c>
      <c r="AM561" s="74">
        <v>66</v>
      </c>
      <c r="AO561" s="108">
        <v>56.375693846164602</v>
      </c>
      <c r="AP561" s="14">
        <v>60.385367408446797</v>
      </c>
      <c r="AQ561" s="14">
        <v>73.079682874473704</v>
      </c>
      <c r="AR561" s="14">
        <v>51.653641509457401</v>
      </c>
      <c r="AS561" s="108">
        <v>11.983421739663848</v>
      </c>
      <c r="AT561" s="108">
        <f t="shared" si="58"/>
        <v>136.71674612359496</v>
      </c>
      <c r="AY561" s="48">
        <v>1980</v>
      </c>
    </row>
    <row r="562" spans="1:56" ht="10.15" customHeight="1">
      <c r="A562" s="22">
        <v>42441</v>
      </c>
      <c r="B562" s="50">
        <f t="shared" si="63"/>
        <v>2016</v>
      </c>
      <c r="C562" s="169"/>
      <c r="F562" s="17">
        <v>64.8</v>
      </c>
      <c r="G562" s="30">
        <v>36</v>
      </c>
      <c r="H562" s="32">
        <v>4154</v>
      </c>
      <c r="I562" s="32">
        <f t="shared" si="64"/>
        <v>124.02</v>
      </c>
      <c r="J562" s="32">
        <v>136.9</v>
      </c>
      <c r="K562" s="6">
        <v>128000</v>
      </c>
      <c r="L562" s="6">
        <v>129</v>
      </c>
      <c r="N562" s="91">
        <v>58.1</v>
      </c>
      <c r="O562" s="75">
        <v>2195</v>
      </c>
      <c r="P562" s="137">
        <f t="shared" si="65"/>
        <v>59.09</v>
      </c>
      <c r="Q562" s="3">
        <v>56.2</v>
      </c>
      <c r="U562" s="24">
        <v>59</v>
      </c>
      <c r="W562" s="113">
        <v>255.4048466623</v>
      </c>
      <c r="X562" s="155">
        <f t="shared" si="62"/>
        <v>9.0157910871791902</v>
      </c>
      <c r="Y562" s="113">
        <v>242.2</v>
      </c>
      <c r="Z562" s="104">
        <v>254</v>
      </c>
      <c r="AA562" s="128" t="s">
        <v>164</v>
      </c>
      <c r="AB562" s="86">
        <v>63.286960000000001</v>
      </c>
      <c r="AC562" s="86">
        <v>55.9</v>
      </c>
      <c r="AD562" s="89">
        <v>64</v>
      </c>
      <c r="AE562" s="89">
        <f t="shared" si="61"/>
        <v>64</v>
      </c>
      <c r="AF562" s="86">
        <f t="shared" si="55"/>
        <v>2499.8349200000002</v>
      </c>
      <c r="AG562" s="140" t="s">
        <v>154</v>
      </c>
      <c r="AH562" s="99">
        <v>54.2</v>
      </c>
      <c r="AI562" s="130">
        <v>2162</v>
      </c>
      <c r="AJ562" s="73">
        <v>53.5</v>
      </c>
      <c r="AK562" s="92">
        <v>53.5</v>
      </c>
      <c r="AL562" s="74">
        <v>66</v>
      </c>
      <c r="AM562" s="74">
        <v>66</v>
      </c>
      <c r="AO562" s="108">
        <v>54.230429733504003</v>
      </c>
      <c r="AP562" s="14">
        <v>57.700302665477501</v>
      </c>
      <c r="AQ562" s="14">
        <v>75.248761840629101</v>
      </c>
      <c r="AR562" s="14">
        <v>51.409857226603798</v>
      </c>
      <c r="AS562" s="108">
        <v>12.52361761124798</v>
      </c>
      <c r="AT562" s="108">
        <f t="shared" si="58"/>
        <v>139.18223667848088</v>
      </c>
      <c r="AY562" s="48">
        <v>1980</v>
      </c>
    </row>
    <row r="563" spans="1:56" ht="10.15" customHeight="1">
      <c r="A563" s="22">
        <v>42442</v>
      </c>
      <c r="B563" s="50">
        <f t="shared" si="63"/>
        <v>2016</v>
      </c>
      <c r="C563" s="169"/>
      <c r="F563" s="17">
        <v>64.8</v>
      </c>
      <c r="G563" s="30">
        <v>36</v>
      </c>
      <c r="H563" s="32">
        <v>4154</v>
      </c>
      <c r="I563" s="32">
        <f t="shared" si="64"/>
        <v>124.02</v>
      </c>
      <c r="J563" s="32">
        <v>141.4</v>
      </c>
      <c r="K563" s="6">
        <v>128000</v>
      </c>
      <c r="L563" s="6">
        <v>129</v>
      </c>
      <c r="N563" s="91">
        <v>58.1</v>
      </c>
      <c r="O563" s="75">
        <v>2195</v>
      </c>
      <c r="P563" s="137">
        <f t="shared" si="65"/>
        <v>59.09</v>
      </c>
      <c r="Q563" s="3">
        <v>52.7</v>
      </c>
      <c r="U563" s="24">
        <v>59</v>
      </c>
      <c r="W563" s="113">
        <v>255.57733468009997</v>
      </c>
      <c r="X563" s="155">
        <f t="shared" si="62"/>
        <v>9.0218799142075277</v>
      </c>
      <c r="Y563" s="113">
        <v>242.1</v>
      </c>
      <c r="Z563" s="104">
        <v>254</v>
      </c>
      <c r="AA563" s="128" t="s">
        <v>164</v>
      </c>
      <c r="AB563" s="86">
        <v>63.972200000000001</v>
      </c>
      <c r="AC563" s="86">
        <v>55</v>
      </c>
      <c r="AD563" s="89">
        <v>64</v>
      </c>
      <c r="AE563" s="89">
        <f t="shared" si="61"/>
        <v>64</v>
      </c>
      <c r="AF563" s="86">
        <f t="shared" ref="AF563:AF626" si="66">AB563*$AF$1</f>
        <v>2526.9018999999998</v>
      </c>
      <c r="AG563" s="140" t="s">
        <v>154</v>
      </c>
      <c r="AH563" s="99">
        <v>54.2</v>
      </c>
      <c r="AI563" s="130">
        <v>2162</v>
      </c>
      <c r="AJ563" s="73">
        <v>51.8</v>
      </c>
      <c r="AK563" s="92">
        <v>51.8</v>
      </c>
      <c r="AL563" s="74">
        <v>66</v>
      </c>
      <c r="AM563" s="74">
        <v>66</v>
      </c>
      <c r="AO563" s="108">
        <v>52.771460260755198</v>
      </c>
      <c r="AP563" s="14">
        <v>56.428692919982304</v>
      </c>
      <c r="AQ563" s="14">
        <v>73.237178480976795</v>
      </c>
      <c r="AR563" s="14">
        <v>52.061736667369097</v>
      </c>
      <c r="AS563" s="108">
        <v>12.747081731486199</v>
      </c>
      <c r="AT563" s="108">
        <f t="shared" si="58"/>
        <v>138.04599687983207</v>
      </c>
      <c r="AY563" s="48">
        <v>1980</v>
      </c>
    </row>
    <row r="564" spans="1:56" ht="10.15" customHeight="1">
      <c r="A564" s="22">
        <v>42443</v>
      </c>
      <c r="B564" s="50">
        <f t="shared" si="63"/>
        <v>2016</v>
      </c>
      <c r="C564" s="169"/>
      <c r="F564" s="17">
        <v>64.8</v>
      </c>
      <c r="G564" s="30">
        <v>36</v>
      </c>
      <c r="H564" s="32">
        <v>4154</v>
      </c>
      <c r="I564" s="32">
        <f t="shared" si="64"/>
        <v>124.02</v>
      </c>
      <c r="J564" s="32">
        <v>142.4</v>
      </c>
      <c r="K564" s="6">
        <v>128000</v>
      </c>
      <c r="L564" s="6">
        <v>129</v>
      </c>
      <c r="N564" s="91">
        <v>58.1</v>
      </c>
      <c r="O564" s="75">
        <v>2195</v>
      </c>
      <c r="P564" s="137">
        <f t="shared" si="65"/>
        <v>59.09</v>
      </c>
      <c r="Q564" s="3">
        <v>54.8</v>
      </c>
      <c r="U564" s="24">
        <v>59</v>
      </c>
      <c r="W564" s="113">
        <v>247.30556656410005</v>
      </c>
      <c r="X564" s="155">
        <f t="shared" si="62"/>
        <v>8.7298864997127303</v>
      </c>
      <c r="Y564" s="113">
        <v>241.6</v>
      </c>
      <c r="Z564" s="104">
        <v>246</v>
      </c>
      <c r="AA564" s="128" t="s">
        <v>180</v>
      </c>
      <c r="AB564" s="86">
        <v>63.650579999999998</v>
      </c>
      <c r="AC564" s="86">
        <v>57.6</v>
      </c>
      <c r="AD564" s="89">
        <v>64</v>
      </c>
      <c r="AE564" s="89">
        <f t="shared" si="61"/>
        <v>64</v>
      </c>
      <c r="AF564" s="86">
        <f t="shared" si="66"/>
        <v>2514.1979099999999</v>
      </c>
      <c r="AG564" s="140" t="s">
        <v>154</v>
      </c>
      <c r="AH564" s="99">
        <v>54.2</v>
      </c>
      <c r="AI564" s="130">
        <v>2162</v>
      </c>
      <c r="AJ564" s="73">
        <v>53.9</v>
      </c>
      <c r="AK564" s="92">
        <v>53.9</v>
      </c>
      <c r="AL564" s="74">
        <v>66</v>
      </c>
      <c r="AM564" s="74">
        <v>66</v>
      </c>
      <c r="AO564" s="108">
        <v>55.237730198935402</v>
      </c>
      <c r="AP564" s="14">
        <v>58.522877038864301</v>
      </c>
      <c r="AQ564" s="14">
        <v>70.247832460574003</v>
      </c>
      <c r="AR564" s="14">
        <v>52.669978366287999</v>
      </c>
      <c r="AS564" s="108">
        <v>12.40435076880253</v>
      </c>
      <c r="AT564" s="108">
        <f t="shared" si="58"/>
        <v>135.32216159566451</v>
      </c>
      <c r="AY564" s="48">
        <v>1980</v>
      </c>
    </row>
    <row r="565" spans="1:56" ht="10.15" customHeight="1">
      <c r="A565" s="22">
        <v>42444</v>
      </c>
      <c r="B565" s="50">
        <f t="shared" si="63"/>
        <v>2016</v>
      </c>
      <c r="C565" s="169"/>
      <c r="F565" s="17">
        <v>64.8</v>
      </c>
      <c r="G565" s="30">
        <v>36</v>
      </c>
      <c r="H565" s="32">
        <v>4154</v>
      </c>
      <c r="I565" s="32">
        <f t="shared" si="64"/>
        <v>124.02</v>
      </c>
      <c r="J565" s="32">
        <v>142.19999999999999</v>
      </c>
      <c r="K565" s="6">
        <v>128000</v>
      </c>
      <c r="L565" s="6">
        <v>129</v>
      </c>
      <c r="N565" s="91">
        <v>58.1</v>
      </c>
      <c r="O565" s="75">
        <v>2195</v>
      </c>
      <c r="P565" s="137">
        <f t="shared" si="65"/>
        <v>59.09</v>
      </c>
      <c r="Q565" s="3">
        <v>54.8</v>
      </c>
      <c r="U565" s="24">
        <v>59</v>
      </c>
      <c r="W565" s="113">
        <v>245.88657646790011</v>
      </c>
      <c r="X565" s="155">
        <f t="shared" si="62"/>
        <v>8.6797961493168732</v>
      </c>
      <c r="Y565" s="113">
        <v>221.2</v>
      </c>
      <c r="Z565" s="104">
        <v>246</v>
      </c>
      <c r="AA565" s="128" t="s">
        <v>180</v>
      </c>
      <c r="AB565" s="86">
        <v>63.857349999999997</v>
      </c>
      <c r="AC565" s="86">
        <v>59</v>
      </c>
      <c r="AD565" s="89">
        <v>64</v>
      </c>
      <c r="AE565" s="89">
        <f t="shared" si="61"/>
        <v>64</v>
      </c>
      <c r="AF565" s="86">
        <f t="shared" si="66"/>
        <v>2522.3653249999998</v>
      </c>
      <c r="AG565" s="140" t="s">
        <v>154</v>
      </c>
      <c r="AH565" s="99">
        <v>54.2</v>
      </c>
      <c r="AI565" s="130">
        <v>2162</v>
      </c>
      <c r="AJ565" s="73">
        <v>53.6</v>
      </c>
      <c r="AK565" s="92">
        <v>53.6</v>
      </c>
      <c r="AL565" s="74">
        <v>66</v>
      </c>
      <c r="AM565" s="74">
        <v>66</v>
      </c>
      <c r="AO565" s="108">
        <v>55.925776715741399</v>
      </c>
      <c r="AP565" s="14">
        <v>59.320270582902502</v>
      </c>
      <c r="AQ565" s="14">
        <v>65.975899525124206</v>
      </c>
      <c r="AR565" s="14">
        <v>52.625825461464203</v>
      </c>
      <c r="AS565" s="108">
        <v>4.7384231661678706</v>
      </c>
      <c r="AT565" s="108">
        <f t="shared" si="58"/>
        <v>123.34014815275629</v>
      </c>
      <c r="AY565" s="48">
        <v>1980</v>
      </c>
    </row>
    <row r="566" spans="1:56" ht="10.15" customHeight="1">
      <c r="A566" s="22">
        <v>42445</v>
      </c>
      <c r="B566" s="50">
        <f t="shared" si="63"/>
        <v>2016</v>
      </c>
      <c r="C566" s="169"/>
      <c r="F566" s="17">
        <v>64.8</v>
      </c>
      <c r="G566" s="30">
        <v>36</v>
      </c>
      <c r="H566" s="32">
        <v>4154</v>
      </c>
      <c r="I566" s="32">
        <f t="shared" si="64"/>
        <v>124.02</v>
      </c>
      <c r="J566" s="32">
        <v>136.9</v>
      </c>
      <c r="K566" s="6">
        <v>128000</v>
      </c>
      <c r="L566" s="6">
        <v>129</v>
      </c>
      <c r="N566" s="91">
        <v>58.1</v>
      </c>
      <c r="O566" s="75">
        <v>2195</v>
      </c>
      <c r="P566" s="137">
        <f t="shared" si="65"/>
        <v>59.09</v>
      </c>
      <c r="Q566" s="3">
        <v>53.6</v>
      </c>
      <c r="U566" s="24">
        <v>59</v>
      </c>
      <c r="W566" s="113">
        <v>245.46380681570002</v>
      </c>
      <c r="X566" s="155">
        <f t="shared" si="62"/>
        <v>8.6648723805942094</v>
      </c>
      <c r="Y566" s="113">
        <v>219.3</v>
      </c>
      <c r="Z566" s="104">
        <v>246</v>
      </c>
      <c r="AA566" s="128" t="s">
        <v>180</v>
      </c>
      <c r="AB566" s="86">
        <v>65.387320000000003</v>
      </c>
      <c r="AC566" s="86">
        <v>58.1</v>
      </c>
      <c r="AD566" s="89">
        <v>64</v>
      </c>
      <c r="AE566" s="89">
        <f t="shared" si="61"/>
        <v>64</v>
      </c>
      <c r="AF566" s="86">
        <f t="shared" si="66"/>
        <v>2582.7991400000001</v>
      </c>
      <c r="AG566" s="140" t="s">
        <v>154</v>
      </c>
      <c r="AH566" s="99">
        <v>54.2</v>
      </c>
      <c r="AI566" s="130">
        <v>2162</v>
      </c>
      <c r="AJ566" s="73">
        <v>52.7</v>
      </c>
      <c r="AK566" s="92">
        <v>52.7</v>
      </c>
      <c r="AL566" s="74">
        <v>66</v>
      </c>
      <c r="AM566" s="74">
        <v>66</v>
      </c>
      <c r="AO566" s="108">
        <v>58.248563406171002</v>
      </c>
      <c r="AP566" s="14">
        <v>60.301574041285498</v>
      </c>
      <c r="AQ566" s="14">
        <v>70.117424482194707</v>
      </c>
      <c r="AR566" s="14">
        <v>52.743056058943502</v>
      </c>
      <c r="AS566" s="108">
        <v>1.2381719353492417E-2</v>
      </c>
      <c r="AT566" s="108">
        <f t="shared" si="58"/>
        <v>122.8728622604917</v>
      </c>
      <c r="AY566" s="48">
        <v>1980</v>
      </c>
    </row>
    <row r="567" spans="1:56" ht="10.15" customHeight="1">
      <c r="A567" s="22">
        <v>42446</v>
      </c>
      <c r="B567" s="50">
        <f t="shared" si="63"/>
        <v>2016</v>
      </c>
      <c r="C567" s="169"/>
      <c r="F567" s="17">
        <v>64.8</v>
      </c>
      <c r="G567" s="30">
        <v>36</v>
      </c>
      <c r="H567" s="32">
        <v>4154</v>
      </c>
      <c r="I567" s="32">
        <f t="shared" si="64"/>
        <v>124.02</v>
      </c>
      <c r="J567" s="32">
        <v>128.60000000000002</v>
      </c>
      <c r="K567" s="6">
        <v>128000</v>
      </c>
      <c r="L567" s="6">
        <v>129</v>
      </c>
      <c r="N567" s="91">
        <v>58.1</v>
      </c>
      <c r="O567" s="75">
        <v>2195</v>
      </c>
      <c r="P567" s="137">
        <f t="shared" si="65"/>
        <v>59.09</v>
      </c>
      <c r="Q567" s="3">
        <v>52.3</v>
      </c>
      <c r="U567" s="24">
        <v>59</v>
      </c>
      <c r="W567" s="113">
        <v>246.42850691950005</v>
      </c>
      <c r="X567" s="155">
        <f t="shared" si="62"/>
        <v>8.6989262942583512</v>
      </c>
      <c r="Y567" s="113">
        <v>218</v>
      </c>
      <c r="Z567" s="104">
        <v>246</v>
      </c>
      <c r="AA567" s="128" t="s">
        <v>180</v>
      </c>
      <c r="AB567" s="86">
        <v>65.159019999999998</v>
      </c>
      <c r="AC567" s="86">
        <v>57.2</v>
      </c>
      <c r="AD567" s="89">
        <v>64</v>
      </c>
      <c r="AE567" s="89">
        <f t="shared" si="61"/>
        <v>64</v>
      </c>
      <c r="AF567" s="86">
        <f t="shared" si="66"/>
        <v>2573.7812899999999</v>
      </c>
      <c r="AG567" s="140" t="s">
        <v>154</v>
      </c>
      <c r="AH567" s="99">
        <v>54.2</v>
      </c>
      <c r="AI567" s="130">
        <v>2162</v>
      </c>
      <c r="AJ567" s="73">
        <v>52.2</v>
      </c>
      <c r="AK567" s="92">
        <v>52.2</v>
      </c>
      <c r="AL567" s="74">
        <v>66</v>
      </c>
      <c r="AM567" s="74">
        <v>66</v>
      </c>
      <c r="AO567" s="108">
        <v>59.415913652285198</v>
      </c>
      <c r="AP567" s="14">
        <v>62.449012813688903</v>
      </c>
      <c r="AQ567" s="14">
        <v>74.680831518122304</v>
      </c>
      <c r="AR567" s="14">
        <v>53.155210780935697</v>
      </c>
      <c r="AS567" s="108">
        <v>1.87727991739908E-4</v>
      </c>
      <c r="AT567" s="108">
        <f t="shared" si="58"/>
        <v>127.83623002704974</v>
      </c>
      <c r="AY567" s="48">
        <v>1980</v>
      </c>
    </row>
    <row r="568" spans="1:56" ht="10.15" customHeight="1">
      <c r="A568" s="22">
        <v>42447</v>
      </c>
      <c r="B568" s="50">
        <f t="shared" si="63"/>
        <v>2016</v>
      </c>
      <c r="C568" s="169"/>
      <c r="F568" s="17">
        <v>64.8</v>
      </c>
      <c r="G568" s="30">
        <v>36</v>
      </c>
      <c r="H568" s="32">
        <v>4154</v>
      </c>
      <c r="I568" s="32">
        <f t="shared" si="64"/>
        <v>124.02</v>
      </c>
      <c r="J568" s="32">
        <v>125.89999999999999</v>
      </c>
      <c r="K568" s="6">
        <v>128000</v>
      </c>
      <c r="L568" s="6">
        <v>129</v>
      </c>
      <c r="N568" s="91">
        <v>58.1</v>
      </c>
      <c r="O568" s="75">
        <v>2195</v>
      </c>
      <c r="P568" s="137">
        <f t="shared" si="65"/>
        <v>59.09</v>
      </c>
      <c r="Q568" s="3">
        <v>51.6</v>
      </c>
      <c r="U568" s="24">
        <v>59</v>
      </c>
      <c r="W568" s="113">
        <v>247.81461790160006</v>
      </c>
      <c r="X568" s="155">
        <f t="shared" si="62"/>
        <v>8.7478560119264817</v>
      </c>
      <c r="Y568" s="113">
        <v>217.8</v>
      </c>
      <c r="Z568" s="104">
        <v>246</v>
      </c>
      <c r="AA568" s="128" t="s">
        <v>180</v>
      </c>
      <c r="AB568" s="86">
        <v>62.133740000000003</v>
      </c>
      <c r="AC568" s="86">
        <v>59.5</v>
      </c>
      <c r="AD568" s="89">
        <v>62.7</v>
      </c>
      <c r="AE568" s="89">
        <f>AD568</f>
        <v>62.7</v>
      </c>
      <c r="AF568" s="86">
        <f t="shared" si="66"/>
        <v>2454.2827299999999</v>
      </c>
      <c r="AG568" s="103" t="s">
        <v>143</v>
      </c>
      <c r="AH568" s="99">
        <v>54.2</v>
      </c>
      <c r="AI568" s="130">
        <v>2162</v>
      </c>
      <c r="AJ568" s="73">
        <v>51.4</v>
      </c>
      <c r="AK568" s="92">
        <v>51.4</v>
      </c>
      <c r="AL568" s="74">
        <v>66</v>
      </c>
      <c r="AM568" s="74">
        <v>66</v>
      </c>
      <c r="AO568" s="108">
        <v>58.052772068955598</v>
      </c>
      <c r="AP568" s="14">
        <v>60.100407254610197</v>
      </c>
      <c r="AQ568" s="14">
        <v>73.187971869386402</v>
      </c>
      <c r="AR568" s="14">
        <v>53.014626592720496</v>
      </c>
      <c r="AS568" s="108">
        <v>3.5713690286548898</v>
      </c>
      <c r="AT568" s="108">
        <f t="shared" si="58"/>
        <v>129.77396749076178</v>
      </c>
      <c r="AY568" s="48">
        <v>1980</v>
      </c>
    </row>
    <row r="569" spans="1:56" ht="10.15" customHeight="1">
      <c r="A569" s="22">
        <v>42448</v>
      </c>
      <c r="B569" s="50">
        <f t="shared" si="63"/>
        <v>2016</v>
      </c>
      <c r="C569" s="169"/>
      <c r="F569" s="17">
        <v>64.8</v>
      </c>
      <c r="G569" s="30">
        <v>36</v>
      </c>
      <c r="H569" s="32">
        <v>4154</v>
      </c>
      <c r="I569" s="32">
        <f t="shared" si="64"/>
        <v>124.02</v>
      </c>
      <c r="J569" s="32">
        <v>126.8</v>
      </c>
      <c r="K569" s="6">
        <v>128000</v>
      </c>
      <c r="L569" s="6">
        <v>129</v>
      </c>
      <c r="N569" s="91">
        <v>58.1</v>
      </c>
      <c r="O569" s="75">
        <v>2195</v>
      </c>
      <c r="P569" s="137">
        <f t="shared" si="65"/>
        <v>59.09</v>
      </c>
      <c r="Q569" s="3">
        <v>51.1</v>
      </c>
      <c r="U569" s="24">
        <v>59</v>
      </c>
      <c r="W569" s="113">
        <v>256.12915348019999</v>
      </c>
      <c r="X569" s="155">
        <f t="shared" si="62"/>
        <v>9.0413591178510604</v>
      </c>
      <c r="Y569" s="113">
        <v>228.4</v>
      </c>
      <c r="Z569" s="113">
        <v>265</v>
      </c>
      <c r="AB569" s="86">
        <v>63.142560000000003</v>
      </c>
      <c r="AC569" s="86">
        <v>60.1</v>
      </c>
      <c r="AD569" s="89">
        <v>62.7</v>
      </c>
      <c r="AE569" s="89">
        <f t="shared" si="61"/>
        <v>62.7</v>
      </c>
      <c r="AF569" s="86">
        <f t="shared" si="66"/>
        <v>2494.13112</v>
      </c>
      <c r="AG569" s="103" t="s">
        <v>143</v>
      </c>
      <c r="AH569" s="99">
        <v>54.2</v>
      </c>
      <c r="AI569" s="130">
        <v>2162</v>
      </c>
      <c r="AJ569" s="73">
        <v>51.9</v>
      </c>
      <c r="AK569" s="92">
        <v>51.9</v>
      </c>
      <c r="AL569" s="74">
        <v>66</v>
      </c>
      <c r="AM569" s="74">
        <v>66</v>
      </c>
      <c r="AO569" s="108">
        <v>56.3817161335297</v>
      </c>
      <c r="AP569" s="14">
        <v>60.353155076948198</v>
      </c>
      <c r="AQ569" s="14">
        <v>70.774128341593197</v>
      </c>
      <c r="AR569" s="14">
        <v>53.227682227335499</v>
      </c>
      <c r="AS569" s="108">
        <v>10.287790312567401</v>
      </c>
      <c r="AT569" s="108">
        <f t="shared" si="58"/>
        <v>134.28960088149611</v>
      </c>
      <c r="AY569" s="48">
        <v>1980</v>
      </c>
    </row>
    <row r="570" spans="1:56" ht="10.15" customHeight="1">
      <c r="A570" s="22">
        <v>42449</v>
      </c>
      <c r="B570" s="50">
        <f t="shared" si="63"/>
        <v>2016</v>
      </c>
      <c r="C570" s="169"/>
      <c r="F570" s="17">
        <v>64.8</v>
      </c>
      <c r="G570" s="30">
        <v>36</v>
      </c>
      <c r="H570" s="32">
        <v>4154</v>
      </c>
      <c r="I570" s="32">
        <f t="shared" si="64"/>
        <v>124.02</v>
      </c>
      <c r="J570" s="32">
        <v>125.7</v>
      </c>
      <c r="K570" s="6">
        <v>128000</v>
      </c>
      <c r="L570" s="6">
        <v>129</v>
      </c>
      <c r="N570" s="91">
        <v>58.1</v>
      </c>
      <c r="O570" s="75">
        <v>2195</v>
      </c>
      <c r="P570" s="137">
        <f t="shared" si="65"/>
        <v>59.09</v>
      </c>
      <c r="Q570" s="3">
        <v>51.664702603871405</v>
      </c>
      <c r="U570" s="24">
        <v>59</v>
      </c>
      <c r="W570" s="113">
        <v>258.99848105169997</v>
      </c>
      <c r="X570" s="155">
        <f t="shared" si="62"/>
        <v>9.142646381125008</v>
      </c>
      <c r="Y570" s="113">
        <v>236.4</v>
      </c>
      <c r="Z570" s="113">
        <v>265</v>
      </c>
      <c r="AB570" s="86">
        <v>63.928930000000001</v>
      </c>
      <c r="AC570" s="86">
        <v>59.9</v>
      </c>
      <c r="AD570" s="89">
        <v>62.7</v>
      </c>
      <c r="AE570" s="89">
        <f>AD570</f>
        <v>62.7</v>
      </c>
      <c r="AF570" s="86">
        <f t="shared" si="66"/>
        <v>2525.1927350000001</v>
      </c>
      <c r="AG570" s="103" t="s">
        <v>143</v>
      </c>
      <c r="AH570" s="99">
        <v>54.2</v>
      </c>
      <c r="AI570" s="130">
        <v>2162</v>
      </c>
      <c r="AJ570" s="73">
        <v>52.111929564254801</v>
      </c>
      <c r="AK570" s="92">
        <v>52.111929564254801</v>
      </c>
      <c r="AL570" s="74">
        <v>66</v>
      </c>
      <c r="AM570" s="74">
        <v>66</v>
      </c>
      <c r="AO570" s="108">
        <v>57.011592583672403</v>
      </c>
      <c r="AP570" s="14">
        <v>61.504371760608002</v>
      </c>
      <c r="AQ570" s="14">
        <v>70.457500763523896</v>
      </c>
      <c r="AR570" s="14">
        <v>52.222237111074598</v>
      </c>
      <c r="AS570" s="108">
        <v>11.900526552494419</v>
      </c>
      <c r="AT570" s="108">
        <f t="shared" si="58"/>
        <v>134.58026442709291</v>
      </c>
      <c r="AY570" s="48">
        <v>1980</v>
      </c>
    </row>
    <row r="571" spans="1:56" ht="10.15" customHeight="1">
      <c r="A571" s="22">
        <v>42450</v>
      </c>
      <c r="B571" s="50">
        <f t="shared" si="63"/>
        <v>2016</v>
      </c>
      <c r="C571" s="169"/>
      <c r="F571" s="17">
        <v>64.8</v>
      </c>
      <c r="G571" s="30">
        <v>36</v>
      </c>
      <c r="H571" s="32">
        <v>4154</v>
      </c>
      <c r="I571" s="32">
        <f t="shared" si="64"/>
        <v>124.02</v>
      </c>
      <c r="J571" s="32">
        <v>129.38778021883388</v>
      </c>
      <c r="K571" s="6">
        <v>128000</v>
      </c>
      <c r="L571" s="99">
        <v>121</v>
      </c>
      <c r="M571" s="7" t="s">
        <v>58</v>
      </c>
      <c r="N571" s="91">
        <v>58.1</v>
      </c>
      <c r="O571" s="75">
        <v>2195</v>
      </c>
      <c r="P571" s="137">
        <f t="shared" si="65"/>
        <v>59.09</v>
      </c>
      <c r="Q571" s="3">
        <v>47.409525024157702</v>
      </c>
      <c r="U571" s="24">
        <v>59</v>
      </c>
      <c r="W571" s="113">
        <v>256.14195433459997</v>
      </c>
      <c r="X571" s="155">
        <f t="shared" si="62"/>
        <v>9.0418109880113793</v>
      </c>
      <c r="Y571" s="113">
        <v>238.6</v>
      </c>
      <c r="Z571" s="113">
        <v>265</v>
      </c>
      <c r="AB571" s="86">
        <v>62.557569999999998</v>
      </c>
      <c r="AC571" s="86">
        <v>59.7</v>
      </c>
      <c r="AD571" s="89">
        <v>62.7</v>
      </c>
      <c r="AE571" s="89">
        <f t="shared" ref="AE571:AE575" si="67">AD571</f>
        <v>62.7</v>
      </c>
      <c r="AF571" s="86">
        <f t="shared" si="66"/>
        <v>2471.024015</v>
      </c>
      <c r="AG571" s="103" t="s">
        <v>143</v>
      </c>
      <c r="AH571" s="99">
        <v>54.2</v>
      </c>
      <c r="AI571" s="130">
        <v>2162</v>
      </c>
      <c r="AJ571" s="73">
        <v>47.833612423233902</v>
      </c>
      <c r="AK571" s="92">
        <v>47.833612423233902</v>
      </c>
      <c r="AL571" s="74">
        <v>66</v>
      </c>
      <c r="AM571" s="74">
        <v>66</v>
      </c>
      <c r="AO571" s="108">
        <v>56.184536997345802</v>
      </c>
      <c r="AP571" s="14">
        <v>60.586849150481697</v>
      </c>
      <c r="AQ571" s="14">
        <v>72.830770349545205</v>
      </c>
      <c r="AR571" s="14">
        <v>52.707323162484599</v>
      </c>
      <c r="AS571" s="108">
        <v>11.492220465867121</v>
      </c>
      <c r="AT571" s="108">
        <f t="shared" si="58"/>
        <v>137.03031397789692</v>
      </c>
      <c r="AY571" s="48">
        <v>1980</v>
      </c>
    </row>
    <row r="572" spans="1:56" ht="10.15" customHeight="1">
      <c r="A572" s="22">
        <v>42451</v>
      </c>
      <c r="B572" s="50">
        <f t="shared" si="63"/>
        <v>2016</v>
      </c>
      <c r="C572" s="169"/>
      <c r="F572" s="17">
        <v>64.8</v>
      </c>
      <c r="G572" s="30">
        <v>36</v>
      </c>
      <c r="H572" s="32">
        <v>4154</v>
      </c>
      <c r="I572" s="32">
        <f t="shared" si="64"/>
        <v>124.02</v>
      </c>
      <c r="J572" s="32">
        <v>134.6194274290043</v>
      </c>
      <c r="K572" s="6">
        <v>128000</v>
      </c>
      <c r="L572" s="99">
        <v>121</v>
      </c>
      <c r="M572" s="7" t="s">
        <v>58</v>
      </c>
      <c r="N572" s="91">
        <v>58.1</v>
      </c>
      <c r="O572" s="75">
        <v>2195</v>
      </c>
      <c r="P572" s="137">
        <f t="shared" si="65"/>
        <v>59.09</v>
      </c>
      <c r="Q572" s="3">
        <v>44.778472377081201</v>
      </c>
      <c r="U572" s="24">
        <v>59</v>
      </c>
      <c r="W572" s="113">
        <v>255.45664659440007</v>
      </c>
      <c r="X572" s="155">
        <f t="shared" si="62"/>
        <v>9.0176196247823217</v>
      </c>
      <c r="Y572" s="113">
        <v>216.9</v>
      </c>
      <c r="Z572" s="113">
        <v>265</v>
      </c>
      <c r="AB572" s="86">
        <v>61.341729999999998</v>
      </c>
      <c r="AC572" s="86">
        <v>59</v>
      </c>
      <c r="AD572" s="89">
        <v>62.7</v>
      </c>
      <c r="AE572" s="89">
        <f t="shared" si="67"/>
        <v>62.7</v>
      </c>
      <c r="AF572" s="86">
        <f t="shared" si="66"/>
        <v>2422.9983349999998</v>
      </c>
      <c r="AG572" s="103" t="s">
        <v>143</v>
      </c>
      <c r="AH572" s="99">
        <v>54.2</v>
      </c>
      <c r="AI572" s="130">
        <v>2162</v>
      </c>
      <c r="AJ572" s="73">
        <v>45.916132417623601</v>
      </c>
      <c r="AK572" s="92">
        <v>45.916132417623601</v>
      </c>
      <c r="AL572" s="74">
        <v>66</v>
      </c>
      <c r="AM572" s="74">
        <v>66</v>
      </c>
      <c r="AO572" s="108">
        <v>56.593384804295297</v>
      </c>
      <c r="AP572" s="14">
        <v>60.363712242871998</v>
      </c>
      <c r="AQ572" s="14">
        <v>74.738200451438701</v>
      </c>
      <c r="AR572" s="14">
        <v>52.806212010044597</v>
      </c>
      <c r="AS572" s="108">
        <v>7.2517202279500141</v>
      </c>
      <c r="AT572" s="108">
        <f t="shared" si="58"/>
        <v>134.79613268943331</v>
      </c>
      <c r="AY572" s="48">
        <v>1980</v>
      </c>
    </row>
    <row r="573" spans="1:56" ht="10.15" customHeight="1">
      <c r="A573" s="22">
        <v>42452</v>
      </c>
      <c r="B573" s="50">
        <f t="shared" si="63"/>
        <v>2016</v>
      </c>
      <c r="C573" s="169"/>
      <c r="F573" s="17">
        <v>64.8</v>
      </c>
      <c r="G573" s="30">
        <v>36</v>
      </c>
      <c r="H573" s="32">
        <v>4154</v>
      </c>
      <c r="I573" s="32">
        <f t="shared" si="64"/>
        <v>124.02</v>
      </c>
      <c r="J573" s="32">
        <v>132.73980049853142</v>
      </c>
      <c r="K573" s="6">
        <v>128000</v>
      </c>
      <c r="L573" s="99">
        <v>121</v>
      </c>
      <c r="M573" s="7" t="s">
        <v>58</v>
      </c>
      <c r="N573" s="91">
        <v>58.1</v>
      </c>
      <c r="O573" s="75">
        <v>2195</v>
      </c>
      <c r="P573" s="137">
        <f t="shared" si="65"/>
        <v>59.09</v>
      </c>
      <c r="Q573" s="3">
        <v>44.907106717974102</v>
      </c>
      <c r="U573" s="24">
        <v>59</v>
      </c>
      <c r="W573" s="113">
        <v>254.30278243799992</v>
      </c>
      <c r="X573" s="155">
        <f t="shared" si="62"/>
        <v>8.9768882200613973</v>
      </c>
      <c r="Y573" s="113">
        <v>214.4</v>
      </c>
      <c r="Z573" s="113">
        <v>265</v>
      </c>
      <c r="AB573" s="86">
        <v>63.39837</v>
      </c>
      <c r="AC573" s="86">
        <v>59.7</v>
      </c>
      <c r="AD573" s="89">
        <v>62.7</v>
      </c>
      <c r="AE573" s="89">
        <f t="shared" si="67"/>
        <v>62.7</v>
      </c>
      <c r="AF573" s="86">
        <f t="shared" si="66"/>
        <v>2504.2356150000001</v>
      </c>
      <c r="AG573" s="103" t="s">
        <v>143</v>
      </c>
      <c r="AH573" s="99">
        <v>54.2</v>
      </c>
      <c r="AI573" s="130">
        <v>2162</v>
      </c>
      <c r="AJ573" s="73">
        <v>45.644297662715502</v>
      </c>
      <c r="AK573" s="92">
        <v>45.644297662715502</v>
      </c>
      <c r="AL573" s="74">
        <v>66</v>
      </c>
      <c r="AM573" s="74">
        <v>66</v>
      </c>
      <c r="AO573" s="108">
        <v>56.7911483191766</v>
      </c>
      <c r="AP573" s="14">
        <v>60.266492754637703</v>
      </c>
      <c r="AQ573" s="14">
        <v>77.841807974771498</v>
      </c>
      <c r="AR573" s="14">
        <v>52.803457425773601</v>
      </c>
      <c r="AS573" s="108">
        <v>4.9209029731325247</v>
      </c>
      <c r="AT573" s="108">
        <f t="shared" si="58"/>
        <v>135.56616837367761</v>
      </c>
      <c r="AY573" s="48">
        <v>1980</v>
      </c>
    </row>
    <row r="574" spans="1:56" ht="10.15" customHeight="1">
      <c r="A574" s="22">
        <v>42453</v>
      </c>
      <c r="B574" s="50">
        <f t="shared" si="63"/>
        <v>2016</v>
      </c>
      <c r="C574" s="169"/>
      <c r="F574" s="17">
        <v>64.8</v>
      </c>
      <c r="G574" s="30">
        <v>36</v>
      </c>
      <c r="H574" s="32">
        <v>4154</v>
      </c>
      <c r="I574" s="32">
        <f t="shared" si="64"/>
        <v>124.02</v>
      </c>
      <c r="J574" s="32">
        <v>133.54271117860671</v>
      </c>
      <c r="K574" s="6">
        <v>128000</v>
      </c>
      <c r="L574" s="6">
        <v>129</v>
      </c>
      <c r="N574" s="91">
        <v>58.1</v>
      </c>
      <c r="O574" s="75">
        <v>2195</v>
      </c>
      <c r="P574" s="137">
        <f t="shared" si="65"/>
        <v>59.09</v>
      </c>
      <c r="Q574" s="3">
        <v>49.581561137421396</v>
      </c>
      <c r="U574" s="24">
        <v>59</v>
      </c>
      <c r="W574" s="113">
        <v>254.30379678400001</v>
      </c>
      <c r="X574" s="155">
        <f t="shared" si="62"/>
        <v>8.976924026475201</v>
      </c>
      <c r="Y574" s="113">
        <v>215.5</v>
      </c>
      <c r="Z574" s="113">
        <v>265</v>
      </c>
      <c r="AB574" s="86">
        <v>64.027910000000006</v>
      </c>
      <c r="AC574" s="86">
        <v>58.2</v>
      </c>
      <c r="AD574" s="86">
        <v>69.7</v>
      </c>
      <c r="AE574" s="86">
        <f t="shared" si="67"/>
        <v>69.7</v>
      </c>
      <c r="AF574" s="86">
        <f t="shared" si="66"/>
        <v>2529.1024450000004</v>
      </c>
      <c r="AH574" s="99">
        <v>54.2</v>
      </c>
      <c r="AI574" s="130">
        <v>2162</v>
      </c>
      <c r="AJ574" s="73">
        <v>50.075579918663202</v>
      </c>
      <c r="AK574" s="92">
        <v>50.075579918663202</v>
      </c>
      <c r="AL574" s="74">
        <v>66</v>
      </c>
      <c r="AM574" s="74">
        <v>66</v>
      </c>
      <c r="AO574" s="108">
        <v>56.763933164909503</v>
      </c>
      <c r="AP574" s="14">
        <v>60.468870036701098</v>
      </c>
      <c r="AQ574" s="14">
        <v>75.084194878431006</v>
      </c>
      <c r="AR574" s="14">
        <v>54.3586445221273</v>
      </c>
      <c r="AS574" s="108">
        <v>9.3624144647091647</v>
      </c>
      <c r="AT574" s="108">
        <f t="shared" si="58"/>
        <v>138.80525386526747</v>
      </c>
      <c r="AY574" s="48">
        <v>1980</v>
      </c>
    </row>
    <row r="575" spans="1:56" ht="10.15" customHeight="1">
      <c r="A575" s="22">
        <v>42454</v>
      </c>
      <c r="B575" s="50">
        <f t="shared" si="63"/>
        <v>2016</v>
      </c>
      <c r="C575" s="169"/>
      <c r="F575" s="17">
        <v>64.8</v>
      </c>
      <c r="G575" s="30">
        <v>36</v>
      </c>
      <c r="H575" s="32">
        <v>4154</v>
      </c>
      <c r="I575" s="32">
        <f t="shared" si="64"/>
        <v>124.02</v>
      </c>
      <c r="J575" s="32">
        <v>129.45179792196251</v>
      </c>
      <c r="K575" s="6">
        <v>128000</v>
      </c>
      <c r="L575" s="6">
        <v>129</v>
      </c>
      <c r="N575" s="91">
        <v>58.1</v>
      </c>
      <c r="O575" s="75">
        <v>2195</v>
      </c>
      <c r="P575" s="137">
        <f t="shared" si="65"/>
        <v>59.09</v>
      </c>
      <c r="Q575" s="3">
        <v>48.630751334641602</v>
      </c>
      <c r="U575" s="24">
        <v>59</v>
      </c>
      <c r="W575" s="113">
        <v>257.36928819689996</v>
      </c>
      <c r="X575" s="155">
        <f t="shared" si="62"/>
        <v>9.085135873350568</v>
      </c>
      <c r="Y575" s="113">
        <v>217.3</v>
      </c>
      <c r="Z575" s="113">
        <v>265</v>
      </c>
      <c r="AB575" s="86">
        <v>62.72871</v>
      </c>
      <c r="AC575" s="86">
        <v>57.8</v>
      </c>
      <c r="AD575" s="86">
        <v>69.7</v>
      </c>
      <c r="AE575" s="86">
        <f t="shared" si="67"/>
        <v>69.7</v>
      </c>
      <c r="AF575" s="86">
        <f t="shared" si="66"/>
        <v>2477.7840449999999</v>
      </c>
      <c r="AH575" s="99">
        <v>54.2</v>
      </c>
      <c r="AI575" s="130">
        <v>2162</v>
      </c>
      <c r="AJ575" s="73">
        <v>48.529002606246998</v>
      </c>
      <c r="AK575" s="92">
        <v>48.529002606246998</v>
      </c>
      <c r="AL575" s="74">
        <v>66</v>
      </c>
      <c r="AM575" s="74">
        <v>66</v>
      </c>
      <c r="AO575" s="108">
        <v>56.7059744120291</v>
      </c>
      <c r="AP575" s="14">
        <v>59.603804024100597</v>
      </c>
      <c r="AQ575" s="14">
        <v>73.689167815583701</v>
      </c>
      <c r="AR575" s="14">
        <v>52.9363765415996</v>
      </c>
      <c r="AS575" s="108">
        <v>12.66013915848</v>
      </c>
      <c r="AT575" s="108">
        <f t="shared" si="58"/>
        <v>139.28568351566329</v>
      </c>
      <c r="AY575" s="48">
        <v>1980</v>
      </c>
    </row>
    <row r="576" spans="1:56" s="146" customFormat="1" ht="10.15" customHeight="1">
      <c r="A576" s="142">
        <v>42455</v>
      </c>
      <c r="B576" s="143">
        <f t="shared" si="63"/>
        <v>2016</v>
      </c>
      <c r="C576" s="169"/>
      <c r="D576" s="158"/>
      <c r="E576" s="157"/>
      <c r="F576" s="17">
        <v>64.8</v>
      </c>
      <c r="G576" s="30">
        <v>36</v>
      </c>
      <c r="H576" s="32">
        <v>4154</v>
      </c>
      <c r="I576" s="32">
        <f t="shared" si="64"/>
        <v>124.02</v>
      </c>
      <c r="J576" s="32">
        <v>132.15517499714829</v>
      </c>
      <c r="K576" s="6">
        <v>128000</v>
      </c>
      <c r="L576" s="6">
        <v>129</v>
      </c>
      <c r="M576" s="7"/>
      <c r="N576" s="91">
        <v>58.1</v>
      </c>
      <c r="O576" s="75">
        <v>2195</v>
      </c>
      <c r="P576" s="137">
        <f t="shared" si="65"/>
        <v>59.09</v>
      </c>
      <c r="Q576" s="3">
        <v>48.086756993394005</v>
      </c>
      <c r="R576" s="33"/>
      <c r="S576" s="2"/>
      <c r="T576" s="3"/>
      <c r="U576" s="24">
        <v>59</v>
      </c>
      <c r="V576" s="4"/>
      <c r="W576" s="113">
        <v>257.88588626250004</v>
      </c>
      <c r="X576" s="155">
        <f t="shared" si="62"/>
        <v>9.1033717850662512</v>
      </c>
      <c r="Y576" s="113">
        <v>217.5</v>
      </c>
      <c r="Z576" s="113">
        <v>265</v>
      </c>
      <c r="AA576" s="102"/>
      <c r="AB576" s="86">
        <v>63.453290000000003</v>
      </c>
      <c r="AC576" s="86">
        <v>56.8</v>
      </c>
      <c r="AD576" s="86">
        <v>69.7</v>
      </c>
      <c r="AE576" s="86">
        <f>AD576</f>
        <v>69.7</v>
      </c>
      <c r="AF576" s="86">
        <f t="shared" si="66"/>
        <v>2506.404955</v>
      </c>
      <c r="AG576" s="103"/>
      <c r="AH576" s="99">
        <v>54.2</v>
      </c>
      <c r="AI576" s="130">
        <v>2162</v>
      </c>
      <c r="AJ576" s="73">
        <v>48.2146370741197</v>
      </c>
      <c r="AK576" s="92">
        <v>48.2146370741197</v>
      </c>
      <c r="AL576" s="74">
        <v>66</v>
      </c>
      <c r="AM576" s="74">
        <v>66</v>
      </c>
      <c r="AN576" s="116"/>
      <c r="AO576" s="144">
        <v>56.748025708896698</v>
      </c>
      <c r="AP576" s="144">
        <v>60.361063487895997</v>
      </c>
      <c r="AQ576" s="144">
        <v>74.661302465528095</v>
      </c>
      <c r="AR576" s="144">
        <v>51.4977897535897</v>
      </c>
      <c r="AS576" s="144">
        <v>15.017903342186912</v>
      </c>
      <c r="AT576" s="144">
        <f t="shared" si="58"/>
        <v>141.17699556130469</v>
      </c>
      <c r="AU576" s="145"/>
      <c r="AX576" s="147"/>
      <c r="AY576" s="147">
        <v>1980</v>
      </c>
      <c r="AZ576" s="147"/>
      <c r="BA576" s="147"/>
      <c r="BB576" s="147"/>
      <c r="BC576" s="147"/>
      <c r="BD576" s="147"/>
    </row>
    <row r="577" spans="1:56" s="146" customFormat="1" ht="9.75" customHeight="1">
      <c r="A577" s="142">
        <v>42456</v>
      </c>
      <c r="B577" s="143">
        <f t="shared" si="63"/>
        <v>2016</v>
      </c>
      <c r="C577" s="169"/>
      <c r="D577" s="158"/>
      <c r="E577" s="157"/>
      <c r="F577" s="17">
        <v>64.8</v>
      </c>
      <c r="G577" s="30">
        <v>36</v>
      </c>
      <c r="H577" s="32">
        <v>4154</v>
      </c>
      <c r="I577" s="32">
        <f t="shared" si="64"/>
        <v>124.02</v>
      </c>
      <c r="J577" s="32">
        <v>139.46422241995188</v>
      </c>
      <c r="K577" s="6">
        <v>128000</v>
      </c>
      <c r="L577" s="6">
        <v>129</v>
      </c>
      <c r="M577" s="7"/>
      <c r="N577" s="91">
        <v>58.1</v>
      </c>
      <c r="O577" s="75">
        <v>2195</v>
      </c>
      <c r="P577" s="137">
        <f t="shared" si="65"/>
        <v>59.09</v>
      </c>
      <c r="Q577" s="3">
        <v>47.7134044614007</v>
      </c>
      <c r="R577" s="33"/>
      <c r="S577" s="2"/>
      <c r="T577" s="3"/>
      <c r="U577" s="24">
        <v>59</v>
      </c>
      <c r="V577" s="4"/>
      <c r="W577" s="113">
        <v>258.00405209229996</v>
      </c>
      <c r="X577" s="155">
        <f t="shared" si="62"/>
        <v>9.1075430388581875</v>
      </c>
      <c r="Y577" s="113">
        <v>218.3</v>
      </c>
      <c r="Z577" s="113">
        <v>265</v>
      </c>
      <c r="AA577" s="102"/>
      <c r="AB577" s="86">
        <v>63.312570000000001</v>
      </c>
      <c r="AC577" s="86">
        <v>56.4</v>
      </c>
      <c r="AD577" s="86">
        <v>69.7</v>
      </c>
      <c r="AE577" s="86">
        <f t="shared" ref="AE577:AE581" si="68">AD577</f>
        <v>69.7</v>
      </c>
      <c r="AF577" s="86">
        <f t="shared" si="66"/>
        <v>2500.8465150000002</v>
      </c>
      <c r="AG577" s="103"/>
      <c r="AH577" s="99">
        <v>54.2</v>
      </c>
      <c r="AI577" s="130">
        <v>2162</v>
      </c>
      <c r="AJ577" s="73">
        <v>48.538191548109097</v>
      </c>
      <c r="AK577" s="92">
        <v>48.538191548109097</v>
      </c>
      <c r="AL577" s="74">
        <v>66</v>
      </c>
      <c r="AM577" s="74">
        <v>66</v>
      </c>
      <c r="AN577" s="116"/>
      <c r="AO577" s="144">
        <v>56.142995315113602</v>
      </c>
      <c r="AP577" s="144">
        <v>59.959398393624902</v>
      </c>
      <c r="AQ577" s="144">
        <v>75.678701678823501</v>
      </c>
      <c r="AR577" s="144">
        <v>51.878298153626901</v>
      </c>
      <c r="AS577" s="144">
        <v>16.200046210436948</v>
      </c>
      <c r="AT577" s="144">
        <f t="shared" si="58"/>
        <v>143.75704604288734</v>
      </c>
      <c r="AU577" s="145"/>
      <c r="AX577" s="147"/>
      <c r="AY577" s="147">
        <v>1980</v>
      </c>
      <c r="AZ577" s="147"/>
      <c r="BA577" s="147"/>
      <c r="BB577" s="147"/>
      <c r="BC577" s="147"/>
      <c r="BD577" s="147"/>
    </row>
    <row r="578" spans="1:56" s="146" customFormat="1" ht="10.15" customHeight="1">
      <c r="A578" s="142">
        <v>42457</v>
      </c>
      <c r="B578" s="143">
        <f t="shared" si="63"/>
        <v>2016</v>
      </c>
      <c r="C578" s="169"/>
      <c r="D578" s="158"/>
      <c r="E578" s="157"/>
      <c r="F578" s="17">
        <v>64.8</v>
      </c>
      <c r="G578" s="30">
        <v>36</v>
      </c>
      <c r="H578" s="32">
        <v>4154</v>
      </c>
      <c r="I578" s="32">
        <f t="shared" si="64"/>
        <v>124.02</v>
      </c>
      <c r="J578" s="32">
        <v>145.46108100932372</v>
      </c>
      <c r="K578" s="6">
        <v>128000</v>
      </c>
      <c r="L578" s="6">
        <v>129</v>
      </c>
      <c r="M578" s="7"/>
      <c r="N578" s="91">
        <v>58.1</v>
      </c>
      <c r="O578" s="75">
        <v>2195</v>
      </c>
      <c r="P578" s="137">
        <f t="shared" si="65"/>
        <v>59.09</v>
      </c>
      <c r="Q578" s="3">
        <v>47.1997902239601</v>
      </c>
      <c r="R578" s="33"/>
      <c r="S578" s="2"/>
      <c r="T578" s="3"/>
      <c r="U578" s="93">
        <v>50</v>
      </c>
      <c r="V578" s="4" t="s">
        <v>149</v>
      </c>
      <c r="W578" s="113">
        <v>254.1519961823</v>
      </c>
      <c r="X578" s="155">
        <f t="shared" si="62"/>
        <v>8.9715654652351891</v>
      </c>
      <c r="Y578" s="113">
        <v>217</v>
      </c>
      <c r="Z578" s="113">
        <v>265</v>
      </c>
      <c r="AA578" s="128"/>
      <c r="AB578" s="86">
        <v>60.507680000000001</v>
      </c>
      <c r="AC578" s="86">
        <v>55</v>
      </c>
      <c r="AD578" s="86">
        <v>69.7</v>
      </c>
      <c r="AE578" s="86">
        <f t="shared" si="68"/>
        <v>69.7</v>
      </c>
      <c r="AF578" s="86">
        <f t="shared" si="66"/>
        <v>2390.0533599999999</v>
      </c>
      <c r="AG578" s="103"/>
      <c r="AH578" s="99">
        <v>54.2</v>
      </c>
      <c r="AI578" s="130">
        <v>2162</v>
      </c>
      <c r="AJ578" s="73">
        <v>47.553256059219599</v>
      </c>
      <c r="AK578" s="92">
        <v>47.553256059219599</v>
      </c>
      <c r="AL578" s="74">
        <v>66</v>
      </c>
      <c r="AM578" s="74">
        <v>66</v>
      </c>
      <c r="AN578" s="116"/>
      <c r="AO578" s="144">
        <v>54.596120713417498</v>
      </c>
      <c r="AP578" s="144">
        <v>58.025911382066298</v>
      </c>
      <c r="AQ578" s="144">
        <v>75.593436939862201</v>
      </c>
      <c r="AR578" s="144">
        <v>52.043970389873799</v>
      </c>
      <c r="AS578" s="144">
        <v>17.74566826831704</v>
      </c>
      <c r="AT578" s="144">
        <f t="shared" si="58"/>
        <v>145.38307559805304</v>
      </c>
      <c r="AU578" s="145"/>
      <c r="AX578" s="147"/>
      <c r="AY578" s="147">
        <v>1980</v>
      </c>
      <c r="AZ578" s="147"/>
      <c r="BA578" s="147"/>
      <c r="BB578" s="147"/>
      <c r="BC578" s="147"/>
      <c r="BD578" s="147"/>
    </row>
    <row r="579" spans="1:56" s="146" customFormat="1" ht="10.15" customHeight="1">
      <c r="A579" s="142">
        <v>42458</v>
      </c>
      <c r="B579" s="143">
        <f t="shared" si="63"/>
        <v>2016</v>
      </c>
      <c r="C579" s="169"/>
      <c r="D579" s="158"/>
      <c r="E579" s="157"/>
      <c r="F579" s="17">
        <v>64.8</v>
      </c>
      <c r="G579" s="30">
        <v>36</v>
      </c>
      <c r="H579" s="32">
        <v>4154</v>
      </c>
      <c r="I579" s="32">
        <f t="shared" si="64"/>
        <v>124.02</v>
      </c>
      <c r="J579" s="32">
        <v>140.87686873144861</v>
      </c>
      <c r="K579" s="6">
        <v>128000</v>
      </c>
      <c r="L579" s="6">
        <v>129</v>
      </c>
      <c r="M579" s="7"/>
      <c r="N579" s="91">
        <v>58.1</v>
      </c>
      <c r="O579" s="75">
        <v>2195</v>
      </c>
      <c r="P579" s="137">
        <f t="shared" si="65"/>
        <v>59.09</v>
      </c>
      <c r="Q579" s="3">
        <v>46.438218630583897</v>
      </c>
      <c r="R579" s="33"/>
      <c r="S579" s="2"/>
      <c r="T579" s="3"/>
      <c r="U579" s="93">
        <v>50</v>
      </c>
      <c r="V579" s="4" t="s">
        <v>149</v>
      </c>
      <c r="W579" s="113">
        <v>253.48198024699997</v>
      </c>
      <c r="X579" s="155">
        <f t="shared" si="62"/>
        <v>8.9479139027190975</v>
      </c>
      <c r="Y579" s="113">
        <v>213.2</v>
      </c>
      <c r="Z579" s="113">
        <v>265</v>
      </c>
      <c r="AA579" s="128"/>
      <c r="AB579" s="86">
        <v>59.512790000000003</v>
      </c>
      <c r="AC579" s="86">
        <v>52.8</v>
      </c>
      <c r="AD579" s="86">
        <v>69.7</v>
      </c>
      <c r="AE579" s="86">
        <f t="shared" si="68"/>
        <v>69.7</v>
      </c>
      <c r="AF579" s="86">
        <f t="shared" si="66"/>
        <v>2350.7552049999999</v>
      </c>
      <c r="AG579" s="103"/>
      <c r="AH579" s="99">
        <v>54.2</v>
      </c>
      <c r="AI579" s="130">
        <v>2162</v>
      </c>
      <c r="AJ579" s="73">
        <v>46.531859963179102</v>
      </c>
      <c r="AK579" s="92">
        <v>46.531859963179102</v>
      </c>
      <c r="AL579" s="74">
        <v>66</v>
      </c>
      <c r="AM579" s="74">
        <v>66</v>
      </c>
      <c r="AN579" s="116"/>
      <c r="AO579" s="144">
        <v>54.578857723187099</v>
      </c>
      <c r="AP579" s="144">
        <v>56.521751815093701</v>
      </c>
      <c r="AQ579" s="144">
        <v>76.808667898104702</v>
      </c>
      <c r="AR579" s="144">
        <v>52.006647500007297</v>
      </c>
      <c r="AS579" s="144">
        <v>18.764193649155018</v>
      </c>
      <c r="AT579" s="144">
        <f t="shared" si="58"/>
        <v>147.57950904726704</v>
      </c>
      <c r="AU579" s="145"/>
      <c r="AX579" s="147"/>
      <c r="AY579" s="147">
        <v>1980</v>
      </c>
      <c r="AZ579" s="147"/>
      <c r="BA579" s="147"/>
      <c r="BB579" s="147"/>
      <c r="BC579" s="147"/>
      <c r="BD579" s="147"/>
    </row>
    <row r="580" spans="1:56" s="146" customFormat="1" ht="10.15" customHeight="1">
      <c r="A580" s="142">
        <v>42459</v>
      </c>
      <c r="B580" s="143">
        <f t="shared" si="63"/>
        <v>2016</v>
      </c>
      <c r="C580" s="169"/>
      <c r="D580" s="158"/>
      <c r="E580" s="157"/>
      <c r="F580" s="17">
        <v>64.8</v>
      </c>
      <c r="G580" s="30">
        <v>36</v>
      </c>
      <c r="H580" s="32">
        <v>4154</v>
      </c>
      <c r="I580" s="32">
        <f t="shared" si="64"/>
        <v>124.02</v>
      </c>
      <c r="J580" s="32">
        <v>137.64336309833689</v>
      </c>
      <c r="K580" s="6">
        <v>128000</v>
      </c>
      <c r="L580" s="6">
        <v>129</v>
      </c>
      <c r="M580" s="7"/>
      <c r="N580" s="91">
        <v>58.1</v>
      </c>
      <c r="O580" s="75">
        <v>2195</v>
      </c>
      <c r="P580" s="137">
        <f t="shared" si="65"/>
        <v>59.09</v>
      </c>
      <c r="Q580" s="3">
        <v>46.565435499754699</v>
      </c>
      <c r="R580" s="33"/>
      <c r="S580" s="2"/>
      <c r="T580" s="3"/>
      <c r="U580" s="93">
        <v>50</v>
      </c>
      <c r="V580" s="4" t="s">
        <v>149</v>
      </c>
      <c r="W580" s="113">
        <v>254.73724741430004</v>
      </c>
      <c r="X580" s="155">
        <f t="shared" si="62"/>
        <v>8.9922248337247908</v>
      </c>
      <c r="Y580" s="113">
        <v>216.4</v>
      </c>
      <c r="Z580" s="113">
        <v>265</v>
      </c>
      <c r="AA580" s="128"/>
      <c r="AB580" s="86">
        <v>60.501240000000003</v>
      </c>
      <c r="AC580" s="86">
        <v>52.3</v>
      </c>
      <c r="AD580" s="86">
        <v>69.7</v>
      </c>
      <c r="AE580" s="86">
        <f t="shared" si="68"/>
        <v>69.7</v>
      </c>
      <c r="AF580" s="86">
        <f t="shared" si="66"/>
        <v>2389.79898</v>
      </c>
      <c r="AG580" s="87"/>
      <c r="AH580" s="99">
        <v>54.2</v>
      </c>
      <c r="AI580" s="130">
        <v>2162</v>
      </c>
      <c r="AJ580" s="73">
        <v>47.134471244889902</v>
      </c>
      <c r="AK580" s="92">
        <v>47.134471244889902</v>
      </c>
      <c r="AL580" s="74">
        <v>66</v>
      </c>
      <c r="AM580" s="74">
        <v>66</v>
      </c>
      <c r="AN580" s="116"/>
      <c r="AO580" s="144">
        <v>54.284021646164902</v>
      </c>
      <c r="AP580" s="144">
        <v>55.3403255815997</v>
      </c>
      <c r="AQ580" s="144">
        <v>79.429098219461395</v>
      </c>
      <c r="AR580" s="144">
        <v>50.2534611016018</v>
      </c>
      <c r="AS580" s="144">
        <v>20.372151885538109</v>
      </c>
      <c r="AT580" s="144">
        <f t="shared" si="58"/>
        <v>150.0547112066013</v>
      </c>
      <c r="AU580" s="145"/>
      <c r="AX580" s="147"/>
      <c r="AY580" s="147">
        <v>1980</v>
      </c>
      <c r="AZ580" s="147"/>
      <c r="BA580" s="147"/>
      <c r="BB580" s="147"/>
      <c r="BC580" s="147"/>
      <c r="BD580" s="147"/>
    </row>
    <row r="581" spans="1:56" s="146" customFormat="1" ht="10.15" customHeight="1">
      <c r="A581" s="142">
        <v>42460</v>
      </c>
      <c r="B581" s="143">
        <f t="shared" si="63"/>
        <v>2016</v>
      </c>
      <c r="C581" s="169"/>
      <c r="D581" s="158"/>
      <c r="E581" s="157"/>
      <c r="F581" s="17">
        <v>64.8</v>
      </c>
      <c r="G581" s="30">
        <v>36</v>
      </c>
      <c r="H581" s="32">
        <v>4154</v>
      </c>
      <c r="I581" s="32">
        <f t="shared" si="64"/>
        <v>124.02</v>
      </c>
      <c r="J581" s="32">
        <v>138.7429969396546</v>
      </c>
      <c r="K581" s="6">
        <v>128000</v>
      </c>
      <c r="L581" s="6">
        <v>129</v>
      </c>
      <c r="M581" s="7"/>
      <c r="N581" s="91">
        <v>58.1</v>
      </c>
      <c r="O581" s="75">
        <v>2195</v>
      </c>
      <c r="P581" s="137">
        <f t="shared" si="65"/>
        <v>59.09</v>
      </c>
      <c r="Q581" s="3">
        <v>46.5</v>
      </c>
      <c r="R581" s="33"/>
      <c r="S581" s="2"/>
      <c r="T581" s="3"/>
      <c r="U581" s="93">
        <v>58</v>
      </c>
      <c r="V581" s="4" t="s">
        <v>176</v>
      </c>
      <c r="W581" s="113">
        <v>254.95207390770005</v>
      </c>
      <c r="X581" s="155">
        <f t="shared" si="62"/>
        <v>8.9998082089418112</v>
      </c>
      <c r="Y581" s="113">
        <v>216.4</v>
      </c>
      <c r="Z581" s="113">
        <v>265</v>
      </c>
      <c r="AA581" s="128"/>
      <c r="AB581" s="86">
        <v>60.853259999999999</v>
      </c>
      <c r="AC581" s="86">
        <v>53.6</v>
      </c>
      <c r="AD581" s="86">
        <v>69.7</v>
      </c>
      <c r="AE581" s="86">
        <f t="shared" si="68"/>
        <v>69.7</v>
      </c>
      <c r="AF581" s="86">
        <f t="shared" si="66"/>
        <v>2403.7037700000001</v>
      </c>
      <c r="AG581" s="87"/>
      <c r="AH581" s="99">
        <v>54.2</v>
      </c>
      <c r="AI581" s="130">
        <v>2162</v>
      </c>
      <c r="AJ581" s="73">
        <v>47.134471244889902</v>
      </c>
      <c r="AK581" s="92">
        <v>47.134471244889902</v>
      </c>
      <c r="AL581" s="74">
        <v>66</v>
      </c>
      <c r="AM581" s="74">
        <v>66</v>
      </c>
      <c r="AN581" s="116"/>
      <c r="AO581" s="144">
        <v>54.307118438428397</v>
      </c>
      <c r="AP581" s="144">
        <v>55.602992286243897</v>
      </c>
      <c r="AQ581" s="144">
        <v>71.562244983829899</v>
      </c>
      <c r="AR581" s="144">
        <v>51.748610246397</v>
      </c>
      <c r="AS581" s="144">
        <v>24.213315235103146</v>
      </c>
      <c r="AT581" s="144">
        <f t="shared" ref="AT581:AT591" si="69">AQ581+AR581+AS581</f>
        <v>147.52417046533006</v>
      </c>
      <c r="AU581" s="145"/>
      <c r="AX581" s="147"/>
      <c r="AY581" s="147">
        <v>1980</v>
      </c>
      <c r="AZ581" s="147"/>
      <c r="BA581" s="147"/>
      <c r="BB581" s="147"/>
      <c r="BC581" s="147"/>
      <c r="BD581" s="147"/>
    </row>
    <row r="582" spans="1:56" s="146" customFormat="1" ht="10.15" customHeight="1">
      <c r="A582" s="142">
        <v>42461</v>
      </c>
      <c r="B582" s="143">
        <f t="shared" ref="B582:B645" si="70">YEAR(A582)</f>
        <v>2016</v>
      </c>
      <c r="C582" s="172" t="s">
        <v>219</v>
      </c>
      <c r="D582" s="158">
        <v>0</v>
      </c>
      <c r="E582" s="157">
        <v>150</v>
      </c>
      <c r="F582" s="17">
        <v>40.1</v>
      </c>
      <c r="G582" s="30">
        <v>17.600000000000001</v>
      </c>
      <c r="H582" s="32">
        <v>3216</v>
      </c>
      <c r="I582" s="133">
        <v>124.02</v>
      </c>
      <c r="J582" s="32">
        <v>139.12737667104651</v>
      </c>
      <c r="K582" s="6">
        <v>135000</v>
      </c>
      <c r="L582" s="6">
        <v>130</v>
      </c>
      <c r="M582" s="7"/>
      <c r="N582" s="91">
        <v>58.1</v>
      </c>
      <c r="O582" s="75">
        <v>2195</v>
      </c>
      <c r="P582" s="136">
        <v>63.11</v>
      </c>
      <c r="Q582" s="3">
        <v>48.7273072004187</v>
      </c>
      <c r="R582" s="33"/>
      <c r="S582" s="2"/>
      <c r="T582" s="3"/>
      <c r="U582" s="93">
        <v>58</v>
      </c>
      <c r="V582" s="4" t="s">
        <v>176</v>
      </c>
      <c r="W582" s="113">
        <v>249.04036761269998</v>
      </c>
      <c r="X582" s="155">
        <f t="shared" si="62"/>
        <v>8.7911249767283088</v>
      </c>
      <c r="Y582" s="113">
        <v>215.5</v>
      </c>
      <c r="Z582" s="113">
        <v>264.7</v>
      </c>
      <c r="AA582" s="128"/>
      <c r="AB582" s="86">
        <v>61.04054</v>
      </c>
      <c r="AC582" s="86">
        <v>53.3</v>
      </c>
      <c r="AD582" s="86">
        <v>73.715000000000003</v>
      </c>
      <c r="AE582" s="86">
        <f>AD582</f>
        <v>73.715000000000003</v>
      </c>
      <c r="AF582" s="86">
        <f t="shared" si="66"/>
        <v>2411.10133</v>
      </c>
      <c r="AG582" s="138" t="s">
        <v>156</v>
      </c>
      <c r="AH582" s="99">
        <v>54.2</v>
      </c>
      <c r="AI582" s="130">
        <v>2068</v>
      </c>
      <c r="AJ582" s="73">
        <v>47.588670366475405</v>
      </c>
      <c r="AK582" s="92">
        <v>47.588670366475405</v>
      </c>
      <c r="AL582" s="74">
        <v>66</v>
      </c>
      <c r="AM582" s="74">
        <v>66</v>
      </c>
      <c r="AN582" s="116"/>
      <c r="AO582" s="144">
        <v>53.627467128772601</v>
      </c>
      <c r="AP582" s="144">
        <v>55.930747187007299</v>
      </c>
      <c r="AQ582" s="144">
        <v>68.052789896636298</v>
      </c>
      <c r="AR582" s="144">
        <v>51.813533884076499</v>
      </c>
      <c r="AS582" s="144">
        <v>26.129349468504216</v>
      </c>
      <c r="AT582" s="144">
        <f t="shared" si="69"/>
        <v>145.99567324921702</v>
      </c>
      <c r="AU582" s="145"/>
      <c r="AX582" s="147"/>
      <c r="AY582" s="147">
        <v>1980</v>
      </c>
      <c r="AZ582" s="147"/>
      <c r="BA582" s="147"/>
      <c r="BB582" s="147"/>
      <c r="BC582" s="147"/>
      <c r="BD582" s="147"/>
    </row>
    <row r="583" spans="1:56" s="146" customFormat="1" ht="10.15" customHeight="1">
      <c r="A583" s="142">
        <v>42462</v>
      </c>
      <c r="B583" s="143">
        <f t="shared" si="70"/>
        <v>2016</v>
      </c>
      <c r="C583" s="169"/>
      <c r="D583" s="158"/>
      <c r="E583" s="157"/>
      <c r="F583" s="17">
        <v>40.1</v>
      </c>
      <c r="G583" s="30">
        <v>17.600000000000001</v>
      </c>
      <c r="H583" s="32">
        <v>3216</v>
      </c>
      <c r="I583" s="32">
        <f>$I$582</f>
        <v>124.02</v>
      </c>
      <c r="J583" s="32">
        <v>139.6524523577028</v>
      </c>
      <c r="K583" s="6">
        <v>135000</v>
      </c>
      <c r="L583" s="6">
        <v>130</v>
      </c>
      <c r="M583" s="7"/>
      <c r="N583" s="91">
        <v>58.1</v>
      </c>
      <c r="O583" s="75">
        <v>2195</v>
      </c>
      <c r="P583" s="137">
        <f>$P$582</f>
        <v>63.11</v>
      </c>
      <c r="Q583" s="3">
        <v>48.685462154204096</v>
      </c>
      <c r="R583" s="33"/>
      <c r="S583" s="2"/>
      <c r="T583" s="3"/>
      <c r="U583" s="24">
        <v>60</v>
      </c>
      <c r="V583" s="4"/>
      <c r="W583" s="113">
        <v>249.03002240819995</v>
      </c>
      <c r="X583" s="155">
        <f t="shared" si="62"/>
        <v>8.7907597910094566</v>
      </c>
      <c r="Y583" s="113">
        <v>230.7</v>
      </c>
      <c r="Z583" s="113">
        <v>264.7</v>
      </c>
      <c r="AA583" s="102"/>
      <c r="AB583" s="86">
        <v>60.427909999999997</v>
      </c>
      <c r="AC583" s="86">
        <v>53.8</v>
      </c>
      <c r="AD583" s="86">
        <v>73.715000000000003</v>
      </c>
      <c r="AE583" s="86">
        <f t="shared" ref="AE583:AE642" si="71">AD583</f>
        <v>73.715000000000003</v>
      </c>
      <c r="AF583" s="86">
        <f t="shared" si="66"/>
        <v>2386.9024449999997</v>
      </c>
      <c r="AG583" s="87"/>
      <c r="AH583" s="99">
        <v>54.2</v>
      </c>
      <c r="AI583" s="130">
        <v>2068</v>
      </c>
      <c r="AJ583" s="73">
        <v>47.0099629718123</v>
      </c>
      <c r="AK583" s="92">
        <v>47.0099629718123</v>
      </c>
      <c r="AL583" s="74">
        <v>66</v>
      </c>
      <c r="AM583" s="74">
        <v>66</v>
      </c>
      <c r="AN583" s="116"/>
      <c r="AO583" s="144">
        <v>54.596161598374202</v>
      </c>
      <c r="AP583" s="144">
        <v>56.775649860480101</v>
      </c>
      <c r="AQ583" s="144">
        <v>70.366355500830394</v>
      </c>
      <c r="AR583" s="144">
        <v>51.097224962436997</v>
      </c>
      <c r="AS583" s="144">
        <v>24.076424447385442</v>
      </c>
      <c r="AT583" s="144">
        <f t="shared" si="69"/>
        <v>145.54000491065284</v>
      </c>
      <c r="AU583" s="145"/>
      <c r="AX583" s="147"/>
      <c r="AY583" s="147">
        <v>1980</v>
      </c>
      <c r="AZ583" s="147"/>
      <c r="BA583" s="147"/>
      <c r="BB583" s="147"/>
      <c r="BC583" s="147"/>
      <c r="BD583" s="147"/>
    </row>
    <row r="584" spans="1:56" s="146" customFormat="1" ht="10.15" customHeight="1">
      <c r="A584" s="142">
        <v>42463</v>
      </c>
      <c r="B584" s="143">
        <f t="shared" si="70"/>
        <v>2016</v>
      </c>
      <c r="C584" s="169"/>
      <c r="D584" s="158"/>
      <c r="E584" s="157"/>
      <c r="F584" s="17">
        <v>40.1</v>
      </c>
      <c r="G584" s="30">
        <v>17.600000000000001</v>
      </c>
      <c r="H584" s="32">
        <v>3216</v>
      </c>
      <c r="I584" s="32">
        <f t="shared" ref="I584:I647" si="72">$I$582</f>
        <v>124.02</v>
      </c>
      <c r="J584" s="32">
        <v>135.99633072858182</v>
      </c>
      <c r="K584" s="6">
        <v>135000</v>
      </c>
      <c r="L584" s="6">
        <v>130</v>
      </c>
      <c r="M584" s="7"/>
      <c r="N584" s="91">
        <v>58.1</v>
      </c>
      <c r="O584" s="75">
        <v>2195</v>
      </c>
      <c r="P584" s="137">
        <f t="shared" ref="P584:P647" si="73">$P$582</f>
        <v>63.11</v>
      </c>
      <c r="Q584" s="3">
        <v>48.842798576177898</v>
      </c>
      <c r="R584" s="33"/>
      <c r="S584" s="2"/>
      <c r="T584" s="3"/>
      <c r="U584" s="24">
        <v>60</v>
      </c>
      <c r="V584" s="4"/>
      <c r="W584" s="113">
        <v>249.78265502449997</v>
      </c>
      <c r="X584" s="155">
        <f t="shared" si="62"/>
        <v>8.8173277223648494</v>
      </c>
      <c r="Y584" s="113">
        <v>237.5</v>
      </c>
      <c r="Z584" s="113">
        <v>264.7</v>
      </c>
      <c r="AA584" s="102"/>
      <c r="AB584" s="86">
        <v>60.864519999999999</v>
      </c>
      <c r="AC584" s="86">
        <v>54.1</v>
      </c>
      <c r="AD584" s="86">
        <v>73.715000000000003</v>
      </c>
      <c r="AE584" s="86">
        <f t="shared" si="71"/>
        <v>73.715000000000003</v>
      </c>
      <c r="AF584" s="86">
        <f t="shared" si="66"/>
        <v>2404.1485400000001</v>
      </c>
      <c r="AG584" s="87"/>
      <c r="AH584" s="99">
        <v>54.2</v>
      </c>
      <c r="AI584" s="130">
        <v>2068</v>
      </c>
      <c r="AJ584" s="73">
        <v>47.354624345767903</v>
      </c>
      <c r="AK584" s="92">
        <v>47.354624345767903</v>
      </c>
      <c r="AL584" s="74">
        <v>66</v>
      </c>
      <c r="AM584" s="74">
        <v>66</v>
      </c>
      <c r="AN584" s="116"/>
      <c r="AO584" s="144">
        <v>55.389266502073703</v>
      </c>
      <c r="AP584" s="144">
        <v>57.990202074218303</v>
      </c>
      <c r="AQ584" s="144">
        <v>70.829752349080294</v>
      </c>
      <c r="AR584" s="144">
        <v>51.395576856179098</v>
      </c>
      <c r="AS584" s="144">
        <v>20.338376857445922</v>
      </c>
      <c r="AT584" s="144">
        <f t="shared" si="69"/>
        <v>142.56370606270531</v>
      </c>
      <c r="AU584" s="145"/>
      <c r="AX584" s="147"/>
      <c r="AY584" s="147">
        <v>1980</v>
      </c>
      <c r="AZ584" s="147"/>
      <c r="BA584" s="147"/>
      <c r="BB584" s="147"/>
      <c r="BC584" s="147"/>
      <c r="BD584" s="147"/>
    </row>
    <row r="585" spans="1:56" s="146" customFormat="1" ht="10.15" customHeight="1">
      <c r="A585" s="142">
        <v>42464</v>
      </c>
      <c r="B585" s="143">
        <f t="shared" si="70"/>
        <v>2016</v>
      </c>
      <c r="C585" s="169"/>
      <c r="D585" s="158"/>
      <c r="E585" s="157"/>
      <c r="F585" s="17">
        <v>40.1</v>
      </c>
      <c r="G585" s="30">
        <v>17.600000000000001</v>
      </c>
      <c r="H585" s="32">
        <v>3216</v>
      </c>
      <c r="I585" s="32">
        <f t="shared" si="72"/>
        <v>124.02</v>
      </c>
      <c r="J585" s="32">
        <v>146.66023937720919</v>
      </c>
      <c r="K585" s="6">
        <v>135000</v>
      </c>
      <c r="L585" s="99">
        <v>126</v>
      </c>
      <c r="M585" s="7" t="s">
        <v>59</v>
      </c>
      <c r="N585" s="91">
        <v>58.1</v>
      </c>
      <c r="O585" s="75">
        <v>2195</v>
      </c>
      <c r="P585" s="137">
        <f t="shared" si="73"/>
        <v>63.11</v>
      </c>
      <c r="Q585" s="3">
        <v>50.073892773068195</v>
      </c>
      <c r="R585" s="33"/>
      <c r="S585" s="2"/>
      <c r="T585" s="3"/>
      <c r="U585" s="148">
        <v>51</v>
      </c>
      <c r="V585" s="4" t="s">
        <v>50</v>
      </c>
      <c r="W585" s="113">
        <v>247.41358404800002</v>
      </c>
      <c r="X585" s="155">
        <f t="shared" si="62"/>
        <v>8.7336995168943989</v>
      </c>
      <c r="Y585" s="113">
        <v>236.6</v>
      </c>
      <c r="Z585" s="113">
        <v>264.7</v>
      </c>
      <c r="AA585" s="102"/>
      <c r="AB585" s="86">
        <v>59.358510000000003</v>
      </c>
      <c r="AC585" s="86">
        <v>54.2</v>
      </c>
      <c r="AD585" s="86">
        <v>73.715000000000003</v>
      </c>
      <c r="AE585" s="86">
        <f t="shared" si="71"/>
        <v>73.715000000000003</v>
      </c>
      <c r="AF585" s="86">
        <f t="shared" si="66"/>
        <v>2344.661145</v>
      </c>
      <c r="AG585" s="87"/>
      <c r="AH585" s="99">
        <v>54.2</v>
      </c>
      <c r="AI585" s="130">
        <v>2068</v>
      </c>
      <c r="AJ585" s="73">
        <v>47.630184995284395</v>
      </c>
      <c r="AK585" s="92">
        <v>47.630184995284395</v>
      </c>
      <c r="AL585" s="74">
        <v>66</v>
      </c>
      <c r="AM585" s="74">
        <v>66</v>
      </c>
      <c r="AN585" s="116"/>
      <c r="AO585" s="144">
        <v>53.067775753311601</v>
      </c>
      <c r="AP585" s="144">
        <v>55.061230707445297</v>
      </c>
      <c r="AQ585" s="144">
        <v>68.025311525098999</v>
      </c>
      <c r="AR585" s="144">
        <v>51.142832390027898</v>
      </c>
      <c r="AS585" s="144">
        <v>20.326522169548216</v>
      </c>
      <c r="AT585" s="144">
        <f t="shared" si="69"/>
        <v>139.49466608467512</v>
      </c>
      <c r="AU585" s="145"/>
      <c r="AX585" s="147"/>
      <c r="AY585" s="147">
        <v>1980</v>
      </c>
      <c r="AZ585" s="147"/>
      <c r="BA585" s="147"/>
      <c r="BB585" s="147"/>
      <c r="BC585" s="147"/>
      <c r="BD585" s="147"/>
    </row>
    <row r="586" spans="1:56" s="146" customFormat="1" ht="10.15" customHeight="1">
      <c r="A586" s="142">
        <v>42465</v>
      </c>
      <c r="B586" s="143">
        <f t="shared" si="70"/>
        <v>2016</v>
      </c>
      <c r="C586" s="169"/>
      <c r="D586" s="158"/>
      <c r="E586" s="157"/>
      <c r="F586" s="17">
        <v>40.1</v>
      </c>
      <c r="G586" s="30">
        <v>17.600000000000001</v>
      </c>
      <c r="H586" s="32">
        <v>3216</v>
      </c>
      <c r="I586" s="32">
        <f t="shared" si="72"/>
        <v>124.02</v>
      </c>
      <c r="J586" s="32">
        <v>146.390641226475</v>
      </c>
      <c r="K586" s="6">
        <v>135000</v>
      </c>
      <c r="L586" s="99">
        <v>126</v>
      </c>
      <c r="M586" s="7" t="s">
        <v>59</v>
      </c>
      <c r="N586" s="91">
        <v>58.1</v>
      </c>
      <c r="O586" s="75">
        <v>2195</v>
      </c>
      <c r="P586" s="137">
        <f t="shared" si="73"/>
        <v>63.11</v>
      </c>
      <c r="Q586" s="3">
        <v>50.322618510645697</v>
      </c>
      <c r="R586" s="33"/>
      <c r="S586" s="2"/>
      <c r="T586" s="3"/>
      <c r="U586" s="148">
        <v>51</v>
      </c>
      <c r="V586" s="4" t="s">
        <v>50</v>
      </c>
      <c r="W586" s="113">
        <v>251.02363667469996</v>
      </c>
      <c r="X586" s="155">
        <f t="shared" si="62"/>
        <v>8.861134374616908</v>
      </c>
      <c r="Y586" s="113">
        <v>235.7</v>
      </c>
      <c r="Z586" s="113">
        <v>264.7</v>
      </c>
      <c r="AA586" s="102"/>
      <c r="AB586" s="86">
        <v>56.968310000000002</v>
      </c>
      <c r="AC586" s="86">
        <v>53.3</v>
      </c>
      <c r="AD586" s="86">
        <v>73.715000000000003</v>
      </c>
      <c r="AE586" s="86">
        <f t="shared" si="71"/>
        <v>73.715000000000003</v>
      </c>
      <c r="AF586" s="86">
        <f t="shared" si="66"/>
        <v>2250.2482450000002</v>
      </c>
      <c r="AG586" s="87"/>
      <c r="AH586" s="99">
        <v>54.2</v>
      </c>
      <c r="AI586" s="130">
        <v>2068</v>
      </c>
      <c r="AJ586" s="73">
        <v>48.763221575710695</v>
      </c>
      <c r="AK586" s="92">
        <v>48.763221575710695</v>
      </c>
      <c r="AL586" s="74">
        <v>66</v>
      </c>
      <c r="AM586" s="74">
        <v>66</v>
      </c>
      <c r="AN586" s="116"/>
      <c r="AO586" s="144">
        <v>52.683082866956703</v>
      </c>
      <c r="AP586" s="144">
        <v>51.964017630437503</v>
      </c>
      <c r="AQ586" s="144">
        <v>66.466419111989893</v>
      </c>
      <c r="AR586" s="144">
        <v>51.938499572202197</v>
      </c>
      <c r="AS586" s="144">
        <v>22.70374545309085</v>
      </c>
      <c r="AT586" s="144">
        <f t="shared" si="69"/>
        <v>141.10866413728294</v>
      </c>
      <c r="AU586" s="145"/>
      <c r="AX586" s="147"/>
      <c r="AY586" s="147">
        <v>1980</v>
      </c>
      <c r="AZ586" s="147"/>
      <c r="BA586" s="147"/>
      <c r="BB586" s="147"/>
      <c r="BC586" s="147"/>
      <c r="BD586" s="147"/>
    </row>
    <row r="587" spans="1:56" s="146" customFormat="1" ht="10.15" customHeight="1">
      <c r="A587" s="142">
        <v>42466</v>
      </c>
      <c r="B587" s="143">
        <f t="shared" si="70"/>
        <v>2016</v>
      </c>
      <c r="C587" s="169"/>
      <c r="D587" s="158"/>
      <c r="E587" s="157"/>
      <c r="F587" s="17">
        <v>40.1</v>
      </c>
      <c r="G587" s="30">
        <v>17.600000000000001</v>
      </c>
      <c r="H587" s="32">
        <v>3216</v>
      </c>
      <c r="I587" s="32">
        <f t="shared" si="72"/>
        <v>124.02</v>
      </c>
      <c r="J587" s="32">
        <v>135.43741207635262</v>
      </c>
      <c r="K587" s="6">
        <v>135000</v>
      </c>
      <c r="L587" s="99">
        <v>126</v>
      </c>
      <c r="M587" s="7" t="s">
        <v>59</v>
      </c>
      <c r="N587" s="91">
        <v>58.1</v>
      </c>
      <c r="O587" s="75">
        <v>2195</v>
      </c>
      <c r="P587" s="137">
        <f t="shared" si="73"/>
        <v>63.11</v>
      </c>
      <c r="Q587" s="3">
        <v>51.805748132658699</v>
      </c>
      <c r="R587" s="33"/>
      <c r="S587" s="2"/>
      <c r="T587" s="3"/>
      <c r="U587" s="148">
        <v>51</v>
      </c>
      <c r="V587" s="4" t="s">
        <v>50</v>
      </c>
      <c r="W587" s="113">
        <v>249.2533886471</v>
      </c>
      <c r="X587" s="155">
        <f t="shared" si="62"/>
        <v>8.7986446192426282</v>
      </c>
      <c r="Y587" s="113">
        <v>234.8</v>
      </c>
      <c r="Z587" s="113">
        <v>264.7</v>
      </c>
      <c r="AA587" s="102"/>
      <c r="AB587" s="86">
        <v>57.57385</v>
      </c>
      <c r="AC587" s="86">
        <v>53.3</v>
      </c>
      <c r="AD587" s="86">
        <v>73.715000000000003</v>
      </c>
      <c r="AE587" s="86">
        <f t="shared" si="71"/>
        <v>73.715000000000003</v>
      </c>
      <c r="AF587" s="86">
        <f t="shared" si="66"/>
        <v>2274.1670749999998</v>
      </c>
      <c r="AG587" s="87"/>
      <c r="AH587" s="99">
        <v>54.2</v>
      </c>
      <c r="AI587" s="130">
        <v>2068</v>
      </c>
      <c r="AJ587" s="73">
        <v>49.721662453146095</v>
      </c>
      <c r="AK587" s="92">
        <v>49.721662453146095</v>
      </c>
      <c r="AL587" s="74">
        <v>66</v>
      </c>
      <c r="AM587" s="74">
        <v>66</v>
      </c>
      <c r="AN587" s="116"/>
      <c r="AO587" s="144">
        <v>53.403697692896102</v>
      </c>
      <c r="AP587" s="144">
        <v>53.6372909925785</v>
      </c>
      <c r="AQ587" s="144">
        <v>72.999142112544504</v>
      </c>
      <c r="AR587" s="144">
        <v>50.157379172716702</v>
      </c>
      <c r="AS587" s="144">
        <v>23.893978444744366</v>
      </c>
      <c r="AT587" s="144">
        <f t="shared" si="69"/>
        <v>147.05049973000558</v>
      </c>
      <c r="AU587" s="145"/>
      <c r="AX587" s="147"/>
      <c r="AY587" s="147">
        <v>1980</v>
      </c>
      <c r="AZ587" s="147"/>
      <c r="BA587" s="147"/>
      <c r="BB587" s="147"/>
      <c r="BC587" s="147"/>
      <c r="BD587" s="147"/>
    </row>
    <row r="588" spans="1:56" ht="10.15" customHeight="1">
      <c r="A588" s="22">
        <v>42467</v>
      </c>
      <c r="B588" s="50">
        <f t="shared" si="70"/>
        <v>2016</v>
      </c>
      <c r="C588" s="169"/>
      <c r="F588" s="17">
        <v>40.1</v>
      </c>
      <c r="G588" s="30">
        <v>17.600000000000001</v>
      </c>
      <c r="H588" s="32">
        <v>3216</v>
      </c>
      <c r="I588" s="32">
        <f t="shared" si="72"/>
        <v>124.02</v>
      </c>
      <c r="J588" s="32">
        <v>140.55205241115689</v>
      </c>
      <c r="K588" s="6">
        <v>135000</v>
      </c>
      <c r="L588" s="99">
        <v>126</v>
      </c>
      <c r="M588" s="7" t="s">
        <v>59</v>
      </c>
      <c r="N588" s="91">
        <v>58.1</v>
      </c>
      <c r="O588" s="75">
        <v>2195</v>
      </c>
      <c r="P588" s="137">
        <f t="shared" si="73"/>
        <v>63.11</v>
      </c>
      <c r="Q588" s="3">
        <v>51.809578647908502</v>
      </c>
      <c r="U588" s="148">
        <v>51</v>
      </c>
      <c r="V588" s="4" t="s">
        <v>50</v>
      </c>
      <c r="W588" s="113">
        <v>249.34989377919999</v>
      </c>
      <c r="X588" s="155">
        <f t="shared" si="62"/>
        <v>8.8020512504057589</v>
      </c>
      <c r="Y588" s="113">
        <v>237.4</v>
      </c>
      <c r="Z588" s="113">
        <v>264.7</v>
      </c>
      <c r="AB588" s="86">
        <v>58.434849999999997</v>
      </c>
      <c r="AC588" s="86">
        <v>51.8</v>
      </c>
      <c r="AD588" s="86">
        <v>73.715000000000003</v>
      </c>
      <c r="AE588" s="86">
        <f t="shared" si="71"/>
        <v>73.715000000000003</v>
      </c>
      <c r="AF588" s="86">
        <f t="shared" si="66"/>
        <v>2308.176575</v>
      </c>
      <c r="AH588" s="99">
        <v>54.2</v>
      </c>
      <c r="AI588" s="130">
        <v>2068</v>
      </c>
      <c r="AJ588" s="73">
        <v>49.9049952831081</v>
      </c>
      <c r="AK588" s="92">
        <v>49.9049952831081</v>
      </c>
      <c r="AL588" s="74">
        <v>66</v>
      </c>
      <c r="AM588" s="74">
        <v>66</v>
      </c>
      <c r="AO588" s="108">
        <v>53.441612792328897</v>
      </c>
      <c r="AP588" s="14">
        <v>53.396242666329499</v>
      </c>
      <c r="AQ588" s="14">
        <v>68.998686965301204</v>
      </c>
      <c r="AR588" s="14">
        <v>51.7323006928629</v>
      </c>
      <c r="AS588" s="108">
        <v>23.184066611042194</v>
      </c>
      <c r="AT588" s="108">
        <f t="shared" si="69"/>
        <v>143.91505426920631</v>
      </c>
      <c r="AY588" s="48">
        <v>1980</v>
      </c>
    </row>
    <row r="589" spans="1:56" ht="10.15" customHeight="1">
      <c r="A589" s="22">
        <v>42468</v>
      </c>
      <c r="B589" s="50">
        <f t="shared" si="70"/>
        <v>2016</v>
      </c>
      <c r="C589" s="169"/>
      <c r="F589" s="17">
        <v>40.1</v>
      </c>
      <c r="G589" s="30">
        <v>17.600000000000001</v>
      </c>
      <c r="H589" s="32">
        <v>3216</v>
      </c>
      <c r="I589" s="32">
        <f t="shared" si="72"/>
        <v>124.02</v>
      </c>
      <c r="J589" s="32">
        <v>136.9296352230179</v>
      </c>
      <c r="K589" s="6">
        <v>135000</v>
      </c>
      <c r="L589" s="99">
        <v>126</v>
      </c>
      <c r="M589" s="7" t="s">
        <v>59</v>
      </c>
      <c r="N589" s="91">
        <v>58.1</v>
      </c>
      <c r="O589" s="75">
        <v>2195</v>
      </c>
      <c r="P589" s="137">
        <f t="shared" si="73"/>
        <v>63.11</v>
      </c>
      <c r="Q589" s="3">
        <v>53.750560733182901</v>
      </c>
      <c r="U589" s="148">
        <v>51</v>
      </c>
      <c r="V589" s="4" t="s">
        <v>50</v>
      </c>
      <c r="W589" s="113">
        <v>245.76995350120001</v>
      </c>
      <c r="X589" s="155">
        <f t="shared" si="62"/>
        <v>8.6756793585923582</v>
      </c>
      <c r="Y589" s="113">
        <v>238.3</v>
      </c>
      <c r="Z589" s="113">
        <v>264.7</v>
      </c>
      <c r="AB589" s="86">
        <v>58.409599999999998</v>
      </c>
      <c r="AC589" s="86">
        <v>51.1</v>
      </c>
      <c r="AD589" s="86">
        <v>73.715000000000003</v>
      </c>
      <c r="AE589" s="86">
        <f t="shared" si="71"/>
        <v>73.715000000000003</v>
      </c>
      <c r="AF589" s="86">
        <f t="shared" si="66"/>
        <v>2307.1792</v>
      </c>
      <c r="AH589" s="99">
        <v>54.2</v>
      </c>
      <c r="AI589" s="130">
        <v>2068</v>
      </c>
      <c r="AJ589" s="73">
        <v>52.279846088841502</v>
      </c>
      <c r="AK589" s="92">
        <v>52.279846088841502</v>
      </c>
      <c r="AL589" s="74">
        <v>66</v>
      </c>
      <c r="AM589" s="74">
        <v>66</v>
      </c>
      <c r="AO589" s="108">
        <v>51.868195356365902</v>
      </c>
      <c r="AP589" s="14">
        <v>52.647202024536803</v>
      </c>
      <c r="AQ589" s="14">
        <v>69.979114646838298</v>
      </c>
      <c r="AR589" s="14">
        <v>50.581658261112999</v>
      </c>
      <c r="AS589" s="108">
        <v>22.674481293854143</v>
      </c>
      <c r="AT589" s="108">
        <f t="shared" si="69"/>
        <v>143.23525420180545</v>
      </c>
      <c r="AY589" s="48">
        <v>1980</v>
      </c>
    </row>
    <row r="590" spans="1:56" ht="10.15" customHeight="1">
      <c r="A590" s="22">
        <v>42469</v>
      </c>
      <c r="B590" s="50">
        <f t="shared" si="70"/>
        <v>2016</v>
      </c>
      <c r="C590" s="169"/>
      <c r="F590" s="17">
        <v>40.1</v>
      </c>
      <c r="G590" s="30">
        <v>17.600000000000001</v>
      </c>
      <c r="H590" s="32">
        <v>3216</v>
      </c>
      <c r="I590" s="32">
        <f t="shared" si="72"/>
        <v>124.02</v>
      </c>
      <c r="J590" s="32">
        <v>139.70279435709102</v>
      </c>
      <c r="K590" s="6">
        <v>135000</v>
      </c>
      <c r="L590" s="6">
        <v>130</v>
      </c>
      <c r="N590" s="91">
        <v>58.1</v>
      </c>
      <c r="O590" s="75">
        <v>2195</v>
      </c>
      <c r="P590" s="137">
        <f t="shared" si="73"/>
        <v>63.11</v>
      </c>
      <c r="Q590" s="3">
        <v>54.169295682835205</v>
      </c>
      <c r="U590" s="148">
        <v>51</v>
      </c>
      <c r="V590" s="4" t="s">
        <v>50</v>
      </c>
      <c r="W590" s="113">
        <v>246.50194188289998</v>
      </c>
      <c r="X590" s="155">
        <f t="shared" si="62"/>
        <v>8.7015185484663693</v>
      </c>
      <c r="Y590" s="113">
        <v>237.1</v>
      </c>
      <c r="Z590" s="113">
        <v>264.7</v>
      </c>
      <c r="AB590" s="86">
        <v>59.898040000000002</v>
      </c>
      <c r="AC590" s="86">
        <v>50.9</v>
      </c>
      <c r="AD590" s="86">
        <v>73.715000000000003</v>
      </c>
      <c r="AE590" s="86">
        <f t="shared" si="71"/>
        <v>73.715000000000003</v>
      </c>
      <c r="AF590" s="86">
        <f t="shared" si="66"/>
        <v>2365.9725800000001</v>
      </c>
      <c r="AH590" s="99">
        <v>54.2</v>
      </c>
      <c r="AI590" s="130">
        <v>2068</v>
      </c>
      <c r="AJ590" s="73">
        <v>52.761287049626702</v>
      </c>
      <c r="AK590" s="92">
        <v>52.761287049626702</v>
      </c>
      <c r="AL590" s="74">
        <v>66</v>
      </c>
      <c r="AM590" s="74">
        <v>66</v>
      </c>
      <c r="AO590" s="108">
        <v>54.850548537151703</v>
      </c>
      <c r="AP590" s="14">
        <v>55.600217081625502</v>
      </c>
      <c r="AQ590" s="14">
        <v>75.195335266999294</v>
      </c>
      <c r="AR590" s="14">
        <v>52.504387400052302</v>
      </c>
      <c r="AS590" s="108">
        <v>20.558039042397461</v>
      </c>
      <c r="AT590" s="108">
        <f>AQ590+AR590+AS590</f>
        <v>148.25776170944906</v>
      </c>
      <c r="AY590" s="48">
        <v>1980</v>
      </c>
    </row>
    <row r="591" spans="1:56" ht="10.15" customHeight="1">
      <c r="A591" s="22">
        <v>42470</v>
      </c>
      <c r="B591" s="50">
        <f t="shared" si="70"/>
        <v>2016</v>
      </c>
      <c r="C591" s="169"/>
      <c r="F591" s="17">
        <v>40.1</v>
      </c>
      <c r="G591" s="30">
        <v>17.600000000000001</v>
      </c>
      <c r="H591" s="32">
        <v>3216</v>
      </c>
      <c r="I591" s="32">
        <f t="shared" si="72"/>
        <v>124.02</v>
      </c>
      <c r="J591" s="32">
        <v>143.40938711700181</v>
      </c>
      <c r="K591" s="6">
        <v>135000</v>
      </c>
      <c r="L591" s="6">
        <v>130</v>
      </c>
      <c r="N591" s="91">
        <v>58.1</v>
      </c>
      <c r="O591" s="75">
        <v>2195</v>
      </c>
      <c r="P591" s="137">
        <f t="shared" si="73"/>
        <v>63.11</v>
      </c>
      <c r="Q591" s="3">
        <v>54.172736018277504</v>
      </c>
      <c r="U591" s="148">
        <v>51</v>
      </c>
      <c r="V591" s="4" t="s">
        <v>50</v>
      </c>
      <c r="W591" s="113">
        <v>245.85634520480002</v>
      </c>
      <c r="X591" s="155">
        <f t="shared" si="62"/>
        <v>8.6787289857294407</v>
      </c>
      <c r="Y591" s="113">
        <v>239.1</v>
      </c>
      <c r="Z591" s="113">
        <v>264.7</v>
      </c>
      <c r="AB591" s="86">
        <v>59.866909999999997</v>
      </c>
      <c r="AC591" s="86">
        <v>51.9</v>
      </c>
      <c r="AD591" s="86">
        <v>73.715000000000003</v>
      </c>
      <c r="AE591" s="86">
        <f t="shared" si="71"/>
        <v>73.715000000000003</v>
      </c>
      <c r="AF591" s="86">
        <f t="shared" si="66"/>
        <v>2364.742945</v>
      </c>
      <c r="AH591" s="99">
        <v>54.2</v>
      </c>
      <c r="AI591" s="130">
        <v>2068</v>
      </c>
      <c r="AJ591" s="73">
        <v>52.041336546624301</v>
      </c>
      <c r="AK591" s="92">
        <v>52.041336546624301</v>
      </c>
      <c r="AL591" s="74">
        <v>66</v>
      </c>
      <c r="AM591" s="74">
        <v>66</v>
      </c>
      <c r="AO591" s="108">
        <v>53.756750372281502</v>
      </c>
      <c r="AP591" s="14">
        <v>53.777940156660101</v>
      </c>
      <c r="AQ591" s="14">
        <v>71.818810535087806</v>
      </c>
      <c r="AR591" s="14">
        <v>52.837284592612797</v>
      </c>
      <c r="AS591" s="108">
        <v>16.229772789617392</v>
      </c>
      <c r="AT591" s="108">
        <f t="shared" si="69"/>
        <v>140.885867917318</v>
      </c>
      <c r="AY591" s="48">
        <v>1980</v>
      </c>
    </row>
    <row r="592" spans="1:56" ht="10.15" customHeight="1">
      <c r="A592" s="22">
        <v>42471</v>
      </c>
      <c r="B592" s="50">
        <f t="shared" si="70"/>
        <v>2016</v>
      </c>
      <c r="C592" s="169"/>
      <c r="F592" s="17">
        <v>40.1</v>
      </c>
      <c r="G592" s="30">
        <v>17.600000000000001</v>
      </c>
      <c r="H592" s="32">
        <v>3216</v>
      </c>
      <c r="I592" s="32">
        <f t="shared" si="72"/>
        <v>124.02</v>
      </c>
      <c r="J592" s="32">
        <v>146.63954032633069</v>
      </c>
      <c r="K592" s="6">
        <v>135000</v>
      </c>
      <c r="L592" s="99">
        <v>124</v>
      </c>
      <c r="M592" s="7" t="s">
        <v>148</v>
      </c>
      <c r="N592" s="91">
        <v>58.1</v>
      </c>
      <c r="O592" s="75">
        <v>2195</v>
      </c>
      <c r="P592" s="137">
        <f t="shared" si="73"/>
        <v>63.11</v>
      </c>
      <c r="Q592" s="3">
        <v>56.988073283636197</v>
      </c>
      <c r="U592" s="148">
        <v>51</v>
      </c>
      <c r="V592" s="4" t="s">
        <v>50</v>
      </c>
      <c r="W592" s="113">
        <v>233.75723809729999</v>
      </c>
      <c r="X592" s="155">
        <f t="shared" si="62"/>
        <v>8.2516305048346901</v>
      </c>
      <c r="Y592" s="113">
        <v>240.9</v>
      </c>
      <c r="Z592" s="104">
        <v>251</v>
      </c>
      <c r="AA592" s="128" t="s">
        <v>191</v>
      </c>
      <c r="AB592" s="86">
        <v>59.108780000000003</v>
      </c>
      <c r="AC592" s="86">
        <v>53.7</v>
      </c>
      <c r="AD592" s="86">
        <v>73.715000000000003</v>
      </c>
      <c r="AE592" s="86">
        <f t="shared" si="71"/>
        <v>73.715000000000003</v>
      </c>
      <c r="AF592" s="86">
        <f t="shared" si="66"/>
        <v>2334.7968100000003</v>
      </c>
      <c r="AH592" s="99">
        <v>54.2</v>
      </c>
      <c r="AI592" s="130">
        <v>2068</v>
      </c>
      <c r="AJ592" s="73">
        <v>53.494603644419897</v>
      </c>
      <c r="AK592" s="92">
        <v>53.494603644419897</v>
      </c>
      <c r="AL592" s="74">
        <v>66</v>
      </c>
      <c r="AM592" s="74">
        <v>66</v>
      </c>
      <c r="AO592" s="108">
        <v>53.126333819849002</v>
      </c>
      <c r="AP592" s="14">
        <v>52.1502718757786</v>
      </c>
      <c r="AQ592" s="14">
        <v>73.267443707427006</v>
      </c>
      <c r="AR592" s="14">
        <v>51.520087413831902</v>
      </c>
      <c r="AS592" s="108">
        <v>9.4043506102112779</v>
      </c>
      <c r="AT592" s="108">
        <f>AQ592+AR592+AS592</f>
        <v>134.19188173147018</v>
      </c>
      <c r="AY592" s="48">
        <v>1980</v>
      </c>
    </row>
    <row r="593" spans="1:51" ht="10.15" customHeight="1">
      <c r="A593" s="22">
        <v>42472</v>
      </c>
      <c r="B593" s="50">
        <f t="shared" si="70"/>
        <v>2016</v>
      </c>
      <c r="C593" s="169"/>
      <c r="F593" s="17">
        <v>40.1</v>
      </c>
      <c r="G593" s="30">
        <v>17.600000000000001</v>
      </c>
      <c r="H593" s="32">
        <v>3216</v>
      </c>
      <c r="I593" s="32">
        <f t="shared" si="72"/>
        <v>124.02</v>
      </c>
      <c r="J593" s="32">
        <v>146.7233052040504</v>
      </c>
      <c r="K593" s="6">
        <v>135000</v>
      </c>
      <c r="L593" s="99">
        <v>124</v>
      </c>
      <c r="M593" s="7" t="s">
        <v>148</v>
      </c>
      <c r="N593" s="91">
        <v>58.1</v>
      </c>
      <c r="O593" s="75">
        <v>2195</v>
      </c>
      <c r="P593" s="137">
        <f t="shared" si="73"/>
        <v>63.11</v>
      </c>
      <c r="Q593" s="3">
        <v>55.268693511745198</v>
      </c>
      <c r="U593" s="148">
        <v>51</v>
      </c>
      <c r="V593" s="4" t="s">
        <v>50</v>
      </c>
      <c r="W593" s="113">
        <v>230.99584781660002</v>
      </c>
      <c r="X593" s="155">
        <f t="shared" si="62"/>
        <v>8.15415342792598</v>
      </c>
      <c r="Y593" s="113">
        <v>239.2</v>
      </c>
      <c r="Z593" s="104">
        <v>251</v>
      </c>
      <c r="AA593" s="128" t="s">
        <v>191</v>
      </c>
      <c r="AB593" s="86">
        <v>58.37368</v>
      </c>
      <c r="AC593" s="86">
        <v>53.1</v>
      </c>
      <c r="AD593" s="86">
        <v>73.715000000000003</v>
      </c>
      <c r="AE593" s="86">
        <f t="shared" si="71"/>
        <v>73.715000000000003</v>
      </c>
      <c r="AF593" s="86">
        <f t="shared" si="66"/>
        <v>2305.7603600000002</v>
      </c>
      <c r="AH593" s="99">
        <v>54.2</v>
      </c>
      <c r="AI593" s="130">
        <v>2068</v>
      </c>
      <c r="AJ593" s="73">
        <v>53.731558880534699</v>
      </c>
      <c r="AK593" s="92">
        <v>53.731558880534699</v>
      </c>
      <c r="AL593" s="74">
        <v>66</v>
      </c>
      <c r="AM593" s="74">
        <v>66</v>
      </c>
      <c r="AO593" s="108">
        <v>51.396242661798098</v>
      </c>
      <c r="AP593" s="14">
        <v>51.674518963738699</v>
      </c>
      <c r="AQ593" s="14">
        <v>70.775294836317997</v>
      </c>
      <c r="AR593" s="14">
        <v>50.708903309161201</v>
      </c>
      <c r="AS593" s="108">
        <v>4.8604130695130321</v>
      </c>
      <c r="AT593" s="108">
        <f t="shared" ref="AT593:AT656" si="74">AQ593+AR593+AS593</f>
        <v>126.34461121499223</v>
      </c>
      <c r="AY593" s="48">
        <v>1980</v>
      </c>
    </row>
    <row r="594" spans="1:51" ht="10.15" customHeight="1">
      <c r="A594" s="22">
        <v>42473</v>
      </c>
      <c r="B594" s="50">
        <f t="shared" si="70"/>
        <v>2016</v>
      </c>
      <c r="C594" s="169"/>
      <c r="F594" s="17">
        <v>40.1</v>
      </c>
      <c r="G594" s="30">
        <v>17.600000000000001</v>
      </c>
      <c r="H594" s="32">
        <v>3216</v>
      </c>
      <c r="I594" s="32">
        <f t="shared" si="72"/>
        <v>124.02</v>
      </c>
      <c r="J594" s="32">
        <v>142.4270089634943</v>
      </c>
      <c r="K594" s="6">
        <v>135000</v>
      </c>
      <c r="L594" s="99">
        <v>124</v>
      </c>
      <c r="M594" s="7" t="s">
        <v>148</v>
      </c>
      <c r="N594" s="91">
        <v>58.1</v>
      </c>
      <c r="O594" s="75">
        <v>2195</v>
      </c>
      <c r="P594" s="137">
        <f t="shared" si="73"/>
        <v>63.11</v>
      </c>
      <c r="Q594" s="3">
        <v>52.909382396690802</v>
      </c>
      <c r="U594" s="148">
        <v>51</v>
      </c>
      <c r="V594" s="4" t="s">
        <v>50</v>
      </c>
      <c r="W594" s="113">
        <v>231.33997185889999</v>
      </c>
      <c r="X594" s="155">
        <f t="shared" si="62"/>
        <v>8.1663010066191699</v>
      </c>
      <c r="Y594" s="113">
        <v>233.4</v>
      </c>
      <c r="Z594" s="104">
        <v>251</v>
      </c>
      <c r="AA594" s="128" t="s">
        <v>191</v>
      </c>
      <c r="AB594" s="86">
        <v>59.093710000000002</v>
      </c>
      <c r="AC594" s="86">
        <v>52.4</v>
      </c>
      <c r="AD594" s="86">
        <v>73.715000000000003</v>
      </c>
      <c r="AE594" s="86">
        <f t="shared" si="71"/>
        <v>73.715000000000003</v>
      </c>
      <c r="AF594" s="86">
        <f t="shared" si="66"/>
        <v>2334.2015449999999</v>
      </c>
      <c r="AH594" s="99">
        <v>54.2</v>
      </c>
      <c r="AI594" s="130">
        <v>2068</v>
      </c>
      <c r="AJ594" s="73">
        <v>51.104039702344195</v>
      </c>
      <c r="AK594" s="92">
        <v>51.104039702344195</v>
      </c>
      <c r="AL594" s="74">
        <v>66</v>
      </c>
      <c r="AM594" s="74">
        <v>66</v>
      </c>
      <c r="AO594" s="108">
        <v>52.511605237566698</v>
      </c>
      <c r="AP594" s="14">
        <v>52.540681143240903</v>
      </c>
      <c r="AQ594" s="14">
        <v>68.101104012155901</v>
      </c>
      <c r="AR594" s="14">
        <v>50.930496248320097</v>
      </c>
      <c r="AS594" s="108">
        <v>9.921616028032723</v>
      </c>
      <c r="AT594" s="108">
        <f t="shared" si="74"/>
        <v>128.95321628850871</v>
      </c>
      <c r="AY594" s="48">
        <v>1980</v>
      </c>
    </row>
    <row r="595" spans="1:51" ht="10.15" customHeight="1">
      <c r="A595" s="22">
        <v>42474</v>
      </c>
      <c r="B595" s="50">
        <f t="shared" si="70"/>
        <v>2016</v>
      </c>
      <c r="C595" s="169"/>
      <c r="F595" s="17">
        <v>40.1</v>
      </c>
      <c r="G595" s="30">
        <v>17.600000000000001</v>
      </c>
      <c r="H595" s="32">
        <v>3216</v>
      </c>
      <c r="I595" s="32">
        <f t="shared" si="72"/>
        <v>124.02</v>
      </c>
      <c r="J595" s="32">
        <v>138.93443724887069</v>
      </c>
      <c r="K595" s="6">
        <v>135000</v>
      </c>
      <c r="L595" s="99">
        <v>124</v>
      </c>
      <c r="M595" s="7" t="s">
        <v>148</v>
      </c>
      <c r="N595" s="91">
        <v>58.1</v>
      </c>
      <c r="O595" s="75">
        <v>2195</v>
      </c>
      <c r="P595" s="137">
        <f t="shared" si="73"/>
        <v>63.11</v>
      </c>
      <c r="Q595" s="3">
        <v>52.626074924424799</v>
      </c>
      <c r="U595" s="148">
        <v>51</v>
      </c>
      <c r="V595" s="4" t="s">
        <v>50</v>
      </c>
      <c r="W595" s="113">
        <v>234.05167670499995</v>
      </c>
      <c r="X595" s="155">
        <f t="shared" si="62"/>
        <v>8.2620241876864977</v>
      </c>
      <c r="Y595" s="113">
        <v>237.5</v>
      </c>
      <c r="Z595" s="104">
        <v>251</v>
      </c>
      <c r="AA595" s="128" t="s">
        <v>191</v>
      </c>
      <c r="AB595" s="86">
        <v>59.100090000000002</v>
      </c>
      <c r="AC595" s="86">
        <v>52.1</v>
      </c>
      <c r="AD595" s="86">
        <v>73.7</v>
      </c>
      <c r="AE595" s="86">
        <f t="shared" si="71"/>
        <v>73.7</v>
      </c>
      <c r="AF595" s="86">
        <f t="shared" si="66"/>
        <v>2334.4535550000001</v>
      </c>
      <c r="AH595" s="99">
        <v>54.2</v>
      </c>
      <c r="AI595" s="130">
        <v>2068</v>
      </c>
      <c r="AJ595" s="73">
        <v>51.391559186049996</v>
      </c>
      <c r="AK595" s="92">
        <v>51.391559186049996</v>
      </c>
      <c r="AL595" s="74">
        <v>66</v>
      </c>
      <c r="AM595" s="74">
        <v>66</v>
      </c>
      <c r="AO595" s="108">
        <v>52.379778431671198</v>
      </c>
      <c r="AP595" s="14">
        <v>53.0517781204329</v>
      </c>
      <c r="AQ595" s="14">
        <v>68.059599080482002</v>
      </c>
      <c r="AR595" s="14">
        <v>50.340503518611001</v>
      </c>
      <c r="AS595" s="108">
        <v>12.659827610086927</v>
      </c>
      <c r="AT595" s="108">
        <f t="shared" si="74"/>
        <v>131.05993020917992</v>
      </c>
      <c r="AY595" s="48">
        <v>1980</v>
      </c>
    </row>
    <row r="596" spans="1:51" ht="10.15" customHeight="1">
      <c r="A596" s="22">
        <v>42475</v>
      </c>
      <c r="B596" s="50">
        <f t="shared" si="70"/>
        <v>2016</v>
      </c>
      <c r="C596" s="169"/>
      <c r="F596" s="17">
        <v>40.1</v>
      </c>
      <c r="G596" s="30">
        <v>17.600000000000001</v>
      </c>
      <c r="H596" s="32">
        <v>3216</v>
      </c>
      <c r="I596" s="32">
        <f t="shared" si="72"/>
        <v>124.02</v>
      </c>
      <c r="J596" s="32">
        <v>139.99621430540842</v>
      </c>
      <c r="K596" s="6">
        <v>135000</v>
      </c>
      <c r="L596" s="6">
        <v>130</v>
      </c>
      <c r="N596" s="91">
        <v>58.1</v>
      </c>
      <c r="O596" s="75">
        <v>2195</v>
      </c>
      <c r="P596" s="137">
        <f t="shared" si="73"/>
        <v>63.11</v>
      </c>
      <c r="Q596" s="3">
        <v>51.927780807129295</v>
      </c>
      <c r="U596" s="148">
        <v>51</v>
      </c>
      <c r="V596" s="4" t="s">
        <v>50</v>
      </c>
      <c r="W596" s="113">
        <v>237.83198982860003</v>
      </c>
      <c r="X596" s="155">
        <f t="shared" si="62"/>
        <v>8.3954692409495806</v>
      </c>
      <c r="Y596" s="113">
        <v>235.2</v>
      </c>
      <c r="Z596" s="104">
        <v>251</v>
      </c>
      <c r="AA596" s="128" t="s">
        <v>191</v>
      </c>
      <c r="AB596" s="86">
        <v>57.897629999999999</v>
      </c>
      <c r="AC596" s="86">
        <v>52.3</v>
      </c>
      <c r="AD596" s="86">
        <v>73.7</v>
      </c>
      <c r="AE596" s="86">
        <f t="shared" si="71"/>
        <v>73.7</v>
      </c>
      <c r="AF596" s="86">
        <f t="shared" si="66"/>
        <v>2286.956385</v>
      </c>
      <c r="AH596" s="99">
        <v>54.2</v>
      </c>
      <c r="AI596" s="130">
        <v>2068</v>
      </c>
      <c r="AJ596" s="73">
        <v>50.532863087921406</v>
      </c>
      <c r="AK596" s="92">
        <v>50.532863087921406</v>
      </c>
      <c r="AL596" s="74">
        <v>66</v>
      </c>
      <c r="AM596" s="74">
        <v>66</v>
      </c>
      <c r="AO596" s="108">
        <v>56.841773551305103</v>
      </c>
      <c r="AP596" s="14">
        <v>57.028859363412003</v>
      </c>
      <c r="AQ596" s="14">
        <v>67.758329743248098</v>
      </c>
      <c r="AR596" s="14">
        <v>47.985664809898097</v>
      </c>
      <c r="AS596" s="108">
        <v>12.088021408942195</v>
      </c>
      <c r="AT596" s="108">
        <f t="shared" si="74"/>
        <v>127.83201596208839</v>
      </c>
      <c r="AY596" s="48">
        <v>1980</v>
      </c>
    </row>
    <row r="597" spans="1:51" ht="10.15" customHeight="1">
      <c r="A597" s="22">
        <v>42476</v>
      </c>
      <c r="B597" s="50">
        <f t="shared" si="70"/>
        <v>2016</v>
      </c>
      <c r="C597" s="169"/>
      <c r="F597" s="17">
        <v>40.1</v>
      </c>
      <c r="G597" s="30">
        <v>17.600000000000001</v>
      </c>
      <c r="H597" s="32">
        <v>3216</v>
      </c>
      <c r="I597" s="32">
        <f t="shared" si="72"/>
        <v>124.02</v>
      </c>
      <c r="J597" s="32">
        <v>147.55884521365169</v>
      </c>
      <c r="K597" s="6">
        <v>135000</v>
      </c>
      <c r="L597" s="6">
        <v>130</v>
      </c>
      <c r="N597" s="91">
        <v>58.1</v>
      </c>
      <c r="O597" s="75">
        <v>2195</v>
      </c>
      <c r="P597" s="137">
        <f t="shared" si="73"/>
        <v>63.11</v>
      </c>
      <c r="Q597" s="3">
        <v>54.4645716329386</v>
      </c>
      <c r="U597" s="148">
        <v>57</v>
      </c>
      <c r="V597" s="4" t="s">
        <v>174</v>
      </c>
      <c r="W597" s="113">
        <v>241.74373274120001</v>
      </c>
      <c r="X597" s="155">
        <f t="shared" si="62"/>
        <v>8.5335537657643599</v>
      </c>
      <c r="Y597" s="113">
        <v>236.5</v>
      </c>
      <c r="Z597" s="113">
        <v>264.7</v>
      </c>
      <c r="AB597" s="86">
        <v>55.31335</v>
      </c>
      <c r="AC597" s="86">
        <v>51.8</v>
      </c>
      <c r="AD597" s="86">
        <v>73.7</v>
      </c>
      <c r="AE597" s="86">
        <f t="shared" si="71"/>
        <v>73.7</v>
      </c>
      <c r="AF597" s="86">
        <f t="shared" si="66"/>
        <v>2184.8773249999999</v>
      </c>
      <c r="AH597" s="99">
        <v>54.2</v>
      </c>
      <c r="AI597" s="130">
        <v>2068</v>
      </c>
      <c r="AJ597" s="73">
        <v>52.968878646247596</v>
      </c>
      <c r="AK597" s="92">
        <v>52.968878646247596</v>
      </c>
      <c r="AL597" s="74">
        <v>66</v>
      </c>
      <c r="AM597" s="74">
        <v>66</v>
      </c>
      <c r="AO597" s="108">
        <v>59.134740293597702</v>
      </c>
      <c r="AP597" s="14">
        <v>58.343370485170098</v>
      </c>
      <c r="AQ597" s="14">
        <v>70.216843786718798</v>
      </c>
      <c r="AR597" s="14">
        <v>49.324964189838397</v>
      </c>
      <c r="AS597" s="108">
        <v>11.295930806692311</v>
      </c>
      <c r="AT597" s="108">
        <f t="shared" si="74"/>
        <v>130.83773878324951</v>
      </c>
      <c r="AY597" s="48">
        <v>1980</v>
      </c>
    </row>
    <row r="598" spans="1:51" ht="10.15" customHeight="1">
      <c r="A598" s="22">
        <v>42477</v>
      </c>
      <c r="B598" s="50">
        <f t="shared" si="70"/>
        <v>2016</v>
      </c>
      <c r="C598" s="169"/>
      <c r="F598" s="17">
        <v>40.1</v>
      </c>
      <c r="G598" s="30">
        <v>17.600000000000001</v>
      </c>
      <c r="H598" s="32">
        <v>3216</v>
      </c>
      <c r="I598" s="32">
        <f t="shared" si="72"/>
        <v>124.02</v>
      </c>
      <c r="J598" s="32">
        <v>144.24896220949191</v>
      </c>
      <c r="K598" s="6">
        <v>135000</v>
      </c>
      <c r="L598" s="6">
        <v>130</v>
      </c>
      <c r="N598" s="91">
        <v>58.1</v>
      </c>
      <c r="O598" s="75">
        <v>2195</v>
      </c>
      <c r="P598" s="137">
        <f t="shared" si="73"/>
        <v>63.11</v>
      </c>
      <c r="Q598" s="3">
        <v>54.9240467189179</v>
      </c>
      <c r="U598" s="148">
        <v>57</v>
      </c>
      <c r="V598" s="4" t="s">
        <v>174</v>
      </c>
      <c r="W598" s="113">
        <v>248.50563349380002</v>
      </c>
      <c r="X598" s="155">
        <f t="shared" si="62"/>
        <v>8.772248862331141</v>
      </c>
      <c r="Y598" s="113">
        <v>238.8</v>
      </c>
      <c r="Z598" s="113">
        <v>264.7</v>
      </c>
      <c r="AB598" s="86">
        <v>55.159640000000003</v>
      </c>
      <c r="AC598" s="86">
        <v>51.3</v>
      </c>
      <c r="AD598" s="86">
        <v>73.7</v>
      </c>
      <c r="AE598" s="86">
        <f t="shared" si="71"/>
        <v>73.7</v>
      </c>
      <c r="AF598" s="86">
        <f t="shared" si="66"/>
        <v>2178.8057800000001</v>
      </c>
      <c r="AH598" s="99">
        <v>54.2</v>
      </c>
      <c r="AI598" s="130">
        <v>2068</v>
      </c>
      <c r="AJ598" s="73">
        <v>52.314375963674003</v>
      </c>
      <c r="AK598" s="92">
        <v>52.314375963674003</v>
      </c>
      <c r="AL598" s="74">
        <v>66</v>
      </c>
      <c r="AM598" s="74">
        <v>66</v>
      </c>
      <c r="AO598" s="108">
        <v>59.1988448740317</v>
      </c>
      <c r="AP598" s="14">
        <v>59.441837206946403</v>
      </c>
      <c r="AQ598" s="14">
        <v>74.228517788147798</v>
      </c>
      <c r="AR598" s="14">
        <v>49.786357325639003</v>
      </c>
      <c r="AS598" s="108">
        <v>12.508792591977965</v>
      </c>
      <c r="AT598" s="108">
        <f t="shared" si="74"/>
        <v>136.52366770576475</v>
      </c>
      <c r="AY598" s="48">
        <v>1980</v>
      </c>
    </row>
    <row r="599" spans="1:51" ht="10.15" customHeight="1">
      <c r="A599" s="22">
        <v>42478</v>
      </c>
      <c r="B599" s="50">
        <f t="shared" si="70"/>
        <v>2016</v>
      </c>
      <c r="C599" s="169"/>
      <c r="F599" s="17">
        <v>40.1</v>
      </c>
      <c r="G599" s="30">
        <v>17.600000000000001</v>
      </c>
      <c r="H599" s="32">
        <v>3216</v>
      </c>
      <c r="I599" s="32">
        <f t="shared" si="72"/>
        <v>124.02</v>
      </c>
      <c r="J599" s="32">
        <v>147.33406539054101</v>
      </c>
      <c r="K599" s="6">
        <v>135000</v>
      </c>
      <c r="L599" s="6">
        <v>130</v>
      </c>
      <c r="N599" s="91">
        <v>58.1</v>
      </c>
      <c r="O599" s="75">
        <v>2195</v>
      </c>
      <c r="P599" s="137">
        <f t="shared" si="73"/>
        <v>63.11</v>
      </c>
      <c r="Q599" s="3">
        <v>53.692091362243303</v>
      </c>
      <c r="U599" s="148">
        <v>57</v>
      </c>
      <c r="V599" s="4" t="s">
        <v>174</v>
      </c>
      <c r="W599" s="113">
        <v>243.11538682749992</v>
      </c>
      <c r="X599" s="155">
        <f t="shared" si="62"/>
        <v>8.581973155010747</v>
      </c>
      <c r="Y599" s="113">
        <v>243.8</v>
      </c>
      <c r="Z599" s="104">
        <v>257</v>
      </c>
      <c r="AA599" s="128" t="s">
        <v>166</v>
      </c>
      <c r="AB599" s="86">
        <v>55.966180000000001</v>
      </c>
      <c r="AC599" s="86">
        <v>50.9</v>
      </c>
      <c r="AD599" s="86">
        <v>73.7</v>
      </c>
      <c r="AE599" s="86">
        <f t="shared" si="71"/>
        <v>73.7</v>
      </c>
      <c r="AF599" s="86">
        <f t="shared" si="66"/>
        <v>2210.6641100000002</v>
      </c>
      <c r="AH599" s="99">
        <v>54.2</v>
      </c>
      <c r="AI599" s="130">
        <v>2068</v>
      </c>
      <c r="AJ599" s="73">
        <v>51.541857166241002</v>
      </c>
      <c r="AK599" s="92">
        <v>51.541857166241002</v>
      </c>
      <c r="AL599" s="77">
        <v>58</v>
      </c>
      <c r="AM599" s="74">
        <v>66</v>
      </c>
      <c r="AN599" s="116" t="s">
        <v>51</v>
      </c>
      <c r="AO599" s="108">
        <v>57.341296241456199</v>
      </c>
      <c r="AP599" s="14">
        <v>57.108747147067497</v>
      </c>
      <c r="AQ599" s="14">
        <v>69.5377022949924</v>
      </c>
      <c r="AR599" s="14">
        <v>48.937375692423601</v>
      </c>
      <c r="AS599" s="108">
        <v>19.00978099243499</v>
      </c>
      <c r="AT599" s="108">
        <f t="shared" si="74"/>
        <v>137.484858979851</v>
      </c>
      <c r="AY599" s="48">
        <v>1980</v>
      </c>
    </row>
    <row r="600" spans="1:51" ht="10.15" customHeight="1">
      <c r="A600" s="22">
        <v>42479</v>
      </c>
      <c r="B600" s="50">
        <f t="shared" si="70"/>
        <v>2016</v>
      </c>
      <c r="C600" s="169"/>
      <c r="F600" s="17">
        <v>40.1</v>
      </c>
      <c r="G600" s="30">
        <v>17.600000000000001</v>
      </c>
      <c r="H600" s="32">
        <v>3216</v>
      </c>
      <c r="I600" s="32">
        <f t="shared" si="72"/>
        <v>124.02</v>
      </c>
      <c r="J600" s="32">
        <v>142.11648928981549</v>
      </c>
      <c r="K600" s="6">
        <v>135000</v>
      </c>
      <c r="L600" s="6">
        <v>130</v>
      </c>
      <c r="N600" s="91">
        <v>58.1</v>
      </c>
      <c r="O600" s="75">
        <v>2195</v>
      </c>
      <c r="P600" s="137">
        <f t="shared" si="73"/>
        <v>63.11</v>
      </c>
      <c r="Q600" s="3">
        <v>52.498488446296797</v>
      </c>
      <c r="U600" s="148">
        <v>57</v>
      </c>
      <c r="V600" s="4" t="s">
        <v>174</v>
      </c>
      <c r="W600" s="113">
        <v>237.30473081370002</v>
      </c>
      <c r="X600" s="155">
        <f t="shared" si="62"/>
        <v>8.3768569977236087</v>
      </c>
      <c r="Y600" s="113">
        <v>242.2</v>
      </c>
      <c r="Z600" s="104">
        <v>257</v>
      </c>
      <c r="AA600" s="128" t="s">
        <v>166</v>
      </c>
      <c r="AB600" s="86">
        <v>57.01623</v>
      </c>
      <c r="AC600" s="86">
        <v>51.6</v>
      </c>
      <c r="AD600" s="86">
        <v>73.7</v>
      </c>
      <c r="AE600" s="86">
        <f t="shared" si="71"/>
        <v>73.7</v>
      </c>
      <c r="AF600" s="86">
        <f t="shared" si="66"/>
        <v>2252.1410850000002</v>
      </c>
      <c r="AH600" s="99">
        <v>54.2</v>
      </c>
      <c r="AI600" s="130">
        <v>2068</v>
      </c>
      <c r="AJ600" s="73">
        <v>51.897162648318599</v>
      </c>
      <c r="AK600" s="92">
        <v>51.897162648318599</v>
      </c>
      <c r="AL600" s="77">
        <v>58</v>
      </c>
      <c r="AM600" s="74">
        <v>66</v>
      </c>
      <c r="AN600" s="116" t="s">
        <v>51</v>
      </c>
      <c r="AO600" s="108">
        <v>57.547375347551203</v>
      </c>
      <c r="AP600" s="14">
        <v>56.311846351663903</v>
      </c>
      <c r="AQ600" s="14">
        <v>66.938424853779395</v>
      </c>
      <c r="AR600" s="14">
        <v>47.088961696178899</v>
      </c>
      <c r="AS600" s="108">
        <v>14.427121769188274</v>
      </c>
      <c r="AT600" s="108">
        <f t="shared" si="74"/>
        <v>128.45450831914656</v>
      </c>
      <c r="AY600" s="48">
        <v>1980</v>
      </c>
    </row>
    <row r="601" spans="1:51" ht="10.15" customHeight="1">
      <c r="A601" s="22">
        <v>42480</v>
      </c>
      <c r="B601" s="50">
        <f t="shared" si="70"/>
        <v>2016</v>
      </c>
      <c r="C601" s="169"/>
      <c r="F601" s="17">
        <v>40.1</v>
      </c>
      <c r="G601" s="30">
        <v>17.600000000000001</v>
      </c>
      <c r="H601" s="32">
        <v>3216</v>
      </c>
      <c r="I601" s="32">
        <f t="shared" si="72"/>
        <v>124.02</v>
      </c>
      <c r="J601" s="32">
        <v>146.86342836197139</v>
      </c>
      <c r="K601" s="6">
        <v>135000</v>
      </c>
      <c r="L601" s="6">
        <v>130</v>
      </c>
      <c r="N601" s="91">
        <v>58.1</v>
      </c>
      <c r="O601" s="75">
        <v>2195</v>
      </c>
      <c r="P601" s="137">
        <f t="shared" si="73"/>
        <v>63.11</v>
      </c>
      <c r="Q601" s="3">
        <v>51.616828120908302</v>
      </c>
      <c r="U601" s="148">
        <v>57</v>
      </c>
      <c r="V601" s="4" t="s">
        <v>174</v>
      </c>
      <c r="W601" s="113">
        <v>237.31963595260001</v>
      </c>
      <c r="X601" s="155">
        <f t="shared" si="62"/>
        <v>8.3773831491267785</v>
      </c>
      <c r="Y601" s="113">
        <v>239</v>
      </c>
      <c r="Z601" s="104">
        <v>257</v>
      </c>
      <c r="AA601" s="128" t="s">
        <v>166</v>
      </c>
      <c r="AB601" s="86">
        <v>57.492289999999997</v>
      </c>
      <c r="AC601" s="86">
        <v>51.1</v>
      </c>
      <c r="AD601" s="86">
        <v>73.715000000000003</v>
      </c>
      <c r="AE601" s="86">
        <f t="shared" si="71"/>
        <v>73.715000000000003</v>
      </c>
      <c r="AF601" s="86">
        <f t="shared" si="66"/>
        <v>2270.945455</v>
      </c>
      <c r="AH601" s="99">
        <v>54.2</v>
      </c>
      <c r="AI601" s="130">
        <v>2068</v>
      </c>
      <c r="AJ601" s="73">
        <v>51.2984848652479</v>
      </c>
      <c r="AK601" s="92">
        <v>51.2984848652479</v>
      </c>
      <c r="AL601" s="77">
        <v>58</v>
      </c>
      <c r="AM601" s="74">
        <v>66</v>
      </c>
      <c r="AN601" s="116" t="s">
        <v>51</v>
      </c>
      <c r="AO601" s="108">
        <v>57.6328980165978</v>
      </c>
      <c r="AP601" s="14">
        <v>57.019461458503002</v>
      </c>
      <c r="AQ601" s="14">
        <v>70.119596808455199</v>
      </c>
      <c r="AR601" s="14">
        <v>51.6737791212243</v>
      </c>
      <c r="AS601" s="108">
        <v>8.0111983509213562</v>
      </c>
      <c r="AT601" s="108">
        <f t="shared" si="74"/>
        <v>129.80457428060086</v>
      </c>
      <c r="AY601" s="48">
        <v>1980</v>
      </c>
    </row>
    <row r="602" spans="1:51" ht="10.15" customHeight="1">
      <c r="A602" s="22">
        <v>42481</v>
      </c>
      <c r="B602" s="50">
        <f t="shared" si="70"/>
        <v>2016</v>
      </c>
      <c r="C602" s="169"/>
      <c r="F602" s="17">
        <v>40.1</v>
      </c>
      <c r="G602" s="30">
        <v>17.600000000000001</v>
      </c>
      <c r="H602" s="32">
        <v>3216</v>
      </c>
      <c r="I602" s="32">
        <f t="shared" si="72"/>
        <v>124.02</v>
      </c>
      <c r="J602" s="32">
        <v>143.5233581229331</v>
      </c>
      <c r="K602" s="6">
        <v>135000</v>
      </c>
      <c r="L602" s="6">
        <v>130</v>
      </c>
      <c r="N602" s="91">
        <v>58.1</v>
      </c>
      <c r="O602" s="75">
        <v>2195</v>
      </c>
      <c r="P602" s="137">
        <f t="shared" si="73"/>
        <v>63.11</v>
      </c>
      <c r="Q602" s="3">
        <v>52.009473107842297</v>
      </c>
      <c r="U602" s="24">
        <v>60</v>
      </c>
      <c r="W602" s="113">
        <v>242.71612178430001</v>
      </c>
      <c r="X602" s="155">
        <f t="shared" si="62"/>
        <v>8.5678790989857898</v>
      </c>
      <c r="Y602" s="113">
        <v>240.4</v>
      </c>
      <c r="Z602" s="153">
        <v>257</v>
      </c>
      <c r="AA602" s="154" t="s">
        <v>192</v>
      </c>
      <c r="AB602" s="86">
        <v>56.600160000000002</v>
      </c>
      <c r="AC602" s="86">
        <v>51.4</v>
      </c>
      <c r="AD602" s="86">
        <v>73.715000000000003</v>
      </c>
      <c r="AE602" s="86">
        <f t="shared" si="71"/>
        <v>73.715000000000003</v>
      </c>
      <c r="AF602" s="86">
        <f t="shared" si="66"/>
        <v>2235.7063200000002</v>
      </c>
      <c r="AH602" s="99">
        <v>54.2</v>
      </c>
      <c r="AI602" s="130">
        <v>2068</v>
      </c>
      <c r="AJ602" s="73">
        <v>52.102469401432401</v>
      </c>
      <c r="AK602" s="92">
        <v>52.102469401432401</v>
      </c>
      <c r="AL602" s="77">
        <v>58</v>
      </c>
      <c r="AM602" s="74">
        <v>66</v>
      </c>
      <c r="AN602" s="116" t="s">
        <v>51</v>
      </c>
      <c r="AO602" s="108">
        <v>56.854452334417303</v>
      </c>
      <c r="AP602" s="14">
        <v>56.363838991633699</v>
      </c>
      <c r="AQ602" s="14">
        <v>70.590232860273105</v>
      </c>
      <c r="AR602" s="14">
        <v>52.731648120304001</v>
      </c>
      <c r="AS602" s="108">
        <v>10.496167725065918</v>
      </c>
      <c r="AT602" s="108">
        <f t="shared" si="74"/>
        <v>133.81804870564304</v>
      </c>
      <c r="AY602" s="48">
        <v>1980</v>
      </c>
    </row>
    <row r="603" spans="1:51" ht="10.15" customHeight="1">
      <c r="A603" s="22">
        <v>42482</v>
      </c>
      <c r="B603" s="50">
        <f t="shared" si="70"/>
        <v>2016</v>
      </c>
      <c r="C603" s="169"/>
      <c r="F603" s="17">
        <v>40.1</v>
      </c>
      <c r="G603" s="30">
        <v>17.600000000000001</v>
      </c>
      <c r="H603" s="32">
        <v>3216</v>
      </c>
      <c r="I603" s="32">
        <f t="shared" si="72"/>
        <v>124.02</v>
      </c>
      <c r="J603" s="32">
        <v>141.9276182607756</v>
      </c>
      <c r="K603" s="6">
        <v>135000</v>
      </c>
      <c r="L603" s="6">
        <v>130</v>
      </c>
      <c r="N603" s="91">
        <v>58.1</v>
      </c>
      <c r="O603" s="75">
        <v>2195</v>
      </c>
      <c r="P603" s="137">
        <f t="shared" si="73"/>
        <v>63.11</v>
      </c>
      <c r="Q603" s="3">
        <v>53.162927206743802</v>
      </c>
      <c r="U603" s="24">
        <v>60</v>
      </c>
      <c r="W603" s="113">
        <v>246.0425194211</v>
      </c>
      <c r="X603" s="155">
        <f t="shared" si="62"/>
        <v>8.6853009355648307</v>
      </c>
      <c r="Y603" s="113">
        <v>237.9</v>
      </c>
      <c r="Z603" s="113">
        <v>264.7</v>
      </c>
      <c r="AB603" s="86">
        <v>57.512770000000003</v>
      </c>
      <c r="AC603" s="86">
        <v>51.5</v>
      </c>
      <c r="AD603" s="86">
        <v>73.715000000000003</v>
      </c>
      <c r="AE603" s="86">
        <f t="shared" si="71"/>
        <v>73.715000000000003</v>
      </c>
      <c r="AF603" s="86">
        <f t="shared" si="66"/>
        <v>2271.7544150000003</v>
      </c>
      <c r="AH603" s="99">
        <v>54.2</v>
      </c>
      <c r="AI603" s="130">
        <v>2068</v>
      </c>
      <c r="AJ603" s="73">
        <v>53.494516700432897</v>
      </c>
      <c r="AK603" s="92">
        <v>53.494516700432897</v>
      </c>
      <c r="AL603" s="77">
        <v>58</v>
      </c>
      <c r="AM603" s="74">
        <v>66</v>
      </c>
      <c r="AN603" s="116" t="s">
        <v>51</v>
      </c>
      <c r="AO603" s="108">
        <v>56.6247484351561</v>
      </c>
      <c r="AP603" s="14">
        <v>56.798648337940399</v>
      </c>
      <c r="AQ603" s="14">
        <v>74.262059343759205</v>
      </c>
      <c r="AR603" s="14">
        <v>53.213067883045198</v>
      </c>
      <c r="AS603" s="108">
        <v>16.747266941279655</v>
      </c>
      <c r="AT603" s="108">
        <f t="shared" si="74"/>
        <v>144.22239416808407</v>
      </c>
      <c r="AY603" s="48">
        <v>1980</v>
      </c>
    </row>
    <row r="604" spans="1:51" ht="10.15" customHeight="1">
      <c r="A604" s="22">
        <v>42483</v>
      </c>
      <c r="B604" s="50">
        <f t="shared" si="70"/>
        <v>2016</v>
      </c>
      <c r="C604" s="169"/>
      <c r="F604" s="17">
        <v>40.1</v>
      </c>
      <c r="G604" s="30">
        <v>17.600000000000001</v>
      </c>
      <c r="H604" s="32">
        <v>3216</v>
      </c>
      <c r="I604" s="32">
        <f t="shared" si="72"/>
        <v>124.02</v>
      </c>
      <c r="J604" s="32">
        <v>145.80000000000001</v>
      </c>
      <c r="K604" s="6">
        <v>135000</v>
      </c>
      <c r="L604" s="99">
        <v>123</v>
      </c>
      <c r="M604" s="7" t="s">
        <v>161</v>
      </c>
      <c r="N604" s="91">
        <v>58.1</v>
      </c>
      <c r="O604" s="75">
        <v>2195</v>
      </c>
      <c r="P604" s="137">
        <f t="shared" si="73"/>
        <v>63.11</v>
      </c>
      <c r="Q604" s="3">
        <v>53.3</v>
      </c>
      <c r="U604" s="24">
        <v>60</v>
      </c>
      <c r="W604" s="113">
        <v>249.77987008240004</v>
      </c>
      <c r="X604" s="155">
        <f t="shared" si="62"/>
        <v>8.8172294139087199</v>
      </c>
      <c r="Y604" s="113">
        <v>238.3</v>
      </c>
      <c r="Z604" s="113">
        <v>264.7</v>
      </c>
      <c r="AB604" s="86">
        <v>57.436079999999997</v>
      </c>
      <c r="AC604" s="86">
        <v>51.8</v>
      </c>
      <c r="AD604" s="86">
        <v>73.715000000000003</v>
      </c>
      <c r="AE604" s="86">
        <f t="shared" si="71"/>
        <v>73.715000000000003</v>
      </c>
      <c r="AF604" s="86">
        <f t="shared" si="66"/>
        <v>2268.72516</v>
      </c>
      <c r="AH604" s="99">
        <v>54.2</v>
      </c>
      <c r="AI604" s="130">
        <v>2068</v>
      </c>
      <c r="AJ604" s="73">
        <v>53</v>
      </c>
      <c r="AK604" s="92">
        <v>53</v>
      </c>
      <c r="AL604" s="74">
        <v>66</v>
      </c>
      <c r="AM604" s="74">
        <v>66</v>
      </c>
      <c r="AO604" s="108">
        <v>58.896659546031401</v>
      </c>
      <c r="AP604" s="14">
        <v>57.902050111923202</v>
      </c>
      <c r="AQ604" s="14">
        <v>77.675259611126293</v>
      </c>
      <c r="AR604" s="14">
        <v>50.706241841475503</v>
      </c>
      <c r="AS604" s="108">
        <v>14.440317827172153</v>
      </c>
      <c r="AT604" s="108">
        <f t="shared" si="74"/>
        <v>142.82181927977396</v>
      </c>
      <c r="AY604" s="48">
        <v>1980</v>
      </c>
    </row>
    <row r="605" spans="1:51" ht="10.15" customHeight="1">
      <c r="A605" s="22">
        <v>42484</v>
      </c>
      <c r="B605" s="50">
        <f t="shared" si="70"/>
        <v>2016</v>
      </c>
      <c r="C605" s="169"/>
      <c r="F605" s="17">
        <v>40.1</v>
      </c>
      <c r="G605" s="30">
        <v>17.600000000000001</v>
      </c>
      <c r="H605" s="32">
        <v>3216</v>
      </c>
      <c r="I605" s="32">
        <f t="shared" si="72"/>
        <v>124.02</v>
      </c>
      <c r="J605" s="32">
        <v>145.69999999999999</v>
      </c>
      <c r="K605" s="6">
        <v>135000</v>
      </c>
      <c r="L605" s="99">
        <v>123</v>
      </c>
      <c r="M605" s="7" t="s">
        <v>161</v>
      </c>
      <c r="N605" s="91">
        <v>58.1</v>
      </c>
      <c r="O605" s="75">
        <v>2195</v>
      </c>
      <c r="P605" s="137">
        <f t="shared" si="73"/>
        <v>63.11</v>
      </c>
      <c r="Q605" s="3">
        <v>52.9</v>
      </c>
      <c r="U605" s="24">
        <v>60</v>
      </c>
      <c r="W605" s="113">
        <v>246.66600204819994</v>
      </c>
      <c r="X605" s="155">
        <f t="shared" si="62"/>
        <v>8.7073098723014581</v>
      </c>
      <c r="Y605" s="113">
        <v>238.6</v>
      </c>
      <c r="Z605" s="113">
        <v>264.7</v>
      </c>
      <c r="AB605" s="86">
        <v>57.022840000000002</v>
      </c>
      <c r="AC605" s="86">
        <v>51.2</v>
      </c>
      <c r="AD605" s="86">
        <v>73.715000000000003</v>
      </c>
      <c r="AE605" s="86">
        <f t="shared" si="71"/>
        <v>73.715000000000003</v>
      </c>
      <c r="AF605" s="86">
        <f t="shared" si="66"/>
        <v>2252.40218</v>
      </c>
      <c r="AH605" s="99">
        <v>54.2</v>
      </c>
      <c r="AI605" s="130">
        <v>2068</v>
      </c>
      <c r="AJ605" s="73">
        <v>53.7</v>
      </c>
      <c r="AK605" s="92">
        <v>53.7</v>
      </c>
      <c r="AL605" s="74">
        <v>66</v>
      </c>
      <c r="AM605" s="74">
        <v>66</v>
      </c>
      <c r="AO605" s="108">
        <v>58.236992380814499</v>
      </c>
      <c r="AP605" s="14">
        <v>57.3863111663238</v>
      </c>
      <c r="AQ605" s="14">
        <v>74.708445981431296</v>
      </c>
      <c r="AR605" s="14">
        <v>47.153295319033802</v>
      </c>
      <c r="AS605" s="108">
        <v>13.301814241676517</v>
      </c>
      <c r="AT605" s="108">
        <f t="shared" si="74"/>
        <v>135.16355554214161</v>
      </c>
      <c r="AY605" s="48">
        <v>1980</v>
      </c>
    </row>
    <row r="606" spans="1:51" ht="10.15" customHeight="1">
      <c r="A606" s="22">
        <v>42485</v>
      </c>
      <c r="B606" s="50">
        <f t="shared" si="70"/>
        <v>2016</v>
      </c>
      <c r="C606" s="169"/>
      <c r="F606" s="17">
        <v>40.1</v>
      </c>
      <c r="G606" s="30">
        <v>17.600000000000001</v>
      </c>
      <c r="H606" s="32">
        <v>3216</v>
      </c>
      <c r="I606" s="32">
        <f t="shared" si="72"/>
        <v>124.02</v>
      </c>
      <c r="J606" s="32">
        <v>146.6</v>
      </c>
      <c r="K606" s="6">
        <v>135000</v>
      </c>
      <c r="L606" s="99">
        <v>123</v>
      </c>
      <c r="M606" s="7" t="s">
        <v>162</v>
      </c>
      <c r="N606" s="91">
        <v>58.1</v>
      </c>
      <c r="O606" s="75">
        <v>2195</v>
      </c>
      <c r="P606" s="137">
        <f t="shared" si="73"/>
        <v>63.11</v>
      </c>
      <c r="Q606" s="3">
        <v>54.2</v>
      </c>
      <c r="U606" s="93">
        <v>58</v>
      </c>
      <c r="V606" s="4" t="s">
        <v>188</v>
      </c>
      <c r="W606" s="113">
        <v>246.12555217080003</v>
      </c>
      <c r="X606" s="155">
        <f t="shared" si="62"/>
        <v>8.6882319916292392</v>
      </c>
      <c r="Y606" s="113">
        <v>239.3</v>
      </c>
      <c r="Z606" s="153">
        <v>261</v>
      </c>
      <c r="AA606" s="154" t="s">
        <v>165</v>
      </c>
      <c r="AB606" s="86">
        <v>57.487470000000002</v>
      </c>
      <c r="AC606" s="86">
        <v>50.8</v>
      </c>
      <c r="AD606" s="86">
        <v>73.715000000000003</v>
      </c>
      <c r="AE606" s="86">
        <f t="shared" si="71"/>
        <v>73.715000000000003</v>
      </c>
      <c r="AF606" s="86">
        <f t="shared" si="66"/>
        <v>2270.7550650000003</v>
      </c>
      <c r="AH606" s="99">
        <v>54.2</v>
      </c>
      <c r="AI606" s="130">
        <v>2068</v>
      </c>
      <c r="AJ606" s="73">
        <v>54.6</v>
      </c>
      <c r="AK606" s="92">
        <v>54.6</v>
      </c>
      <c r="AL606" s="74">
        <v>66</v>
      </c>
      <c r="AM606" s="74">
        <v>66</v>
      </c>
      <c r="AO606" s="108">
        <v>58.460389445431602</v>
      </c>
      <c r="AP606" s="14">
        <v>57.310579326196603</v>
      </c>
      <c r="AQ606" s="14">
        <v>70.141195468311906</v>
      </c>
      <c r="AR606" s="14">
        <v>48.957018455691902</v>
      </c>
      <c r="AS606" s="108">
        <v>11.986585842904912</v>
      </c>
      <c r="AT606" s="108">
        <f t="shared" si="74"/>
        <v>131.0847997669087</v>
      </c>
      <c r="AY606" s="48">
        <v>1980</v>
      </c>
    </row>
    <row r="607" spans="1:51" ht="10.15" customHeight="1">
      <c r="A607" s="22">
        <v>42486</v>
      </c>
      <c r="B607" s="50">
        <f t="shared" si="70"/>
        <v>2016</v>
      </c>
      <c r="C607" s="169"/>
      <c r="F607" s="17">
        <v>40.1</v>
      </c>
      <c r="G607" s="30">
        <v>17.600000000000001</v>
      </c>
      <c r="H607" s="32">
        <v>3216</v>
      </c>
      <c r="I607" s="32">
        <f t="shared" si="72"/>
        <v>124.02</v>
      </c>
      <c r="J607" s="32">
        <v>142.5</v>
      </c>
      <c r="K607" s="6">
        <v>135000</v>
      </c>
      <c r="L607" s="99">
        <v>123</v>
      </c>
      <c r="M607" s="7" t="s">
        <v>162</v>
      </c>
      <c r="N607" s="91">
        <v>58.1</v>
      </c>
      <c r="O607" s="75">
        <v>2195</v>
      </c>
      <c r="P607" s="137">
        <f t="shared" si="73"/>
        <v>63.11</v>
      </c>
      <c r="Q607" s="3">
        <v>54.6</v>
      </c>
      <c r="U607" s="93">
        <v>58</v>
      </c>
      <c r="V607" s="4" t="s">
        <v>188</v>
      </c>
      <c r="W607" s="113">
        <v>250.6979735271</v>
      </c>
      <c r="X607" s="155">
        <f t="shared" si="62"/>
        <v>8.8496384655066294</v>
      </c>
      <c r="Y607" s="113">
        <v>239.6</v>
      </c>
      <c r="Z607" s="153">
        <v>258</v>
      </c>
      <c r="AA607" s="154" t="s">
        <v>257</v>
      </c>
      <c r="AB607" s="86">
        <v>57.190829999999998</v>
      </c>
      <c r="AC607" s="86">
        <v>49.8</v>
      </c>
      <c r="AD607" s="89">
        <v>71</v>
      </c>
      <c r="AE607" s="89">
        <f t="shared" si="71"/>
        <v>71</v>
      </c>
      <c r="AF607" s="86">
        <f t="shared" si="66"/>
        <v>2259.037785</v>
      </c>
      <c r="AG607" s="103" t="s">
        <v>160</v>
      </c>
      <c r="AH607" s="99">
        <v>54.2</v>
      </c>
      <c r="AI607" s="130">
        <v>2068</v>
      </c>
      <c r="AJ607" s="73">
        <v>54.5</v>
      </c>
      <c r="AK607" s="92">
        <v>54.5</v>
      </c>
      <c r="AL607" s="74">
        <v>66</v>
      </c>
      <c r="AM607" s="74">
        <v>66</v>
      </c>
      <c r="AO607" s="108">
        <v>58.633614267147401</v>
      </c>
      <c r="AP607" s="14">
        <v>57.927858357897399</v>
      </c>
      <c r="AQ607" s="14">
        <v>71.443854786704605</v>
      </c>
      <c r="AR607" s="14">
        <v>48.296216482773701</v>
      </c>
      <c r="AS607" s="108">
        <v>13.963571983351196</v>
      </c>
      <c r="AT607" s="108">
        <f t="shared" si="74"/>
        <v>133.70364325282949</v>
      </c>
      <c r="AY607" s="48">
        <v>1980</v>
      </c>
    </row>
    <row r="608" spans="1:51" ht="10.15" customHeight="1">
      <c r="A608" s="22">
        <v>42487</v>
      </c>
      <c r="B608" s="50">
        <f t="shared" si="70"/>
        <v>2016</v>
      </c>
      <c r="C608" s="169"/>
      <c r="F608" s="17">
        <v>40.1</v>
      </c>
      <c r="G608" s="30">
        <v>17.600000000000001</v>
      </c>
      <c r="H608" s="32">
        <v>3216</v>
      </c>
      <c r="I608" s="32">
        <f t="shared" si="72"/>
        <v>124.02</v>
      </c>
      <c r="J608" s="32">
        <v>140.1</v>
      </c>
      <c r="K608" s="6">
        <v>135000</v>
      </c>
      <c r="L608" s="99">
        <v>123</v>
      </c>
      <c r="M608" s="7" t="s">
        <v>162</v>
      </c>
      <c r="N608" s="91">
        <v>58.1</v>
      </c>
      <c r="O608" s="75">
        <v>2195</v>
      </c>
      <c r="P608" s="137">
        <f t="shared" si="73"/>
        <v>63.11</v>
      </c>
      <c r="Q608" s="3">
        <v>54.4</v>
      </c>
      <c r="U608" s="93">
        <v>58</v>
      </c>
      <c r="V608" s="4" t="s">
        <v>188</v>
      </c>
      <c r="W608" s="113">
        <v>248.91548436850002</v>
      </c>
      <c r="X608" s="155">
        <f t="shared" si="62"/>
        <v>8.7867165982080504</v>
      </c>
      <c r="Y608" s="113">
        <v>238.5</v>
      </c>
      <c r="Z608" s="153">
        <v>258</v>
      </c>
      <c r="AA608" s="154" t="s">
        <v>165</v>
      </c>
      <c r="AB608" s="86">
        <v>56.074129999999997</v>
      </c>
      <c r="AC608" s="86">
        <v>49.9</v>
      </c>
      <c r="AD608" s="89">
        <v>71</v>
      </c>
      <c r="AE608" s="89">
        <f t="shared" si="71"/>
        <v>71</v>
      </c>
      <c r="AF608" s="86">
        <f t="shared" si="66"/>
        <v>2214.9281349999997</v>
      </c>
      <c r="AG608" s="103" t="s">
        <v>159</v>
      </c>
      <c r="AH608" s="99">
        <v>54.2</v>
      </c>
      <c r="AI608" s="130">
        <v>2068</v>
      </c>
      <c r="AJ608" s="73">
        <v>54.4</v>
      </c>
      <c r="AK608" s="92">
        <v>54.4</v>
      </c>
      <c r="AL608" s="74">
        <v>66</v>
      </c>
      <c r="AM608" s="74">
        <v>66</v>
      </c>
      <c r="AO608" s="108">
        <v>58.401168120645501</v>
      </c>
      <c r="AP608" s="14">
        <v>58.667645177147598</v>
      </c>
      <c r="AQ608" s="14">
        <v>71.619143746915697</v>
      </c>
      <c r="AR608" s="14">
        <v>49.840718578156697</v>
      </c>
      <c r="AS608" s="108">
        <v>16.123445551709374</v>
      </c>
      <c r="AT608" s="108">
        <f t="shared" si="74"/>
        <v>137.58330787678176</v>
      </c>
      <c r="AY608" s="48">
        <v>1980</v>
      </c>
    </row>
    <row r="609" spans="1:51" ht="10.15" customHeight="1">
      <c r="A609" s="22">
        <v>42488</v>
      </c>
      <c r="B609" s="50">
        <f t="shared" si="70"/>
        <v>2016</v>
      </c>
      <c r="C609" s="169"/>
      <c r="F609" s="17">
        <v>40.1</v>
      </c>
      <c r="G609" s="30">
        <v>17.600000000000001</v>
      </c>
      <c r="H609" s="32">
        <v>3216</v>
      </c>
      <c r="I609" s="32">
        <f t="shared" si="72"/>
        <v>124.02</v>
      </c>
      <c r="J609" s="32">
        <v>141</v>
      </c>
      <c r="K609" s="6">
        <v>135000</v>
      </c>
      <c r="L609" s="99">
        <v>123</v>
      </c>
      <c r="M609" s="7" t="s">
        <v>162</v>
      </c>
      <c r="N609" s="91">
        <v>58.1</v>
      </c>
      <c r="O609" s="75">
        <v>2195</v>
      </c>
      <c r="P609" s="137">
        <f t="shared" si="73"/>
        <v>63.11</v>
      </c>
      <c r="Q609" s="3">
        <v>53.9</v>
      </c>
      <c r="U609" s="93">
        <v>58</v>
      </c>
      <c r="V609" s="4" t="s">
        <v>188</v>
      </c>
      <c r="W609" s="113">
        <v>252.59842898040003</v>
      </c>
      <c r="X609" s="155">
        <f t="shared" si="62"/>
        <v>8.9167245430081206</v>
      </c>
      <c r="Y609" s="113">
        <v>234.9</v>
      </c>
      <c r="Z609" s="153">
        <v>258</v>
      </c>
      <c r="AA609" s="154" t="s">
        <v>165</v>
      </c>
      <c r="AB609" s="86">
        <v>54.927280000000003</v>
      </c>
      <c r="AC609" s="86">
        <v>49.4</v>
      </c>
      <c r="AD609" s="89">
        <v>71</v>
      </c>
      <c r="AE609" s="89">
        <f t="shared" si="71"/>
        <v>71</v>
      </c>
      <c r="AF609" s="86">
        <f t="shared" si="66"/>
        <v>2169.6275599999999</v>
      </c>
      <c r="AG609" s="103" t="s">
        <v>159</v>
      </c>
      <c r="AH609" s="99">
        <v>54.2</v>
      </c>
      <c r="AI609" s="130">
        <v>2068</v>
      </c>
      <c r="AJ609" s="73">
        <v>54.4</v>
      </c>
      <c r="AK609" s="92">
        <v>54.4</v>
      </c>
      <c r="AL609" s="74">
        <v>66</v>
      </c>
      <c r="AM609" s="74">
        <v>66</v>
      </c>
      <c r="AO609" s="108">
        <v>57.528240283677498</v>
      </c>
      <c r="AP609" s="14">
        <v>58.295945119937997</v>
      </c>
      <c r="AQ609" s="14">
        <v>71.403924210462407</v>
      </c>
      <c r="AR609" s="14">
        <v>52.706791355998597</v>
      </c>
      <c r="AS609" s="108">
        <v>19.516255514163348</v>
      </c>
      <c r="AT609" s="108">
        <f t="shared" si="74"/>
        <v>143.62697108062434</v>
      </c>
      <c r="AY609" s="48">
        <v>1980</v>
      </c>
    </row>
    <row r="610" spans="1:51" ht="10.15" customHeight="1">
      <c r="A610" s="22">
        <v>42489</v>
      </c>
      <c r="B610" s="50">
        <f t="shared" si="70"/>
        <v>2016</v>
      </c>
      <c r="C610" s="169"/>
      <c r="F610" s="17">
        <v>40.1</v>
      </c>
      <c r="G610" s="30">
        <v>17.600000000000001</v>
      </c>
      <c r="H610" s="32">
        <v>3216</v>
      </c>
      <c r="I610" s="32">
        <f t="shared" si="72"/>
        <v>124.02</v>
      </c>
      <c r="J610" s="32">
        <v>137.9</v>
      </c>
      <c r="K610" s="6">
        <v>135000</v>
      </c>
      <c r="L610" s="99">
        <v>123</v>
      </c>
      <c r="M610" s="7" t="s">
        <v>162</v>
      </c>
      <c r="N610" s="91">
        <v>58.1</v>
      </c>
      <c r="O610" s="75">
        <v>2195</v>
      </c>
      <c r="P610" s="137">
        <f t="shared" si="73"/>
        <v>63.11</v>
      </c>
      <c r="Q610" s="3">
        <v>53.2</v>
      </c>
      <c r="U610" s="24">
        <v>60</v>
      </c>
      <c r="W610" s="113">
        <v>251.4544648065</v>
      </c>
      <c r="X610" s="155">
        <f t="shared" si="62"/>
        <v>8.8763426076694483</v>
      </c>
      <c r="Y610" s="113">
        <v>235.7</v>
      </c>
      <c r="Z610" s="153">
        <v>258</v>
      </c>
      <c r="AA610" s="154" t="s">
        <v>165</v>
      </c>
      <c r="AB610" s="86">
        <v>56.047919999999998</v>
      </c>
      <c r="AC610" s="86">
        <v>49.3</v>
      </c>
      <c r="AD610" s="89">
        <v>71</v>
      </c>
      <c r="AE610" s="89">
        <f t="shared" si="71"/>
        <v>71</v>
      </c>
      <c r="AF610" s="86">
        <f t="shared" si="66"/>
        <v>2213.89284</v>
      </c>
      <c r="AG610" s="103" t="s">
        <v>159</v>
      </c>
      <c r="AH610" s="99">
        <v>54.2</v>
      </c>
      <c r="AI610" s="130">
        <v>2068</v>
      </c>
      <c r="AJ610" s="73">
        <v>53.9</v>
      </c>
      <c r="AK610" s="92">
        <v>53.9</v>
      </c>
      <c r="AL610" s="74">
        <v>66</v>
      </c>
      <c r="AM610" s="74">
        <v>66</v>
      </c>
      <c r="AO610" s="108">
        <v>58.614529655909699</v>
      </c>
      <c r="AP610" s="14">
        <v>59.190947283475403</v>
      </c>
      <c r="AQ610" s="14">
        <v>70.973098399180301</v>
      </c>
      <c r="AR610" s="14">
        <v>54.1134027560527</v>
      </c>
      <c r="AS610" s="108">
        <v>20.63567167073521</v>
      </c>
      <c r="AT610" s="108">
        <f t="shared" si="74"/>
        <v>145.72217282596822</v>
      </c>
      <c r="AY610" s="48">
        <v>1980</v>
      </c>
    </row>
    <row r="611" spans="1:51" ht="10.15" customHeight="1">
      <c r="A611" s="22">
        <v>42490</v>
      </c>
      <c r="B611" s="50">
        <f t="shared" si="70"/>
        <v>2016</v>
      </c>
      <c r="C611" s="169"/>
      <c r="F611" s="17">
        <v>40.1</v>
      </c>
      <c r="G611" s="30">
        <v>17.600000000000001</v>
      </c>
      <c r="H611" s="32">
        <v>3216</v>
      </c>
      <c r="I611" s="32">
        <f t="shared" si="72"/>
        <v>124.02</v>
      </c>
      <c r="J611" s="32">
        <v>143.1</v>
      </c>
      <c r="K611" s="6">
        <v>135000</v>
      </c>
      <c r="L611" s="6">
        <v>130</v>
      </c>
      <c r="N611" s="91">
        <v>58.1</v>
      </c>
      <c r="O611" s="75">
        <v>2195</v>
      </c>
      <c r="P611" s="137">
        <f t="shared" si="73"/>
        <v>63.11</v>
      </c>
      <c r="Q611" s="3">
        <v>55</v>
      </c>
      <c r="U611" s="24">
        <v>60</v>
      </c>
      <c r="W611" s="113">
        <v>248.42759384900003</v>
      </c>
      <c r="X611" s="155">
        <f t="shared" si="62"/>
        <v>8.7694940628697005</v>
      </c>
      <c r="Y611" s="113">
        <v>235.9</v>
      </c>
      <c r="Z611" s="113">
        <v>261</v>
      </c>
      <c r="AB611" s="86">
        <v>56.391109999999998</v>
      </c>
      <c r="AC611" s="86">
        <v>49.3</v>
      </c>
      <c r="AD611" s="89">
        <v>71</v>
      </c>
      <c r="AE611" s="89">
        <f t="shared" si="71"/>
        <v>71</v>
      </c>
      <c r="AF611" s="86">
        <f t="shared" si="66"/>
        <v>2227.4488449999999</v>
      </c>
      <c r="AG611" s="103" t="s">
        <v>159</v>
      </c>
      <c r="AH611" s="99">
        <v>54.2</v>
      </c>
      <c r="AI611" s="130">
        <v>2068</v>
      </c>
      <c r="AJ611" s="73">
        <v>54.9</v>
      </c>
      <c r="AK611" s="92">
        <v>54.9</v>
      </c>
      <c r="AL611" s="74">
        <v>66</v>
      </c>
      <c r="AM611" s="74">
        <v>66</v>
      </c>
      <c r="AO611" s="108">
        <v>60.5827891338688</v>
      </c>
      <c r="AP611" s="14">
        <v>61.2773551576513</v>
      </c>
      <c r="AQ611" s="14">
        <v>70.891635898406506</v>
      </c>
      <c r="AR611" s="14">
        <v>54.195330318178797</v>
      </c>
      <c r="AS611" s="108">
        <v>19.905200151555338</v>
      </c>
      <c r="AT611" s="108">
        <f t="shared" si="74"/>
        <v>144.99216636814063</v>
      </c>
      <c r="AY611" s="48">
        <v>1980</v>
      </c>
    </row>
    <row r="612" spans="1:51" ht="9" customHeight="1">
      <c r="A612" s="22">
        <v>42491</v>
      </c>
      <c r="B612" s="50">
        <f t="shared" si="70"/>
        <v>2016</v>
      </c>
      <c r="C612" s="172" t="s">
        <v>220</v>
      </c>
      <c r="D612" s="158">
        <v>0</v>
      </c>
      <c r="E612" s="157">
        <v>150</v>
      </c>
      <c r="F612" s="17">
        <v>37.700000000000003</v>
      </c>
      <c r="G612" s="30">
        <v>17.399999999999999</v>
      </c>
      <c r="H612" s="32">
        <v>3374</v>
      </c>
      <c r="I612" s="32">
        <f t="shared" si="72"/>
        <v>124.02</v>
      </c>
      <c r="J612" s="32">
        <v>142.9</v>
      </c>
      <c r="K612" s="6">
        <v>132000</v>
      </c>
      <c r="L612" s="6">
        <v>131</v>
      </c>
      <c r="N612" s="91">
        <v>57.2</v>
      </c>
      <c r="O612" s="75">
        <v>2163</v>
      </c>
      <c r="P612" s="137">
        <f t="shared" si="73"/>
        <v>63.11</v>
      </c>
      <c r="Q612" s="3">
        <v>55.8</v>
      </c>
      <c r="U612" s="24">
        <v>60</v>
      </c>
      <c r="W612" s="113">
        <v>250.65889758790001</v>
      </c>
      <c r="X612" s="155">
        <f t="shared" si="62"/>
        <v>8.8482590848528684</v>
      </c>
      <c r="Y612" s="113">
        <v>241</v>
      </c>
      <c r="Z612" s="113">
        <v>261.3</v>
      </c>
      <c r="AB612" s="86">
        <v>55.973509999999997</v>
      </c>
      <c r="AC612" s="86">
        <v>49.2</v>
      </c>
      <c r="AD612" s="89">
        <v>71</v>
      </c>
      <c r="AE612" s="89">
        <f t="shared" si="71"/>
        <v>71</v>
      </c>
      <c r="AF612" s="86">
        <f t="shared" si="66"/>
        <v>2210.9536450000001</v>
      </c>
      <c r="AG612" s="103" t="s">
        <v>159</v>
      </c>
      <c r="AH612" s="99">
        <v>54.2</v>
      </c>
      <c r="AI612" s="130">
        <v>2105</v>
      </c>
      <c r="AJ612" s="73">
        <v>55</v>
      </c>
      <c r="AK612" s="92">
        <v>55</v>
      </c>
      <c r="AL612" s="74">
        <v>65</v>
      </c>
      <c r="AM612" s="74">
        <v>65</v>
      </c>
      <c r="AO612" s="108">
        <v>61.062309833672899</v>
      </c>
      <c r="AP612" s="14">
        <v>61.080712368720299</v>
      </c>
      <c r="AQ612" s="14">
        <v>71.167031466343801</v>
      </c>
      <c r="AR612" s="14">
        <v>53.250386366138201</v>
      </c>
      <c r="AS612" s="108">
        <v>16.91577733104365</v>
      </c>
      <c r="AT612" s="108">
        <f t="shared" si="74"/>
        <v>141.33319516352566</v>
      </c>
      <c r="AY612" s="48">
        <v>1980</v>
      </c>
    </row>
    <row r="613" spans="1:51" ht="10.15" customHeight="1">
      <c r="A613" s="22">
        <v>42492</v>
      </c>
      <c r="B613" s="50">
        <f t="shared" si="70"/>
        <v>2016</v>
      </c>
      <c r="C613" s="169"/>
      <c r="F613" s="17">
        <v>37.700000000000003</v>
      </c>
      <c r="G613" s="30">
        <v>17.399999999999999</v>
      </c>
      <c r="H613" s="32">
        <v>3374</v>
      </c>
      <c r="I613" s="32">
        <f t="shared" si="72"/>
        <v>124.02</v>
      </c>
      <c r="J613" s="32">
        <v>141</v>
      </c>
      <c r="K613" s="6">
        <v>132000</v>
      </c>
      <c r="L613" s="6">
        <v>131</v>
      </c>
      <c r="N613" s="91">
        <v>57.2</v>
      </c>
      <c r="O613" s="75">
        <v>2163</v>
      </c>
      <c r="P613" s="137">
        <f t="shared" si="73"/>
        <v>63.11</v>
      </c>
      <c r="Q613" s="3">
        <v>51.5</v>
      </c>
      <c r="U613" s="24">
        <v>60</v>
      </c>
      <c r="W613" s="113">
        <v>245.85560655209997</v>
      </c>
      <c r="X613" s="155">
        <f t="shared" si="62"/>
        <v>8.678702911289129</v>
      </c>
      <c r="Y613" s="113">
        <v>242.5</v>
      </c>
      <c r="Z613" s="113">
        <v>261.3</v>
      </c>
      <c r="AB613" s="86">
        <v>55.175460000000001</v>
      </c>
      <c r="AC613" s="86">
        <v>49.1</v>
      </c>
      <c r="AD613" s="86">
        <v>73.927999999999997</v>
      </c>
      <c r="AE613" s="86">
        <f t="shared" si="71"/>
        <v>73.927999999999997</v>
      </c>
      <c r="AF613" s="86">
        <f t="shared" si="66"/>
        <v>2179.4306700000002</v>
      </c>
      <c r="AG613" s="173" t="s">
        <v>229</v>
      </c>
      <c r="AH613" s="99">
        <v>54.2</v>
      </c>
      <c r="AI613" s="130">
        <v>2105</v>
      </c>
      <c r="AJ613" s="73">
        <v>51</v>
      </c>
      <c r="AK613" s="92">
        <v>51</v>
      </c>
      <c r="AL613" s="77">
        <v>61</v>
      </c>
      <c r="AM613" s="74">
        <v>65</v>
      </c>
      <c r="AN613" s="116" t="s">
        <v>163</v>
      </c>
      <c r="AO613" s="108">
        <v>59.529146506264603</v>
      </c>
      <c r="AP613" s="14">
        <v>59.324782750483699</v>
      </c>
      <c r="AQ613" s="14">
        <v>72.560642413592205</v>
      </c>
      <c r="AR613" s="14">
        <v>52.234043713498998</v>
      </c>
      <c r="AS613" s="108">
        <v>17.879684827078584</v>
      </c>
      <c r="AT613" s="108">
        <f t="shared" si="74"/>
        <v>142.6743709541698</v>
      </c>
      <c r="AY613" s="48">
        <v>1980</v>
      </c>
    </row>
    <row r="614" spans="1:51" ht="10.15" customHeight="1">
      <c r="A614" s="22">
        <v>42493</v>
      </c>
      <c r="B614" s="50">
        <f t="shared" si="70"/>
        <v>2016</v>
      </c>
      <c r="C614" s="169"/>
      <c r="F614" s="17">
        <v>37.700000000000003</v>
      </c>
      <c r="G614" s="30">
        <v>17.399999999999999</v>
      </c>
      <c r="H614" s="32">
        <v>3374</v>
      </c>
      <c r="I614" s="32">
        <f t="shared" si="72"/>
        <v>124.02</v>
      </c>
      <c r="J614" s="32">
        <v>142.10000000000002</v>
      </c>
      <c r="K614" s="6">
        <v>132000</v>
      </c>
      <c r="L614" s="6">
        <v>131</v>
      </c>
      <c r="N614" s="91">
        <v>57.2</v>
      </c>
      <c r="O614" s="75">
        <v>2163</v>
      </c>
      <c r="P614" s="137">
        <f t="shared" si="73"/>
        <v>63.11</v>
      </c>
      <c r="Q614" s="3">
        <v>50.9</v>
      </c>
      <c r="U614" s="24">
        <v>60</v>
      </c>
      <c r="W614" s="113">
        <v>238.54982481779999</v>
      </c>
      <c r="X614" s="155">
        <f t="shared" si="62"/>
        <v>8.4208088160683374</v>
      </c>
      <c r="Y614" s="113">
        <v>244.5</v>
      </c>
      <c r="Z614" s="113">
        <v>261.3</v>
      </c>
      <c r="AB614" s="86">
        <v>52.005980000000001</v>
      </c>
      <c r="AC614" s="86">
        <v>47.5</v>
      </c>
      <c r="AD614" s="86">
        <v>73.927999999999997</v>
      </c>
      <c r="AE614" s="86">
        <f t="shared" si="71"/>
        <v>73.927999999999997</v>
      </c>
      <c r="AF614" s="86">
        <f t="shared" si="66"/>
        <v>2054.23621</v>
      </c>
      <c r="AG614" s="173" t="s">
        <v>229</v>
      </c>
      <c r="AH614" s="99">
        <v>54.2</v>
      </c>
      <c r="AI614" s="130">
        <v>2105</v>
      </c>
      <c r="AJ614" s="73">
        <v>51.5</v>
      </c>
      <c r="AK614" s="92">
        <v>51.5</v>
      </c>
      <c r="AL614" s="77">
        <v>61</v>
      </c>
      <c r="AM614" s="74">
        <v>65</v>
      </c>
      <c r="AN614" s="116" t="s">
        <v>163</v>
      </c>
      <c r="AO614" s="108">
        <v>60.052295691695598</v>
      </c>
      <c r="AP614" s="14">
        <v>60.680209456014502</v>
      </c>
      <c r="AQ614" s="14">
        <v>73.681776475311906</v>
      </c>
      <c r="AR614" s="14">
        <v>54.036787167473598</v>
      </c>
      <c r="AS614" s="108">
        <v>15.516318159554906</v>
      </c>
      <c r="AT614" s="108">
        <f t="shared" si="74"/>
        <v>143.23488180234042</v>
      </c>
      <c r="AY614" s="48">
        <v>1980</v>
      </c>
    </row>
    <row r="615" spans="1:51" ht="10.15" customHeight="1">
      <c r="A615" s="22">
        <v>42494</v>
      </c>
      <c r="B615" s="50">
        <f t="shared" si="70"/>
        <v>2016</v>
      </c>
      <c r="C615" s="169"/>
      <c r="F615" s="17">
        <v>37.700000000000003</v>
      </c>
      <c r="G615" s="30">
        <v>17.399999999999999</v>
      </c>
      <c r="H615" s="32">
        <v>3374</v>
      </c>
      <c r="I615" s="32">
        <f t="shared" si="72"/>
        <v>124.02</v>
      </c>
      <c r="J615" s="32">
        <v>139.6</v>
      </c>
      <c r="K615" s="6">
        <v>132000</v>
      </c>
      <c r="L615" s="6">
        <v>131</v>
      </c>
      <c r="N615" s="91">
        <v>57.2</v>
      </c>
      <c r="O615" s="75">
        <v>2163</v>
      </c>
      <c r="P615" s="137">
        <f t="shared" si="73"/>
        <v>63.11</v>
      </c>
      <c r="Q615" s="3">
        <v>51.4</v>
      </c>
      <c r="U615" s="24">
        <v>60</v>
      </c>
      <c r="W615" s="113">
        <v>239.44543612889998</v>
      </c>
      <c r="X615" s="155">
        <f t="shared" si="62"/>
        <v>8.4524238953501687</v>
      </c>
      <c r="Y615" s="113">
        <v>228.4</v>
      </c>
      <c r="Z615" s="113">
        <v>261.3</v>
      </c>
      <c r="AB615" s="86">
        <v>44.835391229999999</v>
      </c>
      <c r="AC615" s="86">
        <v>47.9</v>
      </c>
      <c r="AD615" s="86">
        <v>73.927999999999997</v>
      </c>
      <c r="AE615" s="86">
        <f t="shared" si="71"/>
        <v>73.927999999999997</v>
      </c>
      <c r="AF615" s="86">
        <f t="shared" si="66"/>
        <v>1770.997953585</v>
      </c>
      <c r="AG615" s="173" t="s">
        <v>229</v>
      </c>
      <c r="AH615" s="99">
        <v>54.2</v>
      </c>
      <c r="AI615" s="130">
        <v>2105</v>
      </c>
      <c r="AJ615" s="73">
        <v>52</v>
      </c>
      <c r="AK615" s="92">
        <v>52</v>
      </c>
      <c r="AL615" s="77">
        <v>61</v>
      </c>
      <c r="AM615" s="74">
        <v>65</v>
      </c>
      <c r="AN615" s="116" t="s">
        <v>163</v>
      </c>
      <c r="AO615" s="108">
        <v>59.773453465857301</v>
      </c>
      <c r="AP615" s="14">
        <v>59.406884133368798</v>
      </c>
      <c r="AQ615" s="14">
        <v>73.314739460527306</v>
      </c>
      <c r="AR615" s="14">
        <v>51.993834275311997</v>
      </c>
      <c r="AS615" s="108">
        <v>9.0999863389396936</v>
      </c>
      <c r="AT615" s="108">
        <f t="shared" si="74"/>
        <v>134.40856007477899</v>
      </c>
      <c r="AY615" s="48">
        <v>1980</v>
      </c>
    </row>
    <row r="616" spans="1:51" ht="10.15" customHeight="1">
      <c r="A616" s="22">
        <v>42495</v>
      </c>
      <c r="B616" s="50">
        <f t="shared" si="70"/>
        <v>2016</v>
      </c>
      <c r="C616" s="169"/>
      <c r="F616" s="17">
        <v>37.700000000000003</v>
      </c>
      <c r="G616" s="30">
        <v>17.399999999999999</v>
      </c>
      <c r="H616" s="32">
        <v>3374</v>
      </c>
      <c r="I616" s="32">
        <f t="shared" si="72"/>
        <v>124.02</v>
      </c>
      <c r="J616" s="32">
        <v>132.9</v>
      </c>
      <c r="K616" s="6">
        <v>132000</v>
      </c>
      <c r="L616" s="6">
        <v>131</v>
      </c>
      <c r="N616" s="91">
        <v>57.2</v>
      </c>
      <c r="O616" s="75">
        <v>2163</v>
      </c>
      <c r="P616" s="137">
        <f t="shared" si="73"/>
        <v>63.11</v>
      </c>
      <c r="Q616" s="3">
        <v>51.9</v>
      </c>
      <c r="U616" s="24">
        <v>60</v>
      </c>
      <c r="W616" s="113">
        <v>241.74843557929998</v>
      </c>
      <c r="X616" s="155">
        <f t="shared" si="62"/>
        <v>8.5337197759492884</v>
      </c>
      <c r="Y616" s="113">
        <v>222.8</v>
      </c>
      <c r="Z616" s="113">
        <v>261.3</v>
      </c>
      <c r="AB616" s="86">
        <v>39.791240000000002</v>
      </c>
      <c r="AC616" s="86">
        <v>50.1</v>
      </c>
      <c r="AD616" s="86">
        <v>73.927999999999997</v>
      </c>
      <c r="AE616" s="86">
        <f t="shared" si="71"/>
        <v>73.927999999999997</v>
      </c>
      <c r="AF616" s="86">
        <f t="shared" si="66"/>
        <v>1571.7539800000002</v>
      </c>
      <c r="AG616" s="173" t="s">
        <v>229</v>
      </c>
      <c r="AH616" s="99">
        <v>54.2</v>
      </c>
      <c r="AI616" s="130">
        <v>2105</v>
      </c>
      <c r="AJ616" s="73">
        <v>52.3</v>
      </c>
      <c r="AK616" s="92">
        <v>52.3</v>
      </c>
      <c r="AL616" s="77">
        <v>61</v>
      </c>
      <c r="AM616" s="74">
        <v>65</v>
      </c>
      <c r="AN616" s="116" t="s">
        <v>163</v>
      </c>
      <c r="AO616" s="108">
        <v>60.621973592933401</v>
      </c>
      <c r="AP616" s="14">
        <v>59.889931513864099</v>
      </c>
      <c r="AQ616" s="14">
        <v>76.406186898824004</v>
      </c>
      <c r="AR616" s="14">
        <v>52.987302706074097</v>
      </c>
      <c r="AS616" s="108">
        <v>17.717812657165748</v>
      </c>
      <c r="AT616" s="108">
        <f t="shared" si="74"/>
        <v>147.11130226206384</v>
      </c>
      <c r="AY616" s="48">
        <v>1980</v>
      </c>
    </row>
    <row r="617" spans="1:51" ht="10.15" customHeight="1">
      <c r="A617" s="22">
        <v>42496</v>
      </c>
      <c r="B617" s="50">
        <f t="shared" si="70"/>
        <v>2016</v>
      </c>
      <c r="C617" s="169"/>
      <c r="F617" s="17">
        <v>37.700000000000003</v>
      </c>
      <c r="G617" s="30">
        <v>17.399999999999999</v>
      </c>
      <c r="H617" s="32">
        <v>3374</v>
      </c>
      <c r="I617" s="32">
        <f t="shared" si="72"/>
        <v>124.02</v>
      </c>
      <c r="J617" s="32">
        <v>131.69999999999999</v>
      </c>
      <c r="K617" s="6">
        <v>132000</v>
      </c>
      <c r="L617" s="6">
        <v>131</v>
      </c>
      <c r="N617" s="91">
        <v>57.2</v>
      </c>
      <c r="O617" s="75">
        <v>2163</v>
      </c>
      <c r="P617" s="137">
        <f t="shared" si="73"/>
        <v>63.11</v>
      </c>
      <c r="Q617" s="3">
        <v>51.7</v>
      </c>
      <c r="U617" s="24">
        <v>60</v>
      </c>
      <c r="W617" s="113">
        <v>238.48668847920001</v>
      </c>
      <c r="X617" s="155">
        <f t="shared" ref="X617:X680" si="75">W617*$X$1/1000</f>
        <v>8.4185801033157599</v>
      </c>
      <c r="Y617" s="113">
        <v>222.3</v>
      </c>
      <c r="Z617" s="113">
        <v>261.3</v>
      </c>
      <c r="AB617" s="86">
        <v>39.225490000000001</v>
      </c>
      <c r="AC617" s="86">
        <v>51.1</v>
      </c>
      <c r="AD617" s="86">
        <v>73.927999999999997</v>
      </c>
      <c r="AE617" s="86">
        <f t="shared" si="71"/>
        <v>73.927999999999997</v>
      </c>
      <c r="AF617" s="159">
        <f t="shared" si="66"/>
        <v>1549.406855</v>
      </c>
      <c r="AG617" s="173" t="s">
        <v>229</v>
      </c>
      <c r="AH617" s="99">
        <v>54.2</v>
      </c>
      <c r="AI617" s="130">
        <v>2105</v>
      </c>
      <c r="AJ617" s="73">
        <v>52.1</v>
      </c>
      <c r="AK617" s="92">
        <v>52.1</v>
      </c>
      <c r="AL617" s="74">
        <v>65</v>
      </c>
      <c r="AM617" s="74">
        <v>65</v>
      </c>
      <c r="AO617" s="108">
        <v>61.762360224188598</v>
      </c>
      <c r="AP617" s="14">
        <v>61.089791466985702</v>
      </c>
      <c r="AQ617" s="14">
        <v>75.561993249723699</v>
      </c>
      <c r="AR617" s="14">
        <v>54.175769517156802</v>
      </c>
      <c r="AS617" s="108">
        <v>24.160089737228525</v>
      </c>
      <c r="AT617" s="108">
        <f t="shared" si="74"/>
        <v>153.89785250410904</v>
      </c>
      <c r="AY617" s="48">
        <v>1980</v>
      </c>
    </row>
    <row r="618" spans="1:51" ht="10.15" customHeight="1">
      <c r="A618" s="22">
        <v>42497</v>
      </c>
      <c r="B618" s="50">
        <f t="shared" si="70"/>
        <v>2016</v>
      </c>
      <c r="C618" s="169"/>
      <c r="F618" s="17">
        <v>37.700000000000003</v>
      </c>
      <c r="G618" s="30">
        <v>17.399999999999999</v>
      </c>
      <c r="H618" s="32">
        <v>3374</v>
      </c>
      <c r="I618" s="32">
        <f t="shared" si="72"/>
        <v>124.02</v>
      </c>
      <c r="J618" s="32">
        <v>130.6</v>
      </c>
      <c r="K618" s="6">
        <v>132000</v>
      </c>
      <c r="L618" s="6">
        <v>131</v>
      </c>
      <c r="N618" s="91">
        <v>57.2</v>
      </c>
      <c r="O618" s="75">
        <v>2163</v>
      </c>
      <c r="P618" s="137">
        <f t="shared" si="73"/>
        <v>63.11</v>
      </c>
      <c r="Q618" s="3">
        <v>51.1</v>
      </c>
      <c r="U618" s="24">
        <v>60</v>
      </c>
      <c r="W618" s="113">
        <v>240.90375544329999</v>
      </c>
      <c r="X618" s="155">
        <f t="shared" si="75"/>
        <v>8.5039025671484882</v>
      </c>
      <c r="Y618" s="113">
        <v>221.2</v>
      </c>
      <c r="Z618" s="113">
        <v>261.3</v>
      </c>
      <c r="AB618" s="86">
        <v>33.398670000000003</v>
      </c>
      <c r="AC618" s="86">
        <v>50.8</v>
      </c>
      <c r="AD618" s="86">
        <v>73.927999999999997</v>
      </c>
      <c r="AE618" s="86">
        <f t="shared" si="71"/>
        <v>73.927999999999997</v>
      </c>
      <c r="AF618" s="159">
        <f t="shared" si="66"/>
        <v>1319.2474650000001</v>
      </c>
      <c r="AH618" s="99">
        <v>54.2</v>
      </c>
      <c r="AI618" s="130">
        <v>2105</v>
      </c>
      <c r="AJ618" s="73">
        <v>51</v>
      </c>
      <c r="AK618" s="92">
        <v>51</v>
      </c>
      <c r="AL618" s="74">
        <v>65</v>
      </c>
      <c r="AM618" s="74">
        <v>65</v>
      </c>
      <c r="AO618" s="108">
        <v>61.193573319616299</v>
      </c>
      <c r="AP618" s="14">
        <v>60.643826752005602</v>
      </c>
      <c r="AQ618" s="14">
        <v>74.326118472575502</v>
      </c>
      <c r="AR618" s="14">
        <v>52.250377854534101</v>
      </c>
      <c r="AS618" s="108">
        <v>25.865030058286838</v>
      </c>
      <c r="AT618" s="108">
        <f t="shared" si="74"/>
        <v>152.44152638539643</v>
      </c>
      <c r="AY618" s="48">
        <v>1980</v>
      </c>
    </row>
    <row r="619" spans="1:51" ht="10.15" customHeight="1">
      <c r="A619" s="22">
        <v>42498</v>
      </c>
      <c r="B619" s="50">
        <f t="shared" si="70"/>
        <v>2016</v>
      </c>
      <c r="C619" s="169"/>
      <c r="F619" s="17">
        <v>37.700000000000003</v>
      </c>
      <c r="G619" s="30">
        <v>17.399999999999999</v>
      </c>
      <c r="H619" s="32">
        <v>3374</v>
      </c>
      <c r="I619" s="32">
        <f t="shared" si="72"/>
        <v>124.02</v>
      </c>
      <c r="J619" s="32">
        <v>127.7</v>
      </c>
      <c r="K619" s="6">
        <v>132000</v>
      </c>
      <c r="L619" s="6">
        <v>131</v>
      </c>
      <c r="N619" s="91">
        <v>57.2</v>
      </c>
      <c r="O619" s="75">
        <v>2163</v>
      </c>
      <c r="P619" s="137">
        <f t="shared" si="73"/>
        <v>63.11</v>
      </c>
      <c r="Q619" s="3">
        <v>52.2</v>
      </c>
      <c r="U619" s="93">
        <v>52</v>
      </c>
      <c r="V619" s="4" t="s">
        <v>150</v>
      </c>
      <c r="W619" s="113">
        <v>239.6899646983</v>
      </c>
      <c r="X619" s="155">
        <f t="shared" si="75"/>
        <v>8.4610557538499886</v>
      </c>
      <c r="Y619" s="113">
        <v>239.3</v>
      </c>
      <c r="Z619" s="113">
        <v>261.3</v>
      </c>
      <c r="AB619" s="86">
        <v>31.872</v>
      </c>
      <c r="AC619" s="86">
        <v>50.1</v>
      </c>
      <c r="AD619" s="86">
        <v>73.927999999999997</v>
      </c>
      <c r="AE619" s="160">
        <f t="shared" si="71"/>
        <v>73.927999999999997</v>
      </c>
      <c r="AF619" s="159">
        <f t="shared" si="66"/>
        <v>1258.944</v>
      </c>
      <c r="AG619" s="174" t="s">
        <v>205</v>
      </c>
      <c r="AH619" s="99">
        <v>54.2</v>
      </c>
      <c r="AI619" s="130">
        <v>2105</v>
      </c>
      <c r="AJ619" s="73">
        <v>52.2</v>
      </c>
      <c r="AK619" s="92">
        <v>52.2</v>
      </c>
      <c r="AL619" s="74">
        <v>65</v>
      </c>
      <c r="AM619" s="74">
        <v>65</v>
      </c>
      <c r="AO619" s="108">
        <v>58.402678067580197</v>
      </c>
      <c r="AP619" s="14">
        <v>58.1567394345767</v>
      </c>
      <c r="AQ619" s="14">
        <v>74.631329311111898</v>
      </c>
      <c r="AR619" s="14">
        <v>52.062498175305699</v>
      </c>
      <c r="AS619" s="108">
        <v>28.495864792395118</v>
      </c>
      <c r="AT619" s="108">
        <f t="shared" si="74"/>
        <v>155.18969227881271</v>
      </c>
      <c r="AY619" s="48">
        <v>1980</v>
      </c>
    </row>
    <row r="620" spans="1:51" ht="10.15" customHeight="1">
      <c r="A620" s="22">
        <v>42499</v>
      </c>
      <c r="B620" s="50">
        <f t="shared" si="70"/>
        <v>2016</v>
      </c>
      <c r="C620" s="169"/>
      <c r="F620" s="17">
        <v>37.700000000000003</v>
      </c>
      <c r="G620" s="30">
        <v>17.399999999999999</v>
      </c>
      <c r="H620" s="32">
        <v>3374</v>
      </c>
      <c r="I620" s="32">
        <f t="shared" si="72"/>
        <v>124.02</v>
      </c>
      <c r="J620" s="32">
        <v>129.9</v>
      </c>
      <c r="K620" s="6">
        <v>132000</v>
      </c>
      <c r="L620" s="6">
        <v>131</v>
      </c>
      <c r="N620" s="91">
        <v>57.2</v>
      </c>
      <c r="O620" s="75">
        <v>2163</v>
      </c>
      <c r="P620" s="137">
        <f t="shared" si="73"/>
        <v>63.11</v>
      </c>
      <c r="Q620" s="3">
        <v>52.3</v>
      </c>
      <c r="U620" s="93">
        <v>52</v>
      </c>
      <c r="V620" s="4" t="s">
        <v>150</v>
      </c>
      <c r="W620" s="113">
        <v>236.2272750084</v>
      </c>
      <c r="X620" s="155">
        <f t="shared" si="75"/>
        <v>8.3388228077965199</v>
      </c>
      <c r="Y620" s="113">
        <v>240.7</v>
      </c>
      <c r="Z620" s="113">
        <v>235</v>
      </c>
      <c r="AA620" s="102" t="s">
        <v>205</v>
      </c>
      <c r="AB620" s="86">
        <v>33.27722</v>
      </c>
      <c r="AC620" s="86">
        <v>49.4</v>
      </c>
      <c r="AD620" s="86">
        <v>73.927999999999997</v>
      </c>
      <c r="AE620" s="86">
        <f t="shared" si="71"/>
        <v>73.927999999999997</v>
      </c>
      <c r="AF620" s="159">
        <f t="shared" si="66"/>
        <v>1314.45019</v>
      </c>
      <c r="AG620" s="174" t="s">
        <v>205</v>
      </c>
      <c r="AH620" s="99">
        <v>54.2</v>
      </c>
      <c r="AI620" s="130">
        <v>2105</v>
      </c>
      <c r="AJ620" s="73">
        <v>52.2</v>
      </c>
      <c r="AK620" s="92">
        <v>52.2</v>
      </c>
      <c r="AL620" s="77">
        <v>55</v>
      </c>
      <c r="AM620" s="77">
        <v>55</v>
      </c>
      <c r="AN620" s="116" t="s">
        <v>45</v>
      </c>
      <c r="AO620" s="108">
        <v>51.4235675382388</v>
      </c>
      <c r="AP620" s="14">
        <v>50.730405897589598</v>
      </c>
      <c r="AQ620" s="14">
        <v>75.365469218287899</v>
      </c>
      <c r="AR620" s="14">
        <v>54.157223368092097</v>
      </c>
      <c r="AS620" s="108">
        <v>33.187969879544383</v>
      </c>
      <c r="AT620" s="108">
        <f t="shared" si="74"/>
        <v>162.71066246592437</v>
      </c>
      <c r="AY620" s="48">
        <v>1980</v>
      </c>
    </row>
    <row r="621" spans="1:51" ht="10.15" customHeight="1">
      <c r="A621" s="22">
        <v>42500</v>
      </c>
      <c r="B621" s="50">
        <f t="shared" si="70"/>
        <v>2016</v>
      </c>
      <c r="C621" s="169"/>
      <c r="F621" s="17">
        <v>37.700000000000003</v>
      </c>
      <c r="G621" s="30">
        <v>17.399999999999999</v>
      </c>
      <c r="H621" s="32">
        <v>3374</v>
      </c>
      <c r="I621" s="32">
        <f t="shared" si="72"/>
        <v>124.02</v>
      </c>
      <c r="J621" s="32">
        <v>138.19999999999999</v>
      </c>
      <c r="K621" s="6">
        <v>132000</v>
      </c>
      <c r="L621" s="99">
        <v>120</v>
      </c>
      <c r="M621" s="7" t="s">
        <v>167</v>
      </c>
      <c r="N621" s="91">
        <v>57.2</v>
      </c>
      <c r="O621" s="75">
        <v>2163</v>
      </c>
      <c r="P621" s="137">
        <f t="shared" si="73"/>
        <v>63.11</v>
      </c>
      <c r="Q621" s="3">
        <v>50.3</v>
      </c>
      <c r="U621" s="93">
        <v>52</v>
      </c>
      <c r="V621" s="4" t="s">
        <v>150</v>
      </c>
      <c r="W621" s="113">
        <v>223.27636182510003</v>
      </c>
      <c r="X621" s="155">
        <f t="shared" si="75"/>
        <v>7.8816555724260304</v>
      </c>
      <c r="Y621" s="113">
        <v>237.4</v>
      </c>
      <c r="Z621" s="155">
        <v>235</v>
      </c>
      <c r="AA621" s="102" t="s">
        <v>205</v>
      </c>
      <c r="AB621" s="86">
        <v>34.678379999999997</v>
      </c>
      <c r="AC621" s="86">
        <v>49.1</v>
      </c>
      <c r="AD621" s="86">
        <v>73.927999999999997</v>
      </c>
      <c r="AE621" s="86">
        <f t="shared" si="71"/>
        <v>73.927999999999997</v>
      </c>
      <c r="AF621" s="159">
        <f t="shared" si="66"/>
        <v>1369.7960099999998</v>
      </c>
      <c r="AH621" s="99">
        <v>54.2</v>
      </c>
      <c r="AI621" s="130">
        <v>2105</v>
      </c>
      <c r="AJ621" s="73">
        <v>50.4</v>
      </c>
      <c r="AK621" s="92">
        <v>50.4</v>
      </c>
      <c r="AL621" s="77">
        <v>55</v>
      </c>
      <c r="AM621" s="77">
        <v>55</v>
      </c>
      <c r="AN621" s="116" t="s">
        <v>45</v>
      </c>
      <c r="AO621" s="108">
        <v>47.798255579140402</v>
      </c>
      <c r="AP621" s="14">
        <v>46.384371303149202</v>
      </c>
      <c r="AQ621" s="14">
        <v>63.598457056665097</v>
      </c>
      <c r="AR621" s="14">
        <v>50.580731390468003</v>
      </c>
      <c r="AS621" s="108">
        <v>31.345555270527438</v>
      </c>
      <c r="AT621" s="108">
        <f t="shared" si="74"/>
        <v>145.52474371766053</v>
      </c>
      <c r="AY621" s="48">
        <v>1980</v>
      </c>
    </row>
    <row r="622" spans="1:51" ht="10.15" customHeight="1">
      <c r="A622" s="22">
        <v>42501</v>
      </c>
      <c r="B622" s="50">
        <f t="shared" si="70"/>
        <v>2016</v>
      </c>
      <c r="C622" s="169"/>
      <c r="F622" s="17">
        <v>37.700000000000003</v>
      </c>
      <c r="G622" s="30">
        <v>17.399999999999999</v>
      </c>
      <c r="H622" s="32">
        <v>3374</v>
      </c>
      <c r="I622" s="32">
        <f t="shared" si="72"/>
        <v>124.02</v>
      </c>
      <c r="J622" s="32">
        <v>137.5</v>
      </c>
      <c r="K622" s="6">
        <v>132000</v>
      </c>
      <c r="L622" s="99">
        <v>120</v>
      </c>
      <c r="M622" s="7" t="s">
        <v>167</v>
      </c>
      <c r="N622" s="91">
        <v>57.2</v>
      </c>
      <c r="O622" s="75">
        <v>2163</v>
      </c>
      <c r="P622" s="137">
        <f t="shared" si="73"/>
        <v>63.11</v>
      </c>
      <c r="Q622" s="3">
        <v>53</v>
      </c>
      <c r="U622" s="24">
        <v>60</v>
      </c>
      <c r="W622" s="113">
        <v>212.69616970049998</v>
      </c>
      <c r="X622" s="155">
        <f t="shared" si="75"/>
        <v>7.508174790427649</v>
      </c>
      <c r="Y622" s="113">
        <v>225</v>
      </c>
      <c r="Z622" s="104">
        <v>215</v>
      </c>
      <c r="AA622" s="105" t="s">
        <v>204</v>
      </c>
      <c r="AB622" s="86">
        <v>35.40119</v>
      </c>
      <c r="AC622" s="86">
        <v>49</v>
      </c>
      <c r="AD622" s="86">
        <v>73.927999999999997</v>
      </c>
      <c r="AE622" s="86">
        <f t="shared" si="71"/>
        <v>73.927999999999997</v>
      </c>
      <c r="AF622" s="159">
        <f t="shared" si="66"/>
        <v>1398.3470050000001</v>
      </c>
      <c r="AG622" s="103" t="s">
        <v>230</v>
      </c>
      <c r="AH622" s="99">
        <v>54.2</v>
      </c>
      <c r="AI622" s="130">
        <v>2105</v>
      </c>
      <c r="AJ622" s="73">
        <v>52.4</v>
      </c>
      <c r="AK622" s="92">
        <v>52.4</v>
      </c>
      <c r="AL622" s="77">
        <v>55</v>
      </c>
      <c r="AM622" s="77">
        <v>55</v>
      </c>
      <c r="AN622" s="116" t="s">
        <v>45</v>
      </c>
      <c r="AO622" s="108">
        <v>47.8621734769374</v>
      </c>
      <c r="AP622" s="14">
        <v>47.196702347237803</v>
      </c>
      <c r="AQ622" s="14">
        <v>69.330704433240101</v>
      </c>
      <c r="AR622" s="14">
        <v>50.813273268233203</v>
      </c>
      <c r="AS622" s="108">
        <v>14.231426275995579</v>
      </c>
      <c r="AT622" s="108">
        <f t="shared" si="74"/>
        <v>134.37540397746889</v>
      </c>
      <c r="AY622" s="48">
        <v>1980</v>
      </c>
    </row>
    <row r="623" spans="1:51" ht="10.15" customHeight="1">
      <c r="A623" s="22">
        <v>42502</v>
      </c>
      <c r="B623" s="50">
        <f t="shared" si="70"/>
        <v>2016</v>
      </c>
      <c r="C623" s="169"/>
      <c r="F623" s="17">
        <v>37.700000000000003</v>
      </c>
      <c r="G623" s="30">
        <v>17.399999999999999</v>
      </c>
      <c r="H623" s="32">
        <v>3374</v>
      </c>
      <c r="I623" s="32">
        <f t="shared" si="72"/>
        <v>124.02</v>
      </c>
      <c r="J623" s="32">
        <v>131.19999999999999</v>
      </c>
      <c r="K623" s="6">
        <v>132000</v>
      </c>
      <c r="L623" s="99">
        <v>120</v>
      </c>
      <c r="M623" s="7" t="s">
        <v>167</v>
      </c>
      <c r="N623" s="91">
        <v>57.2</v>
      </c>
      <c r="O623" s="75">
        <v>2163</v>
      </c>
      <c r="P623" s="137">
        <f t="shared" si="73"/>
        <v>63.11</v>
      </c>
      <c r="Q623" s="3">
        <v>51.9</v>
      </c>
      <c r="U623" s="24">
        <v>60</v>
      </c>
      <c r="W623" s="113">
        <v>228.93742551710002</v>
      </c>
      <c r="X623" s="155">
        <f t="shared" si="75"/>
        <v>8.0814911207536309</v>
      </c>
      <c r="Y623" s="113">
        <v>225.3</v>
      </c>
      <c r="Z623" s="153">
        <v>215</v>
      </c>
      <c r="AA623" s="154" t="s">
        <v>204</v>
      </c>
      <c r="AB623" s="86">
        <v>36.196860000000001</v>
      </c>
      <c r="AC623" s="86">
        <v>49.1</v>
      </c>
      <c r="AD623" s="86">
        <v>73.927999999999997</v>
      </c>
      <c r="AE623" s="86">
        <f t="shared" si="71"/>
        <v>73.927999999999997</v>
      </c>
      <c r="AF623" s="159">
        <f t="shared" si="66"/>
        <v>1429.7759700000001</v>
      </c>
      <c r="AG623" s="103" t="s">
        <v>230</v>
      </c>
      <c r="AH623" s="99">
        <v>54.2</v>
      </c>
      <c r="AI623" s="130">
        <v>2105</v>
      </c>
      <c r="AJ623" s="73">
        <v>51.6</v>
      </c>
      <c r="AK623" s="92">
        <v>51.6</v>
      </c>
      <c r="AL623" s="77">
        <v>55</v>
      </c>
      <c r="AM623" s="77">
        <v>55</v>
      </c>
      <c r="AN623" s="116" t="s">
        <v>45</v>
      </c>
      <c r="AO623" s="108">
        <v>51.854836103583402</v>
      </c>
      <c r="AP623" s="14">
        <v>50.295953267975001</v>
      </c>
      <c r="AQ623" s="14">
        <v>80.253464708656693</v>
      </c>
      <c r="AR623" s="14">
        <v>55.390545802997799</v>
      </c>
      <c r="AS623" s="108">
        <v>4.8717827702422154</v>
      </c>
      <c r="AT623" s="108">
        <f t="shared" si="74"/>
        <v>140.51579328189672</v>
      </c>
      <c r="AY623" s="48">
        <v>1980</v>
      </c>
    </row>
    <row r="624" spans="1:51" ht="10.15" customHeight="1">
      <c r="A624" s="22">
        <v>42503</v>
      </c>
      <c r="B624" s="50">
        <f t="shared" si="70"/>
        <v>2016</v>
      </c>
      <c r="C624" s="169"/>
      <c r="F624" s="17">
        <v>37.700000000000003</v>
      </c>
      <c r="G624" s="30">
        <v>17.399999999999999</v>
      </c>
      <c r="H624" s="32">
        <v>3374</v>
      </c>
      <c r="I624" s="32">
        <f t="shared" si="72"/>
        <v>124.02</v>
      </c>
      <c r="J624" s="32">
        <v>127.3</v>
      </c>
      <c r="K624" s="6">
        <v>132000</v>
      </c>
      <c r="L624" s="99">
        <v>120</v>
      </c>
      <c r="M624" s="7" t="s">
        <v>167</v>
      </c>
      <c r="N624" s="91">
        <v>57.2</v>
      </c>
      <c r="O624" s="75">
        <v>2163</v>
      </c>
      <c r="P624" s="137">
        <f t="shared" si="73"/>
        <v>63.11</v>
      </c>
      <c r="Q624" s="3">
        <v>47.9</v>
      </c>
      <c r="U624" s="24">
        <v>60</v>
      </c>
      <c r="W624" s="113">
        <v>237.98689658509994</v>
      </c>
      <c r="X624" s="155">
        <f t="shared" si="75"/>
        <v>8.4009374494540285</v>
      </c>
      <c r="Y624" s="113">
        <v>228.5</v>
      </c>
      <c r="Z624" s="113">
        <v>230</v>
      </c>
      <c r="AB624" s="86">
        <v>37.489640000000001</v>
      </c>
      <c r="AC624" s="86">
        <v>49.1</v>
      </c>
      <c r="AD624" s="86">
        <v>73.927999999999997</v>
      </c>
      <c r="AE624" s="86">
        <f t="shared" si="71"/>
        <v>73.927999999999997</v>
      </c>
      <c r="AF624" s="159">
        <f t="shared" si="66"/>
        <v>1480.84078</v>
      </c>
      <c r="AG624" s="103" t="s">
        <v>230</v>
      </c>
      <c r="AH624" s="99">
        <v>54.2</v>
      </c>
      <c r="AI624" s="130">
        <v>2105</v>
      </c>
      <c r="AJ624" s="73">
        <v>47.9</v>
      </c>
      <c r="AK624" s="92">
        <v>47.9</v>
      </c>
      <c r="AL624" s="77">
        <v>55</v>
      </c>
      <c r="AM624" s="77">
        <v>55</v>
      </c>
      <c r="AN624" s="116" t="s">
        <v>45</v>
      </c>
      <c r="AO624" s="108">
        <v>57.199270334456997</v>
      </c>
      <c r="AP624" s="14">
        <v>56.061201545011897</v>
      </c>
      <c r="AQ624" s="14">
        <v>74.651802372524301</v>
      </c>
      <c r="AR624" s="14">
        <v>53.923761749289604</v>
      </c>
      <c r="AS624" s="108">
        <v>13.95668059087366</v>
      </c>
      <c r="AT624" s="108">
        <f t="shared" si="74"/>
        <v>142.53224471268754</v>
      </c>
      <c r="AY624" s="48">
        <v>1980</v>
      </c>
    </row>
    <row r="625" spans="1:51" ht="10.15" customHeight="1">
      <c r="A625" s="22">
        <v>42504</v>
      </c>
      <c r="B625" s="50">
        <f t="shared" si="70"/>
        <v>2016</v>
      </c>
      <c r="C625" s="169"/>
      <c r="F625" s="17">
        <v>37.700000000000003</v>
      </c>
      <c r="G625" s="30">
        <v>17.399999999999999</v>
      </c>
      <c r="H625" s="32">
        <v>3374</v>
      </c>
      <c r="I625" s="32">
        <f t="shared" si="72"/>
        <v>124.02</v>
      </c>
      <c r="J625" s="32">
        <v>126.1</v>
      </c>
      <c r="K625" s="6">
        <v>132000</v>
      </c>
      <c r="L625" s="99">
        <v>120</v>
      </c>
      <c r="M625" s="7" t="s">
        <v>167</v>
      </c>
      <c r="N625" s="91">
        <v>57.2</v>
      </c>
      <c r="O625" s="75">
        <v>2163</v>
      </c>
      <c r="P625" s="137">
        <f t="shared" si="73"/>
        <v>63.11</v>
      </c>
      <c r="Q625" s="3">
        <v>55.6</v>
      </c>
      <c r="U625" s="24">
        <v>60</v>
      </c>
      <c r="W625" s="113">
        <v>241.10319158920001</v>
      </c>
      <c r="X625" s="155">
        <f t="shared" si="75"/>
        <v>8.5109426630987599</v>
      </c>
      <c r="Y625" s="113">
        <v>228.5</v>
      </c>
      <c r="Z625" s="155">
        <v>230</v>
      </c>
      <c r="AB625" s="86">
        <v>38.970149999999997</v>
      </c>
      <c r="AC625" s="86">
        <v>49.8</v>
      </c>
      <c r="AD625" s="86">
        <v>73.927999999999997</v>
      </c>
      <c r="AE625" s="86">
        <f t="shared" si="71"/>
        <v>73.927999999999997</v>
      </c>
      <c r="AF625" s="159">
        <f t="shared" si="66"/>
        <v>1539.3209249999998</v>
      </c>
      <c r="AG625" s="103"/>
      <c r="AH625" s="99">
        <v>54.2</v>
      </c>
      <c r="AI625" s="130">
        <v>2105</v>
      </c>
      <c r="AJ625" s="73">
        <v>53.4</v>
      </c>
      <c r="AK625" s="92">
        <v>53.4</v>
      </c>
      <c r="AL625" s="74">
        <v>65</v>
      </c>
      <c r="AM625" s="74">
        <v>65</v>
      </c>
      <c r="AO625" s="108">
        <v>59.101977968618101</v>
      </c>
      <c r="AP625" s="14">
        <v>58.909461315052901</v>
      </c>
      <c r="AQ625" s="14">
        <v>74.750920254565997</v>
      </c>
      <c r="AR625" s="14">
        <v>53.8128999179795</v>
      </c>
      <c r="AS625" s="108">
        <v>22.156123780543563</v>
      </c>
      <c r="AT625" s="108">
        <f t="shared" si="74"/>
        <v>150.71994395308906</v>
      </c>
      <c r="AY625" s="48">
        <v>1980</v>
      </c>
    </row>
    <row r="626" spans="1:51" ht="10.15" customHeight="1">
      <c r="A626" s="22">
        <v>42505</v>
      </c>
      <c r="B626" s="50">
        <f t="shared" si="70"/>
        <v>2016</v>
      </c>
      <c r="C626" s="169"/>
      <c r="F626" s="17">
        <v>37.700000000000003</v>
      </c>
      <c r="G626" s="30">
        <v>17.399999999999999</v>
      </c>
      <c r="H626" s="32">
        <v>3374</v>
      </c>
      <c r="I626" s="32">
        <f t="shared" si="72"/>
        <v>124.02</v>
      </c>
      <c r="J626" s="32">
        <v>128</v>
      </c>
      <c r="K626" s="6">
        <v>132000</v>
      </c>
      <c r="L626" s="6">
        <v>131</v>
      </c>
      <c r="N626" s="91">
        <v>57.2</v>
      </c>
      <c r="O626" s="75">
        <v>2163</v>
      </c>
      <c r="P626" s="137">
        <f t="shared" si="73"/>
        <v>63.11</v>
      </c>
      <c r="Q626" s="3">
        <v>53.3</v>
      </c>
      <c r="U626" s="24">
        <v>60</v>
      </c>
      <c r="W626" s="113">
        <v>239.06250415930003</v>
      </c>
      <c r="X626" s="155">
        <f t="shared" si="75"/>
        <v>8.4389063968232918</v>
      </c>
      <c r="Y626" s="113">
        <v>233.2</v>
      </c>
      <c r="Z626" s="155">
        <v>230</v>
      </c>
      <c r="AB626" s="86">
        <v>38.99579</v>
      </c>
      <c r="AC626" s="86">
        <v>51.4</v>
      </c>
      <c r="AD626" s="86">
        <v>73.927999999999997</v>
      </c>
      <c r="AE626" s="86">
        <f t="shared" si="71"/>
        <v>73.927999999999997</v>
      </c>
      <c r="AF626" s="159">
        <f t="shared" si="66"/>
        <v>1540.333705</v>
      </c>
      <c r="AH626" s="99">
        <v>54.2</v>
      </c>
      <c r="AI626" s="130">
        <v>2105</v>
      </c>
      <c r="AJ626" s="73">
        <v>51.8</v>
      </c>
      <c r="AK626" s="92">
        <v>51.8</v>
      </c>
      <c r="AL626" s="74">
        <v>65</v>
      </c>
      <c r="AM626" s="74">
        <v>65</v>
      </c>
      <c r="AO626" s="108">
        <v>60.233024854446199</v>
      </c>
      <c r="AP626" s="14">
        <v>59.944938930428101</v>
      </c>
      <c r="AQ626" s="14">
        <v>75.549635828318799</v>
      </c>
      <c r="AR626" s="14">
        <v>52.507408952073803</v>
      </c>
      <c r="AS626" s="108">
        <v>24.183928791487407</v>
      </c>
      <c r="AT626" s="108">
        <f t="shared" si="74"/>
        <v>152.24097357188001</v>
      </c>
      <c r="AY626" s="48">
        <v>1980</v>
      </c>
    </row>
    <row r="627" spans="1:51" ht="10.15" customHeight="1">
      <c r="A627" s="22">
        <v>42506</v>
      </c>
      <c r="B627" s="50">
        <f t="shared" si="70"/>
        <v>2016</v>
      </c>
      <c r="C627" s="169"/>
      <c r="F627" s="17">
        <v>37.700000000000003</v>
      </c>
      <c r="G627" s="30">
        <v>17.399999999999999</v>
      </c>
      <c r="H627" s="32">
        <v>3374</v>
      </c>
      <c r="I627" s="32">
        <f t="shared" si="72"/>
        <v>124.02</v>
      </c>
      <c r="J627" s="32">
        <v>134.1</v>
      </c>
      <c r="K627" s="6">
        <v>132000</v>
      </c>
      <c r="L627" s="6">
        <v>131</v>
      </c>
      <c r="N627" s="91">
        <v>57.2</v>
      </c>
      <c r="O627" s="75">
        <v>2163</v>
      </c>
      <c r="P627" s="137">
        <f t="shared" si="73"/>
        <v>63.11</v>
      </c>
      <c r="Q627" s="3">
        <v>52.4</v>
      </c>
      <c r="U627" s="24">
        <v>60</v>
      </c>
      <c r="W627" s="113">
        <v>237.11103101709998</v>
      </c>
      <c r="X627" s="155">
        <f t="shared" si="75"/>
        <v>8.370019394903629</v>
      </c>
      <c r="Y627" s="113">
        <v>240.6</v>
      </c>
      <c r="Z627" s="155">
        <v>230</v>
      </c>
      <c r="AA627" s="105"/>
      <c r="AB627" s="86">
        <v>37.913600000000002</v>
      </c>
      <c r="AC627" s="86">
        <v>51.2</v>
      </c>
      <c r="AD627" s="86">
        <v>73.927999999999997</v>
      </c>
      <c r="AE627" s="86">
        <f t="shared" si="71"/>
        <v>73.927999999999997</v>
      </c>
      <c r="AF627" s="159">
        <f t="shared" ref="AF627:AF650" si="76">AB627*$AF$1</f>
        <v>1497.5872000000002</v>
      </c>
      <c r="AH627" s="99">
        <v>54.2</v>
      </c>
      <c r="AI627" s="130">
        <v>2105</v>
      </c>
      <c r="AJ627" s="73">
        <v>51.6</v>
      </c>
      <c r="AK627" s="92">
        <v>51.6</v>
      </c>
      <c r="AL627" s="74">
        <v>65</v>
      </c>
      <c r="AM627" s="74">
        <v>65</v>
      </c>
      <c r="AO627" s="108">
        <v>59.124173401890197</v>
      </c>
      <c r="AP627" s="14">
        <v>58.019251066032702</v>
      </c>
      <c r="AQ627" s="14">
        <v>75.868787621560102</v>
      </c>
      <c r="AR627" s="14">
        <v>52.789548517445098</v>
      </c>
      <c r="AS627" s="108">
        <v>24.163858942224831</v>
      </c>
      <c r="AT627" s="108">
        <f t="shared" si="74"/>
        <v>152.82219508123003</v>
      </c>
      <c r="AY627" s="48">
        <v>1980</v>
      </c>
    </row>
    <row r="628" spans="1:51" ht="10.15" customHeight="1">
      <c r="A628" s="22">
        <v>42507</v>
      </c>
      <c r="B628" s="50">
        <f t="shared" si="70"/>
        <v>2016</v>
      </c>
      <c r="C628" s="169"/>
      <c r="F628" s="17">
        <v>37.700000000000003</v>
      </c>
      <c r="G628" s="30">
        <v>17.399999999999999</v>
      </c>
      <c r="H628" s="32">
        <v>3374</v>
      </c>
      <c r="I628" s="32">
        <f t="shared" si="72"/>
        <v>124.02</v>
      </c>
      <c r="J628" s="32">
        <v>143.20000000000002</v>
      </c>
      <c r="K628" s="6">
        <v>132000</v>
      </c>
      <c r="L628" s="6">
        <v>131</v>
      </c>
      <c r="N628" s="91">
        <v>57.2</v>
      </c>
      <c r="O628" s="75">
        <v>2163</v>
      </c>
      <c r="P628" s="137">
        <f t="shared" si="73"/>
        <v>63.11</v>
      </c>
      <c r="Q628" s="3">
        <v>51.8</v>
      </c>
      <c r="U628" s="24">
        <v>60</v>
      </c>
      <c r="W628" s="113">
        <v>234.24464108289999</v>
      </c>
      <c r="X628" s="155">
        <f t="shared" si="75"/>
        <v>8.2688358302263687</v>
      </c>
      <c r="Y628" s="113">
        <v>238.8</v>
      </c>
      <c r="Z628" s="155">
        <v>230</v>
      </c>
      <c r="AA628" s="105"/>
      <c r="AB628" s="86">
        <v>35.026980000000002</v>
      </c>
      <c r="AC628" s="86">
        <v>49.9</v>
      </c>
      <c r="AD628" s="86">
        <v>73.927999999999997</v>
      </c>
      <c r="AE628" s="86">
        <f t="shared" si="71"/>
        <v>73.927999999999997</v>
      </c>
      <c r="AF628" s="159">
        <f t="shared" si="76"/>
        <v>1383.5657100000001</v>
      </c>
      <c r="AH628" s="99">
        <v>54.2</v>
      </c>
      <c r="AI628" s="130">
        <v>2105</v>
      </c>
      <c r="AJ628" s="73">
        <v>52.1</v>
      </c>
      <c r="AK628" s="92">
        <v>52.1</v>
      </c>
      <c r="AL628" s="74">
        <v>65</v>
      </c>
      <c r="AM628" s="74">
        <v>65</v>
      </c>
      <c r="AO628" s="108">
        <v>58.9782130918964</v>
      </c>
      <c r="AP628" s="14">
        <v>57.046768377602497</v>
      </c>
      <c r="AQ628" s="14">
        <v>73.436489166140802</v>
      </c>
      <c r="AR628" s="14">
        <v>52.239866247243299</v>
      </c>
      <c r="AS628" s="108">
        <v>21.68981563181865</v>
      </c>
      <c r="AT628" s="108">
        <f t="shared" si="74"/>
        <v>147.36617104520275</v>
      </c>
      <c r="AY628" s="48">
        <v>1980</v>
      </c>
    </row>
    <row r="629" spans="1:51" ht="10.15" customHeight="1">
      <c r="A629" s="22">
        <v>42508</v>
      </c>
      <c r="B629" s="50">
        <f t="shared" si="70"/>
        <v>2016</v>
      </c>
      <c r="C629" s="169"/>
      <c r="F629" s="17">
        <v>37.700000000000003</v>
      </c>
      <c r="G629" s="30">
        <v>17.399999999999999</v>
      </c>
      <c r="H629" s="32">
        <v>3374</v>
      </c>
      <c r="I629" s="32">
        <f t="shared" si="72"/>
        <v>124.02</v>
      </c>
      <c r="J629" s="32">
        <v>140</v>
      </c>
      <c r="K629" s="6">
        <v>132000</v>
      </c>
      <c r="L629" s="6">
        <v>131</v>
      </c>
      <c r="N629" s="91">
        <v>57.2</v>
      </c>
      <c r="O629" s="75">
        <v>2163</v>
      </c>
      <c r="P629" s="137">
        <f t="shared" si="73"/>
        <v>63.11</v>
      </c>
      <c r="Q629" s="3">
        <v>51.7</v>
      </c>
      <c r="U629" s="24">
        <v>60</v>
      </c>
      <c r="W629" s="113">
        <v>222.91739731370001</v>
      </c>
      <c r="X629" s="155">
        <f t="shared" si="75"/>
        <v>7.8689841251736095</v>
      </c>
      <c r="Y629" s="113">
        <v>236.4</v>
      </c>
      <c r="Z629" s="155">
        <v>230</v>
      </c>
      <c r="AA629" s="105"/>
      <c r="AB629" s="86">
        <v>36.738599999999998</v>
      </c>
      <c r="AC629" s="86">
        <v>48.3</v>
      </c>
      <c r="AD629" s="86">
        <v>73.927999999999997</v>
      </c>
      <c r="AE629" s="86">
        <f t="shared" si="71"/>
        <v>73.927999999999997</v>
      </c>
      <c r="AF629" s="159">
        <f t="shared" si="76"/>
        <v>1451.1747</v>
      </c>
      <c r="AH629" s="99">
        <v>54.2</v>
      </c>
      <c r="AI629" s="130">
        <v>2105</v>
      </c>
      <c r="AJ629" s="73">
        <v>52.1</v>
      </c>
      <c r="AK629" s="92">
        <v>52.1</v>
      </c>
      <c r="AL629" s="74">
        <v>65</v>
      </c>
      <c r="AM629" s="74">
        <v>65</v>
      </c>
      <c r="AO629" s="108">
        <v>56.820317247724702</v>
      </c>
      <c r="AP629" s="14">
        <v>57.196155979898201</v>
      </c>
      <c r="AQ629" s="14">
        <v>75.072836512029895</v>
      </c>
      <c r="AR629" s="14">
        <v>52.616095472889697</v>
      </c>
      <c r="AS629" s="108">
        <v>20.631038513791339</v>
      </c>
      <c r="AT629" s="108">
        <f t="shared" si="74"/>
        <v>148.31997049871092</v>
      </c>
      <c r="AY629" s="48">
        <v>1980</v>
      </c>
    </row>
    <row r="630" spans="1:51" ht="10.15" customHeight="1">
      <c r="A630" s="22">
        <v>42509</v>
      </c>
      <c r="B630" s="50">
        <f t="shared" si="70"/>
        <v>2016</v>
      </c>
      <c r="C630" s="169"/>
      <c r="F630" s="17">
        <v>37.700000000000003</v>
      </c>
      <c r="G630" s="30">
        <v>17.399999999999999</v>
      </c>
      <c r="H630" s="32">
        <v>3374</v>
      </c>
      <c r="I630" s="32">
        <f t="shared" si="72"/>
        <v>124.02</v>
      </c>
      <c r="J630" s="32">
        <v>146.9</v>
      </c>
      <c r="K630" s="6">
        <v>132000</v>
      </c>
      <c r="L630" s="6">
        <v>131</v>
      </c>
      <c r="N630" s="91">
        <v>57.2</v>
      </c>
      <c r="O630" s="75">
        <v>2163</v>
      </c>
      <c r="P630" s="137">
        <f t="shared" si="73"/>
        <v>63.11</v>
      </c>
      <c r="Q630" s="3">
        <v>52.7</v>
      </c>
      <c r="U630" s="24">
        <v>60</v>
      </c>
      <c r="W630" s="113">
        <v>214.08211487329996</v>
      </c>
      <c r="X630" s="155">
        <f t="shared" si="75"/>
        <v>7.5570986550274872</v>
      </c>
      <c r="Y630" s="113">
        <v>231.4</v>
      </c>
      <c r="Z630" s="155">
        <v>230</v>
      </c>
      <c r="AA630" s="105"/>
      <c r="AB630" s="86">
        <v>38.832140000000003</v>
      </c>
      <c r="AC630" s="86">
        <v>47.5</v>
      </c>
      <c r="AD630" s="86">
        <v>73.927999999999997</v>
      </c>
      <c r="AE630" s="86">
        <f t="shared" si="71"/>
        <v>73.927999999999997</v>
      </c>
      <c r="AF630" s="159">
        <f t="shared" si="76"/>
        <v>1533.8695300000002</v>
      </c>
      <c r="AH630" s="99">
        <v>54.2</v>
      </c>
      <c r="AI630" s="130">
        <v>2105</v>
      </c>
      <c r="AJ630" s="73">
        <v>52.6</v>
      </c>
      <c r="AK630" s="92">
        <v>52.6</v>
      </c>
      <c r="AL630" s="74">
        <v>65</v>
      </c>
      <c r="AM630" s="74">
        <v>65</v>
      </c>
      <c r="AO630" s="108">
        <v>49.6948569268284</v>
      </c>
      <c r="AP630" s="14">
        <v>51.366850430351597</v>
      </c>
      <c r="AQ630" s="14">
        <v>76.580357644176701</v>
      </c>
      <c r="AR630" s="14">
        <v>54.639489327993097</v>
      </c>
      <c r="AS630" s="108">
        <v>12.705499548217313</v>
      </c>
      <c r="AT630" s="108">
        <f t="shared" si="74"/>
        <v>143.92534652038711</v>
      </c>
      <c r="AY630" s="48">
        <v>1980</v>
      </c>
    </row>
    <row r="631" spans="1:51" ht="10.15" customHeight="1">
      <c r="A631" s="22">
        <v>42510</v>
      </c>
      <c r="B631" s="50">
        <f t="shared" si="70"/>
        <v>2016</v>
      </c>
      <c r="C631" s="169"/>
      <c r="F631" s="17">
        <v>37.700000000000003</v>
      </c>
      <c r="G631" s="30">
        <v>17.399999999999999</v>
      </c>
      <c r="H631" s="32">
        <v>3374</v>
      </c>
      <c r="I631" s="32">
        <f t="shared" si="72"/>
        <v>124.02</v>
      </c>
      <c r="J631" s="32">
        <v>140.19999999999999</v>
      </c>
      <c r="K631" s="6">
        <v>132000</v>
      </c>
      <c r="L631" s="6">
        <v>131</v>
      </c>
      <c r="N631" s="91">
        <v>57.2</v>
      </c>
      <c r="O631" s="75">
        <v>2163</v>
      </c>
      <c r="P631" s="137">
        <f t="shared" si="73"/>
        <v>63.11</v>
      </c>
      <c r="Q631" s="3">
        <v>50.7</v>
      </c>
      <c r="U631" s="24">
        <v>60</v>
      </c>
      <c r="W631" s="113">
        <v>213.0747312192</v>
      </c>
      <c r="X631" s="155">
        <f t="shared" si="75"/>
        <v>7.5215380120377597</v>
      </c>
      <c r="Y631" s="113">
        <v>211.7</v>
      </c>
      <c r="Z631" s="155">
        <v>230</v>
      </c>
      <c r="AB631" s="86">
        <v>38.496200000000002</v>
      </c>
      <c r="AC631" s="86">
        <v>47.1</v>
      </c>
      <c r="AD631" s="86">
        <v>73.927999999999997</v>
      </c>
      <c r="AE631" s="86">
        <f t="shared" si="71"/>
        <v>73.927999999999997</v>
      </c>
      <c r="AF631" s="159">
        <f t="shared" si="76"/>
        <v>1520.5999000000002</v>
      </c>
      <c r="AH631" s="99">
        <v>54.2</v>
      </c>
      <c r="AI631" s="130">
        <v>2105</v>
      </c>
      <c r="AJ631" s="73">
        <v>52</v>
      </c>
      <c r="AK631" s="92">
        <v>52</v>
      </c>
      <c r="AL631" s="74">
        <v>65</v>
      </c>
      <c r="AM631" s="74">
        <v>65</v>
      </c>
      <c r="AO631" s="108">
        <v>47.708007597185002</v>
      </c>
      <c r="AP631" s="14">
        <v>48.635264064391201</v>
      </c>
      <c r="AQ631" s="14">
        <v>80.888174567922505</v>
      </c>
      <c r="AR631" s="14">
        <v>54.004198749286097</v>
      </c>
      <c r="AS631" s="108">
        <v>8.5219139845387755</v>
      </c>
      <c r="AT631" s="108">
        <f t="shared" si="74"/>
        <v>143.41428730174738</v>
      </c>
      <c r="AY631" s="48">
        <v>1980</v>
      </c>
    </row>
    <row r="632" spans="1:51" ht="10.15" customHeight="1">
      <c r="A632" s="22">
        <v>42511</v>
      </c>
      <c r="B632" s="50">
        <f t="shared" si="70"/>
        <v>2016</v>
      </c>
      <c r="C632" s="169"/>
      <c r="F632" s="17">
        <v>37.700000000000003</v>
      </c>
      <c r="G632" s="30">
        <v>17.399999999999999</v>
      </c>
      <c r="H632" s="32">
        <v>3374</v>
      </c>
      <c r="I632" s="32">
        <f t="shared" si="72"/>
        <v>124.02</v>
      </c>
      <c r="J632" s="32">
        <v>137.6</v>
      </c>
      <c r="K632" s="6">
        <v>132000</v>
      </c>
      <c r="L632" s="6">
        <v>131</v>
      </c>
      <c r="N632" s="91">
        <v>57.2</v>
      </c>
      <c r="O632" s="75">
        <v>2163</v>
      </c>
      <c r="P632" s="137">
        <f t="shared" si="73"/>
        <v>63.11</v>
      </c>
      <c r="Q632" s="3">
        <v>52.8</v>
      </c>
      <c r="U632" s="24">
        <v>60</v>
      </c>
      <c r="W632" s="113">
        <v>220.47773117230003</v>
      </c>
      <c r="X632" s="155">
        <f t="shared" si="75"/>
        <v>7.7828639103821908</v>
      </c>
      <c r="Y632" s="113">
        <v>211.1</v>
      </c>
      <c r="Z632" s="155">
        <v>230</v>
      </c>
      <c r="AB632" s="86">
        <v>38.621560000000002</v>
      </c>
      <c r="AC632" s="86">
        <v>47.1</v>
      </c>
      <c r="AD632" s="86">
        <v>73.927999999999997</v>
      </c>
      <c r="AE632" s="86">
        <f t="shared" si="71"/>
        <v>73.927999999999997</v>
      </c>
      <c r="AF632" s="159">
        <f t="shared" si="76"/>
        <v>1525.5516200000002</v>
      </c>
      <c r="AH632" s="99">
        <v>54.2</v>
      </c>
      <c r="AI632" s="130">
        <v>2105</v>
      </c>
      <c r="AJ632" s="73">
        <v>52.2</v>
      </c>
      <c r="AK632" s="92">
        <v>52.2</v>
      </c>
      <c r="AL632" s="74">
        <v>65</v>
      </c>
      <c r="AM632" s="74">
        <v>65</v>
      </c>
      <c r="AO632" s="108">
        <v>46.9301135158479</v>
      </c>
      <c r="AP632" s="14">
        <v>49.008453113411299</v>
      </c>
      <c r="AQ632" s="14">
        <v>77.831700588534702</v>
      </c>
      <c r="AR632" s="14">
        <v>53.524877482135601</v>
      </c>
      <c r="AS632" s="108">
        <v>7.2479978753443799</v>
      </c>
      <c r="AT632" s="108">
        <f t="shared" si="74"/>
        <v>138.60457594601468</v>
      </c>
      <c r="AY632" s="48">
        <v>1980</v>
      </c>
    </row>
    <row r="633" spans="1:51" ht="10.15" customHeight="1">
      <c r="A633" s="22">
        <v>42512</v>
      </c>
      <c r="B633" s="50">
        <f t="shared" si="70"/>
        <v>2016</v>
      </c>
      <c r="C633" s="169"/>
      <c r="F633" s="17">
        <v>37.700000000000003</v>
      </c>
      <c r="G633" s="30">
        <v>17.399999999999999</v>
      </c>
      <c r="H633" s="32">
        <v>3374</v>
      </c>
      <c r="I633" s="32">
        <f t="shared" si="72"/>
        <v>124.02</v>
      </c>
      <c r="J633" s="32">
        <v>135.70000000000002</v>
      </c>
      <c r="K633" s="6">
        <v>132000</v>
      </c>
      <c r="L633" s="6">
        <v>131</v>
      </c>
      <c r="N633" s="91">
        <v>57.2</v>
      </c>
      <c r="O633" s="75">
        <v>2163</v>
      </c>
      <c r="P633" s="137">
        <f t="shared" si="73"/>
        <v>63.11</v>
      </c>
      <c r="Q633" s="3">
        <v>51.3</v>
      </c>
      <c r="U633" s="24">
        <v>60</v>
      </c>
      <c r="W633" s="113">
        <v>220.4243144168</v>
      </c>
      <c r="X633" s="155">
        <f t="shared" si="75"/>
        <v>7.7809782989130394</v>
      </c>
      <c r="Y633" s="113">
        <v>210.7</v>
      </c>
      <c r="Z633" s="155">
        <v>230</v>
      </c>
      <c r="AB633" s="86">
        <v>39.481879999999997</v>
      </c>
      <c r="AC633" s="86">
        <v>44.5</v>
      </c>
      <c r="AD633" s="86">
        <v>73.927999999999997</v>
      </c>
      <c r="AE633" s="86">
        <f t="shared" si="71"/>
        <v>73.927999999999997</v>
      </c>
      <c r="AF633" s="159">
        <f t="shared" si="76"/>
        <v>1559.5342599999999</v>
      </c>
      <c r="AH633" s="99">
        <v>54.2</v>
      </c>
      <c r="AI633" s="130">
        <v>2105</v>
      </c>
      <c r="AJ633" s="73">
        <v>52.2</v>
      </c>
      <c r="AK633" s="92">
        <v>52.2</v>
      </c>
      <c r="AL633" s="74">
        <v>65</v>
      </c>
      <c r="AM633" s="74">
        <v>65</v>
      </c>
      <c r="AO633" s="108">
        <v>53.451325914811299</v>
      </c>
      <c r="AP633" s="14">
        <v>57.690579348468198</v>
      </c>
      <c r="AQ633" s="14">
        <v>72.6362910881479</v>
      </c>
      <c r="AR633" s="14">
        <v>52.813359780260399</v>
      </c>
      <c r="AS633" s="108">
        <v>10.526420554290254</v>
      </c>
      <c r="AT633" s="108">
        <f t="shared" si="74"/>
        <v>135.97607142269857</v>
      </c>
      <c r="AY633" s="48">
        <v>1980</v>
      </c>
    </row>
    <row r="634" spans="1:51" ht="10.15" customHeight="1">
      <c r="A634" s="22">
        <v>42513</v>
      </c>
      <c r="B634" s="50">
        <f t="shared" si="70"/>
        <v>2016</v>
      </c>
      <c r="C634" s="169"/>
      <c r="F634" s="17">
        <v>37.700000000000003</v>
      </c>
      <c r="G634" s="30">
        <v>17.399999999999999</v>
      </c>
      <c r="H634" s="32">
        <v>3374</v>
      </c>
      <c r="I634" s="32">
        <f t="shared" si="72"/>
        <v>124.02</v>
      </c>
      <c r="J634" s="32">
        <v>132.1</v>
      </c>
      <c r="K634" s="6">
        <v>132000</v>
      </c>
      <c r="L634" s="6">
        <v>131</v>
      </c>
      <c r="N634" s="91">
        <v>57.2</v>
      </c>
      <c r="O634" s="75">
        <v>2163</v>
      </c>
      <c r="P634" s="137">
        <f t="shared" si="73"/>
        <v>63.11</v>
      </c>
      <c r="Q634" s="3">
        <v>51.6</v>
      </c>
      <c r="U634" s="24">
        <v>60</v>
      </c>
      <c r="W634" s="113">
        <v>223.97833527430001</v>
      </c>
      <c r="X634" s="155">
        <f t="shared" si="75"/>
        <v>7.9064352351827889</v>
      </c>
      <c r="Y634" s="113">
        <v>212.2</v>
      </c>
      <c r="Z634" s="155">
        <v>230</v>
      </c>
      <c r="AB634" s="86">
        <v>39.44285</v>
      </c>
      <c r="AC634" s="86">
        <v>42.4</v>
      </c>
      <c r="AD634" s="86">
        <v>73.927999999999997</v>
      </c>
      <c r="AE634" s="86">
        <f t="shared" si="71"/>
        <v>73.927999999999997</v>
      </c>
      <c r="AF634" s="159">
        <f t="shared" si="76"/>
        <v>1557.992575</v>
      </c>
      <c r="AH634" s="99">
        <v>54.2</v>
      </c>
      <c r="AI634" s="130">
        <v>2105</v>
      </c>
      <c r="AJ634" s="73">
        <v>52.3</v>
      </c>
      <c r="AK634" s="92">
        <v>52.3</v>
      </c>
      <c r="AL634" s="74">
        <v>65</v>
      </c>
      <c r="AM634" s="74">
        <v>65</v>
      </c>
      <c r="AO634" s="108">
        <v>52.992987692098197</v>
      </c>
      <c r="AP634" s="14">
        <v>54.680070385485998</v>
      </c>
      <c r="AQ634" s="14">
        <v>67.842800049497498</v>
      </c>
      <c r="AR634" s="14">
        <v>53.048148816177303</v>
      </c>
      <c r="AS634" s="108">
        <v>9.3490483069569912</v>
      </c>
      <c r="AT634" s="108">
        <f t="shared" si="74"/>
        <v>130.2399971726318</v>
      </c>
      <c r="AY634" s="48">
        <v>1980</v>
      </c>
    </row>
    <row r="635" spans="1:51" ht="10.15" customHeight="1">
      <c r="A635" s="22">
        <v>42514</v>
      </c>
      <c r="B635" s="50">
        <f t="shared" si="70"/>
        <v>2016</v>
      </c>
      <c r="C635" s="169"/>
      <c r="F635" s="17">
        <v>37.700000000000003</v>
      </c>
      <c r="G635" s="30">
        <v>17.399999999999999</v>
      </c>
      <c r="H635" s="32">
        <v>3374</v>
      </c>
      <c r="I635" s="32">
        <f t="shared" si="72"/>
        <v>124.02</v>
      </c>
      <c r="J635" s="32">
        <v>135.79999999999998</v>
      </c>
      <c r="K635" s="6">
        <v>132000</v>
      </c>
      <c r="L635" s="99">
        <v>127</v>
      </c>
      <c r="M635" s="7" t="s">
        <v>168</v>
      </c>
      <c r="N635" s="91">
        <v>57.2</v>
      </c>
      <c r="O635" s="75">
        <v>2163</v>
      </c>
      <c r="P635" s="137">
        <f t="shared" si="73"/>
        <v>63.11</v>
      </c>
      <c r="Q635" s="3">
        <v>50.8</v>
      </c>
      <c r="U635" s="24">
        <v>60</v>
      </c>
      <c r="W635" s="113">
        <v>225.49566359150006</v>
      </c>
      <c r="X635" s="155">
        <f t="shared" si="75"/>
        <v>7.9599969247799516</v>
      </c>
      <c r="Y635" s="113">
        <v>211.9</v>
      </c>
      <c r="Z635" s="155">
        <v>230</v>
      </c>
      <c r="AB635" s="86">
        <v>38.497700000000002</v>
      </c>
      <c r="AC635" s="86">
        <v>42.1</v>
      </c>
      <c r="AD635" s="86">
        <v>73.927999999999997</v>
      </c>
      <c r="AE635" s="86">
        <f t="shared" si="71"/>
        <v>73.927999999999997</v>
      </c>
      <c r="AF635" s="159">
        <f t="shared" si="76"/>
        <v>1520.6591500000002</v>
      </c>
      <c r="AH635" s="99">
        <v>54.2</v>
      </c>
      <c r="AI635" s="130">
        <v>2105</v>
      </c>
      <c r="AJ635" s="73">
        <v>52</v>
      </c>
      <c r="AK635" s="92">
        <v>52</v>
      </c>
      <c r="AL635" s="74">
        <v>65</v>
      </c>
      <c r="AM635" s="74">
        <v>65</v>
      </c>
      <c r="AO635" s="108">
        <v>54.023733800759999</v>
      </c>
      <c r="AP635" s="14">
        <v>55.998669593743401</v>
      </c>
      <c r="AQ635" s="14">
        <v>71.659313451736594</v>
      </c>
      <c r="AR635" s="14">
        <v>50.166260421311598</v>
      </c>
      <c r="AS635" s="108">
        <v>11.498126785953266</v>
      </c>
      <c r="AT635" s="108">
        <f t="shared" si="74"/>
        <v>133.32370065900147</v>
      </c>
      <c r="AY635" s="48">
        <v>1980</v>
      </c>
    </row>
    <row r="636" spans="1:51" ht="9.75" customHeight="1">
      <c r="A636" s="22">
        <v>42515</v>
      </c>
      <c r="B636" s="50">
        <f t="shared" si="70"/>
        <v>2016</v>
      </c>
      <c r="C636" s="169"/>
      <c r="F636" s="17">
        <v>37.700000000000003</v>
      </c>
      <c r="G636" s="30">
        <v>17.399999999999999</v>
      </c>
      <c r="H636" s="32">
        <v>3374</v>
      </c>
      <c r="I636" s="32">
        <f t="shared" si="72"/>
        <v>124.02</v>
      </c>
      <c r="J636" s="32">
        <v>138.60000000000002</v>
      </c>
      <c r="K636" s="6">
        <v>132000</v>
      </c>
      <c r="L636" s="99">
        <v>121</v>
      </c>
      <c r="M636" s="7" t="s">
        <v>169</v>
      </c>
      <c r="N636" s="91">
        <v>57.2</v>
      </c>
      <c r="O636" s="75">
        <v>2163</v>
      </c>
      <c r="P636" s="137">
        <f t="shared" si="73"/>
        <v>63.11</v>
      </c>
      <c r="Q636" s="3">
        <v>50.5</v>
      </c>
      <c r="U636" s="24">
        <v>60</v>
      </c>
      <c r="W636" s="113">
        <v>230.35371814020002</v>
      </c>
      <c r="X636" s="155">
        <f t="shared" si="75"/>
        <v>8.1314862503490595</v>
      </c>
      <c r="Y636" s="113">
        <v>209.9</v>
      </c>
      <c r="Z636" s="155">
        <v>230</v>
      </c>
      <c r="AA636" s="105"/>
      <c r="AB636" s="86">
        <v>37.32528009</v>
      </c>
      <c r="AC636" s="86">
        <v>43.4</v>
      </c>
      <c r="AD636" s="86">
        <v>73.927999999999997</v>
      </c>
      <c r="AE636" s="86">
        <f t="shared" si="71"/>
        <v>73.927999999999997</v>
      </c>
      <c r="AF636" s="159">
        <f t="shared" si="76"/>
        <v>1474.3485635550001</v>
      </c>
      <c r="AG636" s="103"/>
      <c r="AH636" s="99">
        <v>54.2</v>
      </c>
      <c r="AI636" s="130">
        <v>2105</v>
      </c>
      <c r="AJ636" s="73">
        <v>50.9</v>
      </c>
      <c r="AK636" s="92">
        <v>50.9</v>
      </c>
      <c r="AL636" s="74">
        <v>65</v>
      </c>
      <c r="AM636" s="74">
        <v>65</v>
      </c>
      <c r="AO636" s="108">
        <v>55.030809445987899</v>
      </c>
      <c r="AP636" s="14">
        <v>58.163366225797397</v>
      </c>
      <c r="AQ636" s="14">
        <v>72.002906942974903</v>
      </c>
      <c r="AR636" s="14">
        <v>52.012241364089903</v>
      </c>
      <c r="AS636" s="108">
        <v>17.854064567764532</v>
      </c>
      <c r="AT636" s="108">
        <f t="shared" si="74"/>
        <v>141.86921287482934</v>
      </c>
      <c r="AY636" s="48">
        <v>1980</v>
      </c>
    </row>
    <row r="637" spans="1:51" ht="10.15" customHeight="1">
      <c r="A637" s="22">
        <v>42516</v>
      </c>
      <c r="B637" s="50">
        <f t="shared" si="70"/>
        <v>2016</v>
      </c>
      <c r="C637" s="169"/>
      <c r="F637" s="17">
        <v>37.700000000000003</v>
      </c>
      <c r="G637" s="30">
        <v>17.399999999999999</v>
      </c>
      <c r="H637" s="32">
        <v>3374</v>
      </c>
      <c r="I637" s="32">
        <f t="shared" si="72"/>
        <v>124.02</v>
      </c>
      <c r="J637" s="32">
        <v>136.5</v>
      </c>
      <c r="K637" s="6">
        <v>132000</v>
      </c>
      <c r="L637" s="99">
        <v>121</v>
      </c>
      <c r="M637" s="7" t="s">
        <v>170</v>
      </c>
      <c r="N637" s="91">
        <v>57.2</v>
      </c>
      <c r="O637" s="75">
        <v>2163</v>
      </c>
      <c r="P637" s="137">
        <f t="shared" si="73"/>
        <v>63.11</v>
      </c>
      <c r="Q637" s="3">
        <v>48.2</v>
      </c>
      <c r="U637" s="24">
        <v>60</v>
      </c>
      <c r="W637" s="113">
        <v>231.79367336700005</v>
      </c>
      <c r="X637" s="155">
        <f t="shared" si="75"/>
        <v>8.1823166698551013</v>
      </c>
      <c r="Y637" s="113">
        <v>209.7</v>
      </c>
      <c r="Z637" s="155">
        <v>230</v>
      </c>
      <c r="AA637" s="154"/>
      <c r="AB637" s="86">
        <v>36.95366044</v>
      </c>
      <c r="AC637" s="86">
        <v>44.1</v>
      </c>
      <c r="AD637" s="86">
        <v>73.927999999999997</v>
      </c>
      <c r="AE637" s="86">
        <f t="shared" si="71"/>
        <v>73.927999999999997</v>
      </c>
      <c r="AF637" s="159">
        <f t="shared" si="76"/>
        <v>1459.6695873799999</v>
      </c>
      <c r="AG637" s="103"/>
      <c r="AH637" s="99">
        <v>54.2</v>
      </c>
      <c r="AI637" s="130">
        <v>2105</v>
      </c>
      <c r="AJ637" s="73">
        <v>49.1</v>
      </c>
      <c r="AK637" s="92">
        <v>49.1</v>
      </c>
      <c r="AL637" s="74">
        <v>65</v>
      </c>
      <c r="AM637" s="74">
        <v>65</v>
      </c>
      <c r="AO637" s="108">
        <v>54.664865739747199</v>
      </c>
      <c r="AP637" s="14">
        <v>57.258607760309197</v>
      </c>
      <c r="AQ637" s="14">
        <v>71.944239184387897</v>
      </c>
      <c r="AR637" s="14">
        <v>52.225205985536498</v>
      </c>
      <c r="AS637" s="108">
        <v>18.049724386232629</v>
      </c>
      <c r="AT637" s="108">
        <f t="shared" si="74"/>
        <v>142.21916955615703</v>
      </c>
      <c r="AY637" s="48">
        <v>1980</v>
      </c>
    </row>
    <row r="638" spans="1:51" ht="10.15" customHeight="1">
      <c r="A638" s="22">
        <v>42517</v>
      </c>
      <c r="B638" s="50">
        <f t="shared" si="70"/>
        <v>2016</v>
      </c>
      <c r="C638" s="169"/>
      <c r="F638" s="17">
        <v>37.700000000000003</v>
      </c>
      <c r="G638" s="30">
        <v>17.399999999999999</v>
      </c>
      <c r="H638" s="32">
        <v>3374</v>
      </c>
      <c r="I638" s="32">
        <f t="shared" si="72"/>
        <v>124.02</v>
      </c>
      <c r="J638" s="32">
        <v>139.6</v>
      </c>
      <c r="K638" s="6">
        <v>132000</v>
      </c>
      <c r="L638" s="99">
        <v>121</v>
      </c>
      <c r="M638" s="7" t="s">
        <v>171</v>
      </c>
      <c r="N638" s="91">
        <v>57.2</v>
      </c>
      <c r="O638" s="75">
        <v>2163</v>
      </c>
      <c r="P638" s="137">
        <f t="shared" si="73"/>
        <v>63.11</v>
      </c>
      <c r="Q638" s="3">
        <v>48.3</v>
      </c>
      <c r="U638" s="24">
        <v>60</v>
      </c>
      <c r="W638" s="113">
        <v>236.12920408370002</v>
      </c>
      <c r="X638" s="155">
        <f t="shared" si="75"/>
        <v>8.3353609041546104</v>
      </c>
      <c r="Y638" s="113">
        <v>211.6</v>
      </c>
      <c r="Z638" s="155">
        <v>230</v>
      </c>
      <c r="AA638" s="154"/>
      <c r="AB638" s="86">
        <v>37.326860000000003</v>
      </c>
      <c r="AC638" s="86">
        <v>46.3</v>
      </c>
      <c r="AD638" s="86">
        <v>73.927999999999997</v>
      </c>
      <c r="AE638" s="86">
        <f t="shared" si="71"/>
        <v>73.927999999999997</v>
      </c>
      <c r="AF638" s="159">
        <f t="shared" si="76"/>
        <v>1474.4109700000001</v>
      </c>
      <c r="AG638" s="103"/>
      <c r="AH638" s="99">
        <v>54.2</v>
      </c>
      <c r="AI638" s="130">
        <v>2105</v>
      </c>
      <c r="AJ638" s="73">
        <v>49.1</v>
      </c>
      <c r="AK638" s="92">
        <v>49.1</v>
      </c>
      <c r="AL638" s="74">
        <v>65</v>
      </c>
      <c r="AM638" s="74">
        <v>65</v>
      </c>
      <c r="AO638" s="108">
        <v>55.653721785091903</v>
      </c>
      <c r="AP638" s="14">
        <v>56.0467069835709</v>
      </c>
      <c r="AQ638" s="14">
        <v>73.787493772963302</v>
      </c>
      <c r="AR638" s="14">
        <v>53.898499720168701</v>
      </c>
      <c r="AS638" s="108">
        <v>19.313653120929956</v>
      </c>
      <c r="AT638" s="108">
        <f t="shared" si="74"/>
        <v>146.99964661406196</v>
      </c>
      <c r="AY638" s="48">
        <v>1980</v>
      </c>
    </row>
    <row r="639" spans="1:51" ht="10.15" customHeight="1">
      <c r="A639" s="22">
        <v>42518</v>
      </c>
      <c r="B639" s="50">
        <f t="shared" si="70"/>
        <v>2016</v>
      </c>
      <c r="C639" s="169"/>
      <c r="F639" s="17">
        <v>37.700000000000003</v>
      </c>
      <c r="G639" s="30">
        <v>17.399999999999999</v>
      </c>
      <c r="H639" s="32">
        <v>3374</v>
      </c>
      <c r="I639" s="32">
        <f t="shared" si="72"/>
        <v>124.02</v>
      </c>
      <c r="J639" s="32">
        <v>134.9</v>
      </c>
      <c r="K639" s="6">
        <v>132000</v>
      </c>
      <c r="L639" s="99">
        <v>121</v>
      </c>
      <c r="M639" s="7" t="s">
        <v>172</v>
      </c>
      <c r="N639" s="91">
        <v>57.2</v>
      </c>
      <c r="O639" s="75">
        <v>2163</v>
      </c>
      <c r="P639" s="137">
        <f t="shared" si="73"/>
        <v>63.11</v>
      </c>
      <c r="Q639" s="3">
        <v>49.6</v>
      </c>
      <c r="U639" s="24">
        <v>60</v>
      </c>
      <c r="W639" s="113">
        <v>234.49960366569996</v>
      </c>
      <c r="X639" s="155">
        <f t="shared" si="75"/>
        <v>8.2778360093992092</v>
      </c>
      <c r="Y639" s="113">
        <v>215.3</v>
      </c>
      <c r="Z639" s="155">
        <v>230</v>
      </c>
      <c r="AA639" s="154"/>
      <c r="AB639" s="86">
        <v>38.253050000000002</v>
      </c>
      <c r="AC639" s="86">
        <v>45.2</v>
      </c>
      <c r="AD639" s="86">
        <v>73.927999999999997</v>
      </c>
      <c r="AE639" s="86">
        <f t="shared" si="71"/>
        <v>73.927999999999997</v>
      </c>
      <c r="AF639" s="159">
        <f t="shared" si="76"/>
        <v>1510.9954750000002</v>
      </c>
      <c r="AG639" s="103"/>
      <c r="AH639" s="99">
        <v>54.2</v>
      </c>
      <c r="AI639" s="130">
        <v>2105</v>
      </c>
      <c r="AJ639" s="73">
        <v>50.5</v>
      </c>
      <c r="AK639" s="92">
        <v>50.5</v>
      </c>
      <c r="AL639" s="74">
        <v>65</v>
      </c>
      <c r="AM639" s="74">
        <v>65</v>
      </c>
      <c r="AO639" s="108">
        <v>56.497270026924703</v>
      </c>
      <c r="AP639" s="14">
        <v>55.285204595079598</v>
      </c>
      <c r="AQ639" s="14">
        <v>72.529733060694198</v>
      </c>
      <c r="AR639" s="14">
        <v>53.8510532993729</v>
      </c>
      <c r="AS639" s="108">
        <v>23.307255131684748</v>
      </c>
      <c r="AT639" s="108">
        <f t="shared" si="74"/>
        <v>149.68804149175185</v>
      </c>
      <c r="AY639" s="48">
        <v>1980</v>
      </c>
    </row>
    <row r="640" spans="1:51" ht="10.15" customHeight="1">
      <c r="A640" s="22">
        <v>42519</v>
      </c>
      <c r="B640" s="50">
        <f t="shared" si="70"/>
        <v>2016</v>
      </c>
      <c r="C640" s="169"/>
      <c r="F640" s="17">
        <v>37.700000000000003</v>
      </c>
      <c r="G640" s="30">
        <v>17.399999999999999</v>
      </c>
      <c r="H640" s="32">
        <v>3374</v>
      </c>
      <c r="I640" s="32">
        <f t="shared" si="72"/>
        <v>124.02</v>
      </c>
      <c r="J640" s="32">
        <v>135.69999999999999</v>
      </c>
      <c r="K640" s="6">
        <v>132000</v>
      </c>
      <c r="L640" s="99">
        <v>121</v>
      </c>
      <c r="M640" s="7" t="s">
        <v>173</v>
      </c>
      <c r="N640" s="91">
        <v>57.2</v>
      </c>
      <c r="O640" s="75">
        <v>2163</v>
      </c>
      <c r="P640" s="137">
        <f t="shared" si="73"/>
        <v>63.11</v>
      </c>
      <c r="Q640" s="3">
        <v>50.3</v>
      </c>
      <c r="U640" s="93">
        <v>42</v>
      </c>
      <c r="V640" s="4" t="s">
        <v>184</v>
      </c>
      <c r="W640" s="113">
        <v>231.15064515290001</v>
      </c>
      <c r="X640" s="155">
        <f t="shared" si="75"/>
        <v>8.1596177738973701</v>
      </c>
      <c r="Y640" s="113">
        <v>219</v>
      </c>
      <c r="Z640" s="155">
        <v>230</v>
      </c>
      <c r="AA640" s="154"/>
      <c r="AB640" s="86">
        <v>38.437100000000001</v>
      </c>
      <c r="AC640" s="86">
        <v>43.1</v>
      </c>
      <c r="AD640" s="86">
        <v>73.927999999999997</v>
      </c>
      <c r="AE640" s="86">
        <f t="shared" si="71"/>
        <v>73.927999999999997</v>
      </c>
      <c r="AF640" s="159">
        <f t="shared" si="76"/>
        <v>1518.2654500000001</v>
      </c>
      <c r="AG640" s="103"/>
      <c r="AH640" s="99">
        <v>54.2</v>
      </c>
      <c r="AI640" s="130">
        <v>2105</v>
      </c>
      <c r="AJ640" s="73">
        <v>50.8</v>
      </c>
      <c r="AK640" s="92">
        <v>50.8</v>
      </c>
      <c r="AL640" s="74">
        <v>65</v>
      </c>
      <c r="AM640" s="74">
        <v>65</v>
      </c>
      <c r="AO640" s="108">
        <v>48.355186664725899</v>
      </c>
      <c r="AP640" s="14">
        <v>47.633924590883801</v>
      </c>
      <c r="AQ640" s="14">
        <v>75.738037148972495</v>
      </c>
      <c r="AR640" s="14">
        <v>54.134763192792903</v>
      </c>
      <c r="AS640" s="108">
        <v>25.367156320842522</v>
      </c>
      <c r="AT640" s="108">
        <f t="shared" si="74"/>
        <v>155.23995666260794</v>
      </c>
      <c r="AY640" s="48">
        <v>1980</v>
      </c>
    </row>
    <row r="641" spans="1:51" ht="10.15" customHeight="1">
      <c r="A641" s="22">
        <v>42520</v>
      </c>
      <c r="B641" s="50">
        <f t="shared" si="70"/>
        <v>2016</v>
      </c>
      <c r="C641" s="169"/>
      <c r="F641" s="17">
        <v>37.700000000000003</v>
      </c>
      <c r="G641" s="30">
        <v>17.399999999999999</v>
      </c>
      <c r="H641" s="32">
        <v>3374</v>
      </c>
      <c r="I641" s="32">
        <f t="shared" si="72"/>
        <v>124.02</v>
      </c>
      <c r="J641" s="32">
        <v>138.89999999999998</v>
      </c>
      <c r="K641" s="6">
        <v>132000</v>
      </c>
      <c r="L641" s="99">
        <v>128</v>
      </c>
      <c r="M641" s="7" t="s">
        <v>189</v>
      </c>
      <c r="N641" s="91">
        <v>57.2</v>
      </c>
      <c r="O641" s="75">
        <v>2163</v>
      </c>
      <c r="P641" s="137">
        <f t="shared" si="73"/>
        <v>63.11</v>
      </c>
      <c r="Q641" s="3">
        <v>51.4</v>
      </c>
      <c r="U641" s="93">
        <v>42</v>
      </c>
      <c r="V641" s="4" t="s">
        <v>184</v>
      </c>
      <c r="W641" s="113">
        <v>216.25899868100001</v>
      </c>
      <c r="X641" s="155">
        <f t="shared" si="75"/>
        <v>7.6339426534392993</v>
      </c>
      <c r="Y641" s="113">
        <v>218.5</v>
      </c>
      <c r="Z641" s="104">
        <v>220</v>
      </c>
      <c r="AA641" s="128" t="s">
        <v>199</v>
      </c>
      <c r="AB641" s="86">
        <v>39.858052610000001</v>
      </c>
      <c r="AC641" s="86">
        <v>41.6</v>
      </c>
      <c r="AD641" s="86">
        <v>73.927999999999997</v>
      </c>
      <c r="AE641" s="86">
        <f t="shared" si="71"/>
        <v>73.927999999999997</v>
      </c>
      <c r="AF641" s="159">
        <f t="shared" si="76"/>
        <v>1574.393078095</v>
      </c>
      <c r="AG641" s="103"/>
      <c r="AH641" s="99">
        <v>54.2</v>
      </c>
      <c r="AI641" s="130">
        <v>2105</v>
      </c>
      <c r="AJ641" s="73">
        <v>52</v>
      </c>
      <c r="AK641" s="92">
        <v>52</v>
      </c>
      <c r="AL641" s="74">
        <v>65</v>
      </c>
      <c r="AM641" s="74">
        <v>65</v>
      </c>
      <c r="AO641" s="108">
        <v>43.373289277742003</v>
      </c>
      <c r="AP641" s="14">
        <v>42.202803753643998</v>
      </c>
      <c r="AQ641" s="14">
        <v>80.351283533141299</v>
      </c>
      <c r="AR641" s="14">
        <v>54.926484871687101</v>
      </c>
      <c r="AS641" s="108">
        <v>25.57877839644021</v>
      </c>
      <c r="AT641" s="108">
        <f t="shared" si="74"/>
        <v>160.85654680126862</v>
      </c>
      <c r="AY641" s="48">
        <v>1980</v>
      </c>
    </row>
    <row r="642" spans="1:51" ht="10.15" customHeight="1">
      <c r="A642" s="22">
        <v>42521</v>
      </c>
      <c r="B642" s="50">
        <f t="shared" si="70"/>
        <v>2016</v>
      </c>
      <c r="C642" s="169"/>
      <c r="F642" s="17">
        <v>37.700000000000003</v>
      </c>
      <c r="G642" s="30">
        <v>17.399999999999999</v>
      </c>
      <c r="H642" s="32">
        <v>3374</v>
      </c>
      <c r="I642" s="32">
        <f t="shared" si="72"/>
        <v>124.02</v>
      </c>
      <c r="J642" s="32">
        <v>141.30000000000001</v>
      </c>
      <c r="K642" s="6">
        <v>132000</v>
      </c>
      <c r="L642" s="99">
        <v>128</v>
      </c>
      <c r="M642" s="7" t="s">
        <v>189</v>
      </c>
      <c r="N642" s="91">
        <v>57.2</v>
      </c>
      <c r="O642" s="75">
        <v>2163</v>
      </c>
      <c r="P642" s="137">
        <f t="shared" si="73"/>
        <v>63.11</v>
      </c>
      <c r="Q642" s="3">
        <v>51.7</v>
      </c>
      <c r="U642" s="93">
        <v>42</v>
      </c>
      <c r="V642" s="4" t="s">
        <v>184</v>
      </c>
      <c r="W642" s="113">
        <v>218.56494854299999</v>
      </c>
      <c r="X642" s="155">
        <f t="shared" si="75"/>
        <v>7.7153426835678989</v>
      </c>
      <c r="Y642" s="113">
        <v>218.2</v>
      </c>
      <c r="Z642" s="104">
        <v>220</v>
      </c>
      <c r="AA642" s="128" t="s">
        <v>199</v>
      </c>
      <c r="AB642" s="86">
        <v>40.730400000000003</v>
      </c>
      <c r="AC642" s="86">
        <v>43.9</v>
      </c>
      <c r="AD642" s="86">
        <v>73.927999999999997</v>
      </c>
      <c r="AE642" s="86">
        <f t="shared" si="71"/>
        <v>73.927999999999997</v>
      </c>
      <c r="AF642" s="159">
        <f t="shared" si="76"/>
        <v>1608.8508000000002</v>
      </c>
      <c r="AG642" s="103"/>
      <c r="AH642" s="99">
        <v>54.2</v>
      </c>
      <c r="AI642" s="130">
        <v>2105</v>
      </c>
      <c r="AJ642" s="73">
        <v>52.2</v>
      </c>
      <c r="AK642" s="92">
        <v>52.2</v>
      </c>
      <c r="AL642" s="74">
        <v>65</v>
      </c>
      <c r="AM642" s="74">
        <v>65</v>
      </c>
      <c r="AO642" s="108">
        <v>43.828837338663902</v>
      </c>
      <c r="AP642" s="14">
        <v>44.1163173914521</v>
      </c>
      <c r="AQ642" s="14">
        <v>80.340886865351294</v>
      </c>
      <c r="AR642" s="14">
        <v>54.163320333902703</v>
      </c>
      <c r="AS642" s="108">
        <v>19.968481664965765</v>
      </c>
      <c r="AT642" s="108">
        <f t="shared" si="74"/>
        <v>154.47268886421975</v>
      </c>
      <c r="AY642" s="48">
        <v>1980</v>
      </c>
    </row>
    <row r="643" spans="1:51" ht="10.15" customHeight="1">
      <c r="A643" s="22">
        <v>42522</v>
      </c>
      <c r="B643" s="50">
        <f t="shared" si="70"/>
        <v>2016</v>
      </c>
      <c r="C643" s="172" t="s">
        <v>221</v>
      </c>
      <c r="D643" s="158">
        <v>0</v>
      </c>
      <c r="E643" s="157">
        <v>150</v>
      </c>
      <c r="F643" s="17">
        <v>37.700000000000003</v>
      </c>
      <c r="G643" s="30">
        <v>17.2</v>
      </c>
      <c r="H643" s="32">
        <v>3133</v>
      </c>
      <c r="I643" s="32">
        <f t="shared" si="72"/>
        <v>124.02</v>
      </c>
      <c r="J643" s="32">
        <v>140.9</v>
      </c>
      <c r="K643" s="6">
        <v>130000</v>
      </c>
      <c r="L643" s="6">
        <v>129</v>
      </c>
      <c r="N643" s="91">
        <v>57.2</v>
      </c>
      <c r="O643" s="75">
        <v>2163</v>
      </c>
      <c r="P643" s="137">
        <f t="shared" si="73"/>
        <v>63.11</v>
      </c>
      <c r="Q643" s="3">
        <v>51.7</v>
      </c>
      <c r="U643" s="93">
        <v>42</v>
      </c>
      <c r="V643" s="4" t="s">
        <v>184</v>
      </c>
      <c r="W643" s="113">
        <v>214.06510820939999</v>
      </c>
      <c r="X643" s="155">
        <f t="shared" si="75"/>
        <v>7.5564983197918192</v>
      </c>
      <c r="Y643" s="113">
        <v>215.6</v>
      </c>
      <c r="Z643" s="104">
        <v>220</v>
      </c>
      <c r="AA643" s="128" t="s">
        <v>199</v>
      </c>
      <c r="AB643" s="86">
        <v>41.151220000000002</v>
      </c>
      <c r="AC643" s="86">
        <v>41.1</v>
      </c>
      <c r="AD643" s="86">
        <v>72.900000000000006</v>
      </c>
      <c r="AE643" s="86">
        <f t="shared" ref="AE643:AE688" si="77">AD643</f>
        <v>72.900000000000006</v>
      </c>
      <c r="AF643" s="159">
        <f t="shared" si="76"/>
        <v>1625.4731900000002</v>
      </c>
      <c r="AG643" s="87" t="s">
        <v>241</v>
      </c>
      <c r="AH643" s="99">
        <v>54.2</v>
      </c>
      <c r="AI643" s="130">
        <v>2105</v>
      </c>
      <c r="AJ643" s="73">
        <v>52.5</v>
      </c>
      <c r="AK643" s="92">
        <v>52.5</v>
      </c>
      <c r="AL643" s="77">
        <v>61</v>
      </c>
      <c r="AM643" s="74">
        <v>64</v>
      </c>
      <c r="AN643" s="176" t="s">
        <v>212</v>
      </c>
      <c r="AO643" s="108">
        <v>42.558503413001603</v>
      </c>
      <c r="AP643" s="14">
        <v>42.011287083541198</v>
      </c>
      <c r="AQ643" s="14">
        <v>79.255866134479007</v>
      </c>
      <c r="AR643" s="14">
        <v>51.785971820939203</v>
      </c>
      <c r="AS643" s="108">
        <v>13.500370089260333</v>
      </c>
      <c r="AT643" s="108">
        <f t="shared" si="74"/>
        <v>144.54220804467855</v>
      </c>
      <c r="AU643" s="101"/>
      <c r="AV643" s="178"/>
      <c r="AY643" s="48">
        <v>1980</v>
      </c>
    </row>
    <row r="644" spans="1:51" ht="10.15" customHeight="1">
      <c r="A644" s="22">
        <v>42523</v>
      </c>
      <c r="B644" s="50">
        <f t="shared" si="70"/>
        <v>2016</v>
      </c>
      <c r="C644" s="169"/>
      <c r="F644" s="17">
        <v>37.700000000000003</v>
      </c>
      <c r="G644" s="30">
        <v>17.2</v>
      </c>
      <c r="H644" s="32">
        <v>3133</v>
      </c>
      <c r="I644" s="32">
        <f t="shared" si="72"/>
        <v>124.02</v>
      </c>
      <c r="J644" s="32">
        <v>145.10000000000002</v>
      </c>
      <c r="K644" s="6">
        <v>130000</v>
      </c>
      <c r="L644" s="6">
        <v>129</v>
      </c>
      <c r="N644" s="91">
        <v>57.2</v>
      </c>
      <c r="O644" s="75">
        <v>2163</v>
      </c>
      <c r="P644" s="137">
        <f t="shared" si="73"/>
        <v>63.11</v>
      </c>
      <c r="Q644" s="3">
        <v>50.1</v>
      </c>
      <c r="U644" s="93">
        <v>42</v>
      </c>
      <c r="V644" s="4" t="s">
        <v>184</v>
      </c>
      <c r="W644" s="113">
        <v>214.71912744760002</v>
      </c>
      <c r="X644" s="155">
        <f t="shared" si="75"/>
        <v>7.57958519890028</v>
      </c>
      <c r="Y644" s="113">
        <v>212.4</v>
      </c>
      <c r="Z644" s="104">
        <v>220</v>
      </c>
      <c r="AA644" s="128" t="s">
        <v>199</v>
      </c>
      <c r="AB644" s="86">
        <v>41.317250000000001</v>
      </c>
      <c r="AC644" s="86">
        <v>40.4</v>
      </c>
      <c r="AD644" s="86">
        <v>72.900000000000006</v>
      </c>
      <c r="AE644" s="86">
        <f t="shared" si="77"/>
        <v>72.900000000000006</v>
      </c>
      <c r="AF644" s="159">
        <f t="shared" si="76"/>
        <v>1632.031375</v>
      </c>
      <c r="AH644" s="99">
        <v>54.2</v>
      </c>
      <c r="AI644" s="130">
        <v>2105</v>
      </c>
      <c r="AJ644" s="73">
        <v>50.5</v>
      </c>
      <c r="AK644" s="92">
        <v>50.5</v>
      </c>
      <c r="AL644" s="77">
        <v>61</v>
      </c>
      <c r="AM644" s="74">
        <v>64</v>
      </c>
      <c r="AN644" s="176" t="s">
        <v>212</v>
      </c>
      <c r="AO644" s="108">
        <v>41.020647757382797</v>
      </c>
      <c r="AP644" s="14">
        <v>42.760216959613601</v>
      </c>
      <c r="AQ644" s="14">
        <v>76.201936796754893</v>
      </c>
      <c r="AR644" s="14">
        <v>50.473019227407597</v>
      </c>
      <c r="AS644" s="108">
        <v>15.69966737960514</v>
      </c>
      <c r="AT644" s="108">
        <f t="shared" si="74"/>
        <v>142.37462340376763</v>
      </c>
      <c r="AU644" s="101"/>
      <c r="AV644" s="178"/>
      <c r="AY644" s="48">
        <v>1980</v>
      </c>
    </row>
    <row r="645" spans="1:51" ht="10.15" customHeight="1">
      <c r="A645" s="22">
        <v>42524</v>
      </c>
      <c r="B645" s="50">
        <f t="shared" si="70"/>
        <v>2016</v>
      </c>
      <c r="C645" s="169"/>
      <c r="F645" s="17">
        <v>37.700000000000003</v>
      </c>
      <c r="G645" s="30">
        <v>17.2</v>
      </c>
      <c r="H645" s="32">
        <v>3133</v>
      </c>
      <c r="I645" s="32">
        <f t="shared" si="72"/>
        <v>124.02</v>
      </c>
      <c r="J645" s="32">
        <v>144.29999999999998</v>
      </c>
      <c r="K645" s="6">
        <v>130000</v>
      </c>
      <c r="L645" s="6">
        <v>129</v>
      </c>
      <c r="N645" s="91">
        <v>57.2</v>
      </c>
      <c r="O645" s="75">
        <v>2163</v>
      </c>
      <c r="P645" s="137">
        <f t="shared" si="73"/>
        <v>63.11</v>
      </c>
      <c r="Q645" s="3">
        <v>49.9</v>
      </c>
      <c r="U645" s="24">
        <v>60</v>
      </c>
      <c r="W645" s="113">
        <v>224.14315238840001</v>
      </c>
      <c r="X645" s="155">
        <f t="shared" si="75"/>
        <v>7.9122532793105202</v>
      </c>
      <c r="Y645" s="113">
        <v>210.7</v>
      </c>
      <c r="Z645" s="104">
        <v>220</v>
      </c>
      <c r="AA645" s="128" t="s">
        <v>199</v>
      </c>
      <c r="AB645" s="86">
        <v>42.204039999999999</v>
      </c>
      <c r="AC645" s="86">
        <v>41.7</v>
      </c>
      <c r="AD645" s="86">
        <v>72.900000000000006</v>
      </c>
      <c r="AE645" s="86">
        <f t="shared" si="77"/>
        <v>72.900000000000006</v>
      </c>
      <c r="AF645" s="159">
        <f t="shared" si="76"/>
        <v>1667.0595799999999</v>
      </c>
      <c r="AH645" s="99">
        <v>54.2</v>
      </c>
      <c r="AI645" s="130">
        <v>2105</v>
      </c>
      <c r="AJ645" s="73">
        <v>50.5</v>
      </c>
      <c r="AK645" s="92">
        <v>50.5</v>
      </c>
      <c r="AL645" s="77">
        <v>61</v>
      </c>
      <c r="AM645" s="74">
        <v>64</v>
      </c>
      <c r="AN645" s="176" t="s">
        <v>212</v>
      </c>
      <c r="AO645" s="108">
        <v>42.833681402423899</v>
      </c>
      <c r="AP645" s="14">
        <v>44.309139964941203</v>
      </c>
      <c r="AQ645" s="14">
        <v>76.888388878313805</v>
      </c>
      <c r="AR645" s="14">
        <v>50.922875776680698</v>
      </c>
      <c r="AS645" s="108">
        <v>21.704740377844512</v>
      </c>
      <c r="AT645" s="108">
        <f t="shared" si="74"/>
        <v>149.51600503283902</v>
      </c>
      <c r="AU645" s="101"/>
      <c r="AV645" s="178"/>
      <c r="AY645" s="48">
        <v>1980</v>
      </c>
    </row>
    <row r="646" spans="1:51" ht="10.15" customHeight="1">
      <c r="A646" s="22">
        <v>42525</v>
      </c>
      <c r="B646" s="50">
        <f t="shared" ref="B646:B709" si="78">YEAR(A646)</f>
        <v>2016</v>
      </c>
      <c r="C646" s="169"/>
      <c r="F646" s="17">
        <v>37.700000000000003</v>
      </c>
      <c r="G646" s="30">
        <v>17.2</v>
      </c>
      <c r="H646" s="32">
        <v>3133</v>
      </c>
      <c r="I646" s="32">
        <f t="shared" si="72"/>
        <v>124.02</v>
      </c>
      <c r="J646" s="32">
        <v>142.4</v>
      </c>
      <c r="K646" s="6">
        <v>130000</v>
      </c>
      <c r="L646" s="6">
        <v>129</v>
      </c>
      <c r="N646" s="91">
        <v>57.2</v>
      </c>
      <c r="O646" s="75">
        <v>2163</v>
      </c>
      <c r="P646" s="137">
        <f t="shared" si="73"/>
        <v>63.11</v>
      </c>
      <c r="Q646" s="3">
        <v>49</v>
      </c>
      <c r="U646" s="24">
        <v>60</v>
      </c>
      <c r="W646" s="113">
        <v>228.27160387960001</v>
      </c>
      <c r="X646" s="155">
        <f t="shared" si="75"/>
        <v>8.0579876169498785</v>
      </c>
      <c r="Y646" s="113">
        <v>210.2</v>
      </c>
      <c r="Z646" s="113">
        <v>235</v>
      </c>
      <c r="AB646" s="86">
        <v>42.468600000000002</v>
      </c>
      <c r="AC646" s="86">
        <v>42.8</v>
      </c>
      <c r="AD646" s="86">
        <v>72.900000000000006</v>
      </c>
      <c r="AE646" s="86">
        <f t="shared" si="77"/>
        <v>72.900000000000006</v>
      </c>
      <c r="AF646" s="159">
        <f t="shared" si="76"/>
        <v>1677.5097000000001</v>
      </c>
      <c r="AH646" s="99">
        <v>54.2</v>
      </c>
      <c r="AI646" s="130">
        <v>2105</v>
      </c>
      <c r="AJ646" s="73">
        <v>49.9</v>
      </c>
      <c r="AK646" s="92">
        <v>49.9</v>
      </c>
      <c r="AL646" s="77">
        <v>61</v>
      </c>
      <c r="AM646" s="74">
        <v>64</v>
      </c>
      <c r="AN646" s="176" t="s">
        <v>212</v>
      </c>
      <c r="AO646" s="108">
        <v>56.813519219923002</v>
      </c>
      <c r="AP646" s="14">
        <v>56.615617563318501</v>
      </c>
      <c r="AQ646" s="14">
        <v>76.703567375242898</v>
      </c>
      <c r="AR646" s="14">
        <v>51.465295265810099</v>
      </c>
      <c r="AS646" s="108">
        <v>15.947776408796996</v>
      </c>
      <c r="AT646" s="108">
        <f t="shared" si="74"/>
        <v>144.11663904984999</v>
      </c>
      <c r="AU646" s="101"/>
      <c r="AV646" s="178"/>
      <c r="AY646" s="48">
        <v>1980</v>
      </c>
    </row>
    <row r="647" spans="1:51" ht="10.15" customHeight="1">
      <c r="A647" s="22">
        <v>42526</v>
      </c>
      <c r="B647" s="50">
        <f t="shared" si="78"/>
        <v>2016</v>
      </c>
      <c r="C647" s="169"/>
      <c r="F647" s="17">
        <v>37.700000000000003</v>
      </c>
      <c r="G647" s="30">
        <v>17.2</v>
      </c>
      <c r="H647" s="32">
        <v>3133</v>
      </c>
      <c r="I647" s="32">
        <f t="shared" si="72"/>
        <v>124.02</v>
      </c>
      <c r="J647" s="32">
        <v>143</v>
      </c>
      <c r="K647" s="6">
        <v>130000</v>
      </c>
      <c r="L647" s="6">
        <v>129</v>
      </c>
      <c r="N647" s="91">
        <v>57.2</v>
      </c>
      <c r="O647" s="75">
        <v>2163</v>
      </c>
      <c r="P647" s="137">
        <f t="shared" si="73"/>
        <v>63.11</v>
      </c>
      <c r="Q647" s="3">
        <v>47.9</v>
      </c>
      <c r="U647" s="24">
        <v>60</v>
      </c>
      <c r="W647" s="113">
        <v>225.07969463380007</v>
      </c>
      <c r="X647" s="155">
        <f>W647*$X$1/1000</f>
        <v>7.9453132205731416</v>
      </c>
      <c r="Y647" s="113">
        <v>219.1</v>
      </c>
      <c r="Z647" s="113">
        <v>235</v>
      </c>
      <c r="AB647" s="86">
        <v>42.505549999999999</v>
      </c>
      <c r="AC647" s="86">
        <v>45.2</v>
      </c>
      <c r="AD647" s="86">
        <v>72.900000000000006</v>
      </c>
      <c r="AE647" s="86">
        <f t="shared" si="77"/>
        <v>72.900000000000006</v>
      </c>
      <c r="AF647" s="159">
        <f t="shared" si="76"/>
        <v>1678.9692250000001</v>
      </c>
      <c r="AH647" s="99">
        <v>54.2</v>
      </c>
      <c r="AI647" s="130">
        <v>2105</v>
      </c>
      <c r="AJ647" s="73">
        <v>49.5</v>
      </c>
      <c r="AK647" s="92">
        <v>49.5</v>
      </c>
      <c r="AL647" s="77">
        <v>61</v>
      </c>
      <c r="AM647" s="74">
        <v>64</v>
      </c>
      <c r="AN647" s="176" t="s">
        <v>212</v>
      </c>
      <c r="AO647" s="108">
        <v>56.998516697119499</v>
      </c>
      <c r="AP647" s="14">
        <v>56.701126254056597</v>
      </c>
      <c r="AQ647" s="14">
        <v>78.607838417559705</v>
      </c>
      <c r="AR647" s="14">
        <v>50.1356523482021</v>
      </c>
      <c r="AS647" s="108">
        <v>13.956012501361872</v>
      </c>
      <c r="AT647" s="108">
        <f t="shared" si="74"/>
        <v>142.69950326712367</v>
      </c>
      <c r="AU647" s="101"/>
      <c r="AV647" s="178"/>
      <c r="AY647" s="48">
        <v>1980</v>
      </c>
    </row>
    <row r="648" spans="1:51" ht="10.15" customHeight="1">
      <c r="A648" s="22">
        <v>42527</v>
      </c>
      <c r="B648" s="50">
        <f t="shared" si="78"/>
        <v>2016</v>
      </c>
      <c r="C648" s="169"/>
      <c r="F648" s="17">
        <v>37.700000000000003</v>
      </c>
      <c r="G648" s="30">
        <v>17.2</v>
      </c>
      <c r="H648" s="32">
        <v>3133</v>
      </c>
      <c r="I648" s="32">
        <f t="shared" ref="I648:I672" si="79">$I$582</f>
        <v>124.02</v>
      </c>
      <c r="J648" s="32">
        <v>146.29999999999998</v>
      </c>
      <c r="K648" s="6">
        <v>130000</v>
      </c>
      <c r="L648" s="6">
        <v>129</v>
      </c>
      <c r="N648" s="91">
        <v>57.2</v>
      </c>
      <c r="O648" s="75">
        <v>2163</v>
      </c>
      <c r="P648" s="137">
        <f t="shared" ref="P648:P672" si="80">$P$582</f>
        <v>63.11</v>
      </c>
      <c r="Q648" s="3">
        <v>49.7</v>
      </c>
      <c r="U648" s="24">
        <v>60</v>
      </c>
      <c r="W648" s="113">
        <v>215.73056729310005</v>
      </c>
      <c r="X648" s="155">
        <f t="shared" si="75"/>
        <v>7.6152890254464314</v>
      </c>
      <c r="Y648" s="113">
        <v>229.9</v>
      </c>
      <c r="Z648" s="104">
        <v>225</v>
      </c>
      <c r="AA648" s="128" t="s">
        <v>198</v>
      </c>
      <c r="AB648" s="86">
        <v>41.960500000000003</v>
      </c>
      <c r="AC648" s="86">
        <v>46.6</v>
      </c>
      <c r="AD648" s="86">
        <v>72.900000000000006</v>
      </c>
      <c r="AE648" s="86">
        <f t="shared" si="77"/>
        <v>72.900000000000006</v>
      </c>
      <c r="AF648" s="159">
        <f t="shared" si="76"/>
        <v>1657.4397500000002</v>
      </c>
      <c r="AH648" s="99">
        <v>54.2</v>
      </c>
      <c r="AI648" s="130">
        <v>2105</v>
      </c>
      <c r="AJ648" s="73">
        <v>49.2</v>
      </c>
      <c r="AK648" s="92">
        <v>49.2</v>
      </c>
      <c r="AL648" s="77">
        <v>61</v>
      </c>
      <c r="AM648" s="74">
        <v>64</v>
      </c>
      <c r="AN648" s="176" t="s">
        <v>212</v>
      </c>
      <c r="AO648" s="108">
        <v>54.862262398300601</v>
      </c>
      <c r="AP648" s="14">
        <v>54.460183209105899</v>
      </c>
      <c r="AQ648" s="14">
        <v>74.267182754729902</v>
      </c>
      <c r="AR648" s="14">
        <v>49.210984163533503</v>
      </c>
      <c r="AS648" s="108">
        <v>12.509362731490835</v>
      </c>
      <c r="AT648" s="108">
        <f t="shared" si="74"/>
        <v>135.98752964975424</v>
      </c>
      <c r="AU648" s="101"/>
      <c r="AV648" s="178"/>
      <c r="AY648" s="48">
        <v>1980</v>
      </c>
    </row>
    <row r="649" spans="1:51" ht="10.15" customHeight="1">
      <c r="A649" s="22">
        <v>42528</v>
      </c>
      <c r="B649" s="50">
        <f t="shared" si="78"/>
        <v>2016</v>
      </c>
      <c r="C649" s="169"/>
      <c r="F649" s="17">
        <v>37.700000000000003</v>
      </c>
      <c r="G649" s="30">
        <v>17.2</v>
      </c>
      <c r="H649" s="32">
        <v>3133</v>
      </c>
      <c r="I649" s="32">
        <f t="shared" si="79"/>
        <v>124.02</v>
      </c>
      <c r="J649" s="32">
        <v>150.69999999999999</v>
      </c>
      <c r="K649" s="6">
        <v>130000</v>
      </c>
      <c r="L649" s="6">
        <v>129</v>
      </c>
      <c r="N649" s="91">
        <v>57.2</v>
      </c>
      <c r="O649" s="75">
        <v>2163</v>
      </c>
      <c r="P649" s="137">
        <f t="shared" si="80"/>
        <v>63.11</v>
      </c>
      <c r="Q649" s="3">
        <v>51.5</v>
      </c>
      <c r="U649" s="24">
        <v>60</v>
      </c>
      <c r="W649" s="113">
        <v>216.68518642319998</v>
      </c>
      <c r="X649" s="155">
        <f t="shared" si="75"/>
        <v>7.6489870807389586</v>
      </c>
      <c r="Y649" s="113">
        <v>228.7</v>
      </c>
      <c r="Z649" s="153">
        <v>225</v>
      </c>
      <c r="AA649" s="128" t="s">
        <v>198</v>
      </c>
      <c r="AB649" s="86">
        <v>42.409410000000001</v>
      </c>
      <c r="AC649" s="86">
        <v>46.9</v>
      </c>
      <c r="AD649" s="86">
        <v>72.900000000000006</v>
      </c>
      <c r="AE649" s="86">
        <f t="shared" si="77"/>
        <v>72.900000000000006</v>
      </c>
      <c r="AF649" s="159">
        <f t="shared" si="76"/>
        <v>1675.171695</v>
      </c>
      <c r="AG649" s="103" t="s">
        <v>231</v>
      </c>
      <c r="AH649" s="99">
        <v>54.2</v>
      </c>
      <c r="AI649" s="130">
        <v>2105</v>
      </c>
      <c r="AJ649" s="73">
        <v>52.1</v>
      </c>
      <c r="AK649" s="92">
        <v>52.1</v>
      </c>
      <c r="AL649" s="77">
        <v>61</v>
      </c>
      <c r="AM649" s="74">
        <v>64</v>
      </c>
      <c r="AN649" s="176" t="s">
        <v>212</v>
      </c>
      <c r="AO649" s="108">
        <v>58.314846747524001</v>
      </c>
      <c r="AP649" s="14">
        <v>57.154332994952199</v>
      </c>
      <c r="AQ649" s="14">
        <v>73.756419456181703</v>
      </c>
      <c r="AR649" s="14">
        <v>47.605115902858302</v>
      </c>
      <c r="AS649" s="108">
        <v>8.8943638681727872</v>
      </c>
      <c r="AT649" s="108">
        <f>AQ649+AR649+AS649</f>
        <v>130.25589922721278</v>
      </c>
      <c r="AU649" s="101"/>
      <c r="AV649" s="178"/>
      <c r="AY649" s="48">
        <v>1980</v>
      </c>
    </row>
    <row r="650" spans="1:51" ht="10.15" customHeight="1">
      <c r="A650" s="22">
        <v>42529</v>
      </c>
      <c r="B650" s="50">
        <f t="shared" si="78"/>
        <v>2016</v>
      </c>
      <c r="C650" s="169"/>
      <c r="F650" s="17">
        <v>37.700000000000003</v>
      </c>
      <c r="G650" s="30">
        <v>17.2</v>
      </c>
      <c r="H650" s="32">
        <v>3133</v>
      </c>
      <c r="I650" s="32">
        <f t="shared" si="79"/>
        <v>124.02</v>
      </c>
      <c r="J650" s="32">
        <v>151.39999999999998</v>
      </c>
      <c r="K650" s="6">
        <v>130000</v>
      </c>
      <c r="L650" s="6">
        <v>129</v>
      </c>
      <c r="N650" s="91">
        <v>57.2</v>
      </c>
      <c r="O650" s="75">
        <v>2163</v>
      </c>
      <c r="P650" s="137">
        <f t="shared" si="80"/>
        <v>63.11</v>
      </c>
      <c r="Q650" s="3">
        <v>52.8</v>
      </c>
      <c r="U650" s="24">
        <v>60</v>
      </c>
      <c r="W650" s="113">
        <v>217.68505244740001</v>
      </c>
      <c r="X650" s="155">
        <f t="shared" si="75"/>
        <v>7.6842823513932199</v>
      </c>
      <c r="Y650" s="113">
        <v>224.9</v>
      </c>
      <c r="Z650" s="153">
        <v>225</v>
      </c>
      <c r="AA650" s="128" t="s">
        <v>198</v>
      </c>
      <c r="AB650" s="86">
        <v>42.18956</v>
      </c>
      <c r="AC650" s="86">
        <v>47.2</v>
      </c>
      <c r="AD650" s="86">
        <v>72.900000000000006</v>
      </c>
      <c r="AE650" s="86">
        <f t="shared" si="77"/>
        <v>72.900000000000006</v>
      </c>
      <c r="AF650" s="159">
        <f t="shared" si="76"/>
        <v>1666.4876200000001</v>
      </c>
      <c r="AG650" s="103" t="s">
        <v>231</v>
      </c>
      <c r="AH650" s="99">
        <v>54.2</v>
      </c>
      <c r="AI650" s="130">
        <v>2105</v>
      </c>
      <c r="AJ650" s="73">
        <v>51.7</v>
      </c>
      <c r="AK650" s="92">
        <v>51.7</v>
      </c>
      <c r="AL650" s="77">
        <v>61</v>
      </c>
      <c r="AM650" s="74">
        <v>64</v>
      </c>
      <c r="AN650" s="176" t="s">
        <v>212</v>
      </c>
      <c r="AO650" s="108">
        <v>57.574994157296899</v>
      </c>
      <c r="AP650" s="14">
        <v>56.916288084929398</v>
      </c>
      <c r="AQ650" s="14">
        <v>73.5758489193082</v>
      </c>
      <c r="AR650" s="14">
        <v>46.941127338679102</v>
      </c>
      <c r="AS650" s="108">
        <v>10.30953397442598</v>
      </c>
      <c r="AT650" s="108">
        <f t="shared" si="74"/>
        <v>130.82651023241328</v>
      </c>
      <c r="AU650" s="101"/>
      <c r="AV650" s="178"/>
      <c r="AY650" s="48">
        <v>1980</v>
      </c>
    </row>
    <row r="651" spans="1:51" ht="10.15" customHeight="1">
      <c r="A651" s="22">
        <v>42530</v>
      </c>
      <c r="B651" s="50">
        <f t="shared" si="78"/>
        <v>2016</v>
      </c>
      <c r="C651" s="169"/>
      <c r="F651" s="17">
        <v>37.700000000000003</v>
      </c>
      <c r="G651" s="30">
        <v>17.2</v>
      </c>
      <c r="H651" s="32">
        <v>3133</v>
      </c>
      <c r="I651" s="32">
        <f t="shared" si="79"/>
        <v>124.02</v>
      </c>
      <c r="J651" s="32">
        <v>144.9</v>
      </c>
      <c r="K651" s="6">
        <v>130000</v>
      </c>
      <c r="L651" s="6">
        <v>129</v>
      </c>
      <c r="N651" s="91">
        <v>57.2</v>
      </c>
      <c r="O651" s="75">
        <v>2163</v>
      </c>
      <c r="P651" s="137">
        <f t="shared" si="80"/>
        <v>63.11</v>
      </c>
      <c r="Q651" s="3">
        <v>52.2</v>
      </c>
      <c r="U651" s="24">
        <v>60</v>
      </c>
      <c r="W651" s="113">
        <v>212.56208098899998</v>
      </c>
      <c r="X651" s="155">
        <f t="shared" si="75"/>
        <v>7.5034414589116984</v>
      </c>
      <c r="Y651" s="113">
        <v>225.9</v>
      </c>
      <c r="Z651" s="153">
        <v>225</v>
      </c>
      <c r="AA651" s="128" t="s">
        <v>198</v>
      </c>
      <c r="AB651" s="86">
        <v>42.43573</v>
      </c>
      <c r="AC651" s="86">
        <v>47.1</v>
      </c>
      <c r="AD651" s="86">
        <v>72.900000000000006</v>
      </c>
      <c r="AE651" s="86">
        <f t="shared" si="77"/>
        <v>72.900000000000006</v>
      </c>
      <c r="AF651" s="159">
        <f>AB651*$AF$1</f>
        <v>1676.211335</v>
      </c>
      <c r="AG651" s="103" t="s">
        <v>231</v>
      </c>
      <c r="AH651" s="99">
        <v>54.2</v>
      </c>
      <c r="AI651" s="130">
        <v>2105</v>
      </c>
      <c r="AJ651" s="73">
        <v>50.9</v>
      </c>
      <c r="AK651" s="92">
        <v>50.9</v>
      </c>
      <c r="AL651" s="77">
        <v>61</v>
      </c>
      <c r="AM651" s="74">
        <v>64</v>
      </c>
      <c r="AN651" s="176" t="s">
        <v>212</v>
      </c>
      <c r="AO651" s="108">
        <v>58.870760154906598</v>
      </c>
      <c r="AP651" s="14">
        <v>58.817156916987003</v>
      </c>
      <c r="AQ651" s="14">
        <v>75.760539414331305</v>
      </c>
      <c r="AR651" s="14">
        <v>48.7875482873078</v>
      </c>
      <c r="AS651" s="108">
        <v>13.948032578746339</v>
      </c>
      <c r="AT651" s="108">
        <f t="shared" si="74"/>
        <v>138.49612028038544</v>
      </c>
      <c r="AU651" s="101"/>
      <c r="AV651" s="178"/>
      <c r="AY651" s="48">
        <v>1980</v>
      </c>
    </row>
    <row r="652" spans="1:51" ht="10.15" customHeight="1">
      <c r="A652" s="22">
        <v>42531</v>
      </c>
      <c r="B652" s="50">
        <f t="shared" si="78"/>
        <v>2016</v>
      </c>
      <c r="C652" s="169"/>
      <c r="F652" s="17">
        <v>37.700000000000003</v>
      </c>
      <c r="G652" s="30">
        <v>17.2</v>
      </c>
      <c r="H652" s="32">
        <v>3133</v>
      </c>
      <c r="I652" s="32">
        <f t="shared" si="79"/>
        <v>124.02</v>
      </c>
      <c r="J652" s="32">
        <v>149.20000000000002</v>
      </c>
      <c r="K652" s="6">
        <v>130000</v>
      </c>
      <c r="L652" s="99">
        <v>127</v>
      </c>
      <c r="M652" s="7" t="s">
        <v>195</v>
      </c>
      <c r="N652" s="91">
        <v>57.2</v>
      </c>
      <c r="O652" s="75">
        <v>2163</v>
      </c>
      <c r="P652" s="137">
        <f t="shared" si="80"/>
        <v>63.11</v>
      </c>
      <c r="Q652" s="3">
        <v>54.8</v>
      </c>
      <c r="U652" s="24">
        <v>60</v>
      </c>
      <c r="W652" s="113">
        <v>219.16252430800006</v>
      </c>
      <c r="X652" s="155">
        <f t="shared" si="75"/>
        <v>7.7364371080724013</v>
      </c>
      <c r="Y652" s="113">
        <v>223</v>
      </c>
      <c r="Z652" s="153">
        <v>225</v>
      </c>
      <c r="AA652" s="128" t="s">
        <v>198</v>
      </c>
      <c r="AB652" s="86">
        <v>42.690939999999998</v>
      </c>
      <c r="AC652" s="86">
        <v>47.8</v>
      </c>
      <c r="AD652" s="86">
        <v>72.900000000000006</v>
      </c>
      <c r="AE652" s="86">
        <f t="shared" si="77"/>
        <v>72.900000000000006</v>
      </c>
      <c r="AF652" s="159">
        <f t="shared" ref="AF652:AF683" si="81">AB652*$AF$1</f>
        <v>1686.2921299999998</v>
      </c>
      <c r="AG652" s="103" t="s">
        <v>231</v>
      </c>
      <c r="AH652" s="99">
        <v>54.2</v>
      </c>
      <c r="AI652" s="130">
        <v>2105</v>
      </c>
      <c r="AJ652" s="73">
        <v>53.9</v>
      </c>
      <c r="AK652" s="92">
        <v>53.9</v>
      </c>
      <c r="AL652" s="77">
        <v>61</v>
      </c>
      <c r="AM652" s="74">
        <v>64</v>
      </c>
      <c r="AN652" s="176" t="s">
        <v>212</v>
      </c>
      <c r="AO652" s="108">
        <v>57.291928353508801</v>
      </c>
      <c r="AP652" s="14">
        <v>56.252927156972603</v>
      </c>
      <c r="AQ652" s="14">
        <v>78.621635528726401</v>
      </c>
      <c r="AR652" s="14">
        <v>49.446085451640997</v>
      </c>
      <c r="AS652" s="108">
        <v>14.120289162867872</v>
      </c>
      <c r="AT652" s="108">
        <f t="shared" si="74"/>
        <v>142.18801014323526</v>
      </c>
      <c r="AU652" s="101"/>
      <c r="AV652" s="178"/>
      <c r="AY652" s="48">
        <v>1980</v>
      </c>
    </row>
    <row r="653" spans="1:51" ht="10.15" customHeight="1">
      <c r="A653" s="22">
        <v>42532</v>
      </c>
      <c r="B653" s="50">
        <f t="shared" si="78"/>
        <v>2016</v>
      </c>
      <c r="C653" s="169"/>
      <c r="F653" s="17">
        <v>37.700000000000003</v>
      </c>
      <c r="G653" s="30">
        <v>17.2</v>
      </c>
      <c r="H653" s="32">
        <v>3133</v>
      </c>
      <c r="I653" s="32">
        <f t="shared" si="79"/>
        <v>124.02</v>
      </c>
      <c r="J653" s="32">
        <v>141.4</v>
      </c>
      <c r="K653" s="6">
        <v>130000</v>
      </c>
      <c r="L653" s="99">
        <v>127</v>
      </c>
      <c r="M653" s="7" t="s">
        <v>195</v>
      </c>
      <c r="N653" s="91">
        <v>57.2</v>
      </c>
      <c r="O653" s="75">
        <v>2163</v>
      </c>
      <c r="P653" s="137">
        <f t="shared" si="80"/>
        <v>63.11</v>
      </c>
      <c r="Q653" s="3">
        <v>57.4</v>
      </c>
      <c r="U653" s="24">
        <v>60</v>
      </c>
      <c r="W653" s="113">
        <v>227.73442518800002</v>
      </c>
      <c r="X653" s="155">
        <f t="shared" si="75"/>
        <v>8.0390252091363994</v>
      </c>
      <c r="Y653" s="113">
        <v>226.5</v>
      </c>
      <c r="Z653" s="155">
        <v>235</v>
      </c>
      <c r="AB653" s="86">
        <v>43.73216</v>
      </c>
      <c r="AC653" s="86">
        <v>47.9</v>
      </c>
      <c r="AD653" s="86">
        <v>72.900000000000006</v>
      </c>
      <c r="AE653" s="86">
        <f t="shared" si="77"/>
        <v>72.900000000000006</v>
      </c>
      <c r="AF653" s="159">
        <f t="shared" si="81"/>
        <v>1727.4203199999999</v>
      </c>
      <c r="AG653" s="103" t="s">
        <v>231</v>
      </c>
      <c r="AH653" s="99">
        <v>54.2</v>
      </c>
      <c r="AI653" s="130">
        <v>2105</v>
      </c>
      <c r="AJ653" s="73">
        <v>55.7</v>
      </c>
      <c r="AK653" s="92">
        <v>55.7</v>
      </c>
      <c r="AL653" s="77">
        <v>61</v>
      </c>
      <c r="AM653" s="74">
        <v>64</v>
      </c>
      <c r="AN653" s="176" t="s">
        <v>212</v>
      </c>
      <c r="AO653" s="108">
        <v>57.480312572796798</v>
      </c>
      <c r="AP653" s="14">
        <v>57.794211363938302</v>
      </c>
      <c r="AQ653" s="14">
        <v>76.605947491865194</v>
      </c>
      <c r="AR653" s="14">
        <v>50.5026700528365</v>
      </c>
      <c r="AS653" s="108">
        <v>11.53273608996728</v>
      </c>
      <c r="AT653" s="108">
        <f t="shared" si="74"/>
        <v>138.64135363466897</v>
      </c>
      <c r="AU653" s="101"/>
      <c r="AV653" s="178"/>
      <c r="AY653" s="48">
        <v>1980</v>
      </c>
    </row>
    <row r="654" spans="1:51" ht="10.15" customHeight="1">
      <c r="A654" s="22">
        <v>42533</v>
      </c>
      <c r="B654" s="50">
        <f t="shared" si="78"/>
        <v>2016</v>
      </c>
      <c r="C654" s="169"/>
      <c r="F654" s="17">
        <v>37.700000000000003</v>
      </c>
      <c r="G654" s="30">
        <v>17.2</v>
      </c>
      <c r="H654" s="32">
        <v>3133</v>
      </c>
      <c r="I654" s="32">
        <f t="shared" si="79"/>
        <v>124.02</v>
      </c>
      <c r="J654" s="32">
        <v>142.9</v>
      </c>
      <c r="K654" s="6">
        <v>130000</v>
      </c>
      <c r="L654" s="99">
        <v>127</v>
      </c>
      <c r="M654" s="7" t="s">
        <v>195</v>
      </c>
      <c r="N654" s="91">
        <v>57.2</v>
      </c>
      <c r="O654" s="75">
        <v>2163</v>
      </c>
      <c r="P654" s="137">
        <f t="shared" si="80"/>
        <v>63.11</v>
      </c>
      <c r="Q654" s="3">
        <v>54.8</v>
      </c>
      <c r="U654" s="24">
        <v>60</v>
      </c>
      <c r="W654" s="113">
        <v>227.22547997109996</v>
      </c>
      <c r="X654" s="155">
        <f t="shared" si="75"/>
        <v>8.0210594429798281</v>
      </c>
      <c r="Y654" s="113">
        <v>228.6</v>
      </c>
      <c r="Z654" s="155">
        <v>235</v>
      </c>
      <c r="AB654" s="86">
        <v>44.736370000000001</v>
      </c>
      <c r="AC654" s="86">
        <v>48.9</v>
      </c>
      <c r="AD654" s="86">
        <v>72.900000000000006</v>
      </c>
      <c r="AE654" s="86">
        <f t="shared" si="77"/>
        <v>72.900000000000006</v>
      </c>
      <c r="AF654" s="159">
        <f t="shared" si="81"/>
        <v>1767.0866149999999</v>
      </c>
      <c r="AG654" s="103" t="s">
        <v>231</v>
      </c>
      <c r="AH654" s="99">
        <v>54.2</v>
      </c>
      <c r="AI654" s="130">
        <v>2105</v>
      </c>
      <c r="AJ654" s="73">
        <v>54.4</v>
      </c>
      <c r="AK654" s="92">
        <v>54.4</v>
      </c>
      <c r="AL654" s="77">
        <v>61</v>
      </c>
      <c r="AM654" s="74">
        <v>64</v>
      </c>
      <c r="AN654" s="176" t="s">
        <v>212</v>
      </c>
      <c r="AO654" s="108">
        <v>57.658089289932803</v>
      </c>
      <c r="AP654" s="14">
        <v>58.1871422680289</v>
      </c>
      <c r="AQ654" s="14">
        <v>78.063670713876704</v>
      </c>
      <c r="AR654" s="14">
        <v>50.494579999999999</v>
      </c>
      <c r="AS654" s="108">
        <v>11.900077675846775</v>
      </c>
      <c r="AT654" s="108">
        <f t="shared" si="74"/>
        <v>140.45832838972348</v>
      </c>
      <c r="AU654" s="101"/>
      <c r="AV654" s="178"/>
      <c r="AY654" s="48">
        <v>1980</v>
      </c>
    </row>
    <row r="655" spans="1:51" ht="10.15" customHeight="1">
      <c r="A655" s="22">
        <v>42534</v>
      </c>
      <c r="B655" s="50">
        <f t="shared" si="78"/>
        <v>2016</v>
      </c>
      <c r="C655" s="169"/>
      <c r="F655" s="17">
        <v>37.700000000000003</v>
      </c>
      <c r="G655" s="30">
        <v>17.2</v>
      </c>
      <c r="H655" s="32">
        <v>3133</v>
      </c>
      <c r="I655" s="32">
        <f t="shared" si="79"/>
        <v>124.02</v>
      </c>
      <c r="J655" s="32">
        <v>146.19999999999999</v>
      </c>
      <c r="K655" s="6">
        <v>130000</v>
      </c>
      <c r="L655" s="99">
        <v>127</v>
      </c>
      <c r="M655" s="7" t="s">
        <v>195</v>
      </c>
      <c r="N655" s="91">
        <v>57.2</v>
      </c>
      <c r="O655" s="75">
        <v>2163</v>
      </c>
      <c r="P655" s="137">
        <f t="shared" si="80"/>
        <v>63.11</v>
      </c>
      <c r="Q655" s="3">
        <v>53.3</v>
      </c>
      <c r="U655" s="24">
        <v>60</v>
      </c>
      <c r="W655" s="113">
        <v>227.39499386790004</v>
      </c>
      <c r="X655" s="155">
        <f t="shared" si="75"/>
        <v>8.0270432835368712</v>
      </c>
      <c r="Y655" s="113">
        <v>228.9</v>
      </c>
      <c r="Z655" s="155">
        <v>235</v>
      </c>
      <c r="AA655" s="105"/>
      <c r="AB655" s="86">
        <v>45.406239999999997</v>
      </c>
      <c r="AC655" s="86">
        <v>50.2</v>
      </c>
      <c r="AD655" s="86">
        <v>72.900000000000006</v>
      </c>
      <c r="AE655" s="86">
        <f t="shared" si="77"/>
        <v>72.900000000000006</v>
      </c>
      <c r="AF655" s="159">
        <f t="shared" si="81"/>
        <v>1793.54648</v>
      </c>
      <c r="AG655" s="103" t="s">
        <v>231</v>
      </c>
      <c r="AH655" s="99">
        <v>54.2</v>
      </c>
      <c r="AI655" s="130">
        <v>2105</v>
      </c>
      <c r="AJ655" s="73">
        <v>54.2</v>
      </c>
      <c r="AK655" s="92">
        <v>54.2</v>
      </c>
      <c r="AL655" s="77">
        <v>61</v>
      </c>
      <c r="AM655" s="74">
        <v>64</v>
      </c>
      <c r="AN655" s="176" t="s">
        <v>212</v>
      </c>
      <c r="AO655" s="108">
        <v>58.610705772753498</v>
      </c>
      <c r="AP655" s="14">
        <v>58.212011887812302</v>
      </c>
      <c r="AQ655" s="14">
        <v>78.506937066034396</v>
      </c>
      <c r="AR655" s="14">
        <v>50.424690000000005</v>
      </c>
      <c r="AS655" s="108">
        <v>10.206805213623282</v>
      </c>
      <c r="AT655" s="108">
        <f t="shared" si="74"/>
        <v>139.13843227965768</v>
      </c>
      <c r="AU655" s="101"/>
      <c r="AV655" s="178"/>
      <c r="AY655" s="48">
        <v>1980</v>
      </c>
    </row>
    <row r="656" spans="1:51" ht="10.15" customHeight="1">
      <c r="A656" s="22">
        <v>42535</v>
      </c>
      <c r="B656" s="50">
        <f t="shared" si="78"/>
        <v>2016</v>
      </c>
      <c r="C656" s="169"/>
      <c r="F656" s="17">
        <v>37.700000000000003</v>
      </c>
      <c r="G656" s="30">
        <v>17.2</v>
      </c>
      <c r="H656" s="32">
        <v>3133</v>
      </c>
      <c r="I656" s="32">
        <f t="shared" si="79"/>
        <v>124.02</v>
      </c>
      <c r="J656" s="32">
        <v>142.69999999999999</v>
      </c>
      <c r="K656" s="6">
        <v>130000</v>
      </c>
      <c r="L656" s="99">
        <v>127</v>
      </c>
      <c r="M656" s="7" t="s">
        <v>195</v>
      </c>
      <c r="N656" s="91">
        <v>57.2</v>
      </c>
      <c r="O656" s="75">
        <v>2163</v>
      </c>
      <c r="P656" s="137">
        <f t="shared" si="80"/>
        <v>63.11</v>
      </c>
      <c r="Q656" s="3">
        <v>54.3</v>
      </c>
      <c r="U656" s="24">
        <v>60</v>
      </c>
      <c r="W656" s="113">
        <v>226.68831381640001</v>
      </c>
      <c r="X656" s="155">
        <f t="shared" si="75"/>
        <v>8.0020974777189195</v>
      </c>
      <c r="Y656" s="113">
        <v>227.2</v>
      </c>
      <c r="Z656" s="155">
        <v>235</v>
      </c>
      <c r="AA656" s="105"/>
      <c r="AB656" s="86">
        <v>45.976120000000002</v>
      </c>
      <c r="AC656" s="86">
        <v>51.1</v>
      </c>
      <c r="AD656" s="86">
        <v>72.900000000000006</v>
      </c>
      <c r="AE656" s="86">
        <f t="shared" si="77"/>
        <v>72.900000000000006</v>
      </c>
      <c r="AF656" s="159">
        <f t="shared" si="81"/>
        <v>1816.05674</v>
      </c>
      <c r="AG656" s="103" t="s">
        <v>231</v>
      </c>
      <c r="AH656" s="99">
        <v>54.2</v>
      </c>
      <c r="AI656" s="130">
        <v>2105</v>
      </c>
      <c r="AJ656" s="73">
        <v>55.3</v>
      </c>
      <c r="AK656" s="92">
        <v>55.3</v>
      </c>
      <c r="AL656" s="77">
        <v>61</v>
      </c>
      <c r="AM656" s="74">
        <v>64</v>
      </c>
      <c r="AN656" s="176" t="s">
        <v>212</v>
      </c>
      <c r="AO656" s="108">
        <v>58.707119828195999</v>
      </c>
      <c r="AP656" s="14">
        <v>59.246685011839602</v>
      </c>
      <c r="AQ656" s="14">
        <v>80.6717842214303</v>
      </c>
      <c r="AR656" s="14">
        <v>50.82273</v>
      </c>
      <c r="AS656" s="108">
        <v>7.2965232777813123</v>
      </c>
      <c r="AT656" s="108">
        <f t="shared" si="74"/>
        <v>138.79103749921163</v>
      </c>
      <c r="AU656" s="101"/>
      <c r="AV656" s="178"/>
      <c r="AY656" s="48">
        <v>1980</v>
      </c>
    </row>
    <row r="657" spans="1:51" ht="10.15" customHeight="1">
      <c r="A657" s="22">
        <v>42536</v>
      </c>
      <c r="B657" s="50">
        <f t="shared" si="78"/>
        <v>2016</v>
      </c>
      <c r="C657" s="169"/>
      <c r="F657" s="17">
        <v>37.700000000000003</v>
      </c>
      <c r="G657" s="30">
        <v>17.2</v>
      </c>
      <c r="H657" s="32">
        <v>3133</v>
      </c>
      <c r="I657" s="32">
        <f t="shared" si="79"/>
        <v>124.02</v>
      </c>
      <c r="J657" s="32">
        <v>142</v>
      </c>
      <c r="K657" s="6">
        <v>130000</v>
      </c>
      <c r="L657" s="99">
        <v>127</v>
      </c>
      <c r="M657" s="7" t="s">
        <v>195</v>
      </c>
      <c r="N657" s="91">
        <v>57.2</v>
      </c>
      <c r="O657" s="75">
        <v>2163</v>
      </c>
      <c r="P657" s="137">
        <f t="shared" si="80"/>
        <v>63.11</v>
      </c>
      <c r="Q657" s="3">
        <v>53.5</v>
      </c>
      <c r="U657" s="24">
        <v>60</v>
      </c>
      <c r="W657" s="113">
        <v>222.72854840850005</v>
      </c>
      <c r="X657" s="155">
        <f t="shared" si="75"/>
        <v>7.8623177588200504</v>
      </c>
      <c r="Y657" s="113">
        <v>223.4</v>
      </c>
      <c r="Z657" s="155">
        <v>235</v>
      </c>
      <c r="AA657" s="105"/>
      <c r="AB657" s="86">
        <v>46.206980000000001</v>
      </c>
      <c r="AC657" s="86">
        <v>52.7</v>
      </c>
      <c r="AD657" s="86">
        <v>72.900000000000006</v>
      </c>
      <c r="AE657" s="86">
        <f t="shared" si="77"/>
        <v>72.900000000000006</v>
      </c>
      <c r="AF657" s="159">
        <f t="shared" si="81"/>
        <v>1825.17571</v>
      </c>
      <c r="AG657" s="103" t="s">
        <v>231</v>
      </c>
      <c r="AH657" s="99">
        <v>54.2</v>
      </c>
      <c r="AI657" s="130">
        <v>2105</v>
      </c>
      <c r="AJ657" s="73">
        <v>54.7</v>
      </c>
      <c r="AK657" s="92">
        <v>54.7</v>
      </c>
      <c r="AL657" s="77">
        <v>61</v>
      </c>
      <c r="AM657" s="74">
        <v>64</v>
      </c>
      <c r="AN657" s="176" t="s">
        <v>212</v>
      </c>
      <c r="AO657" s="108">
        <v>57.968542654229402</v>
      </c>
      <c r="AP657" s="14">
        <v>57.569758585222402</v>
      </c>
      <c r="AQ657" s="14">
        <v>80.263051598548003</v>
      </c>
      <c r="AR657" s="14">
        <v>50.883949999999999</v>
      </c>
      <c r="AS657" s="108">
        <v>7.2544193814283595</v>
      </c>
      <c r="AT657" s="108">
        <f t="shared" ref="AT657:AT682" si="82">AQ657+AR657+AS657</f>
        <v>138.40142097997636</v>
      </c>
      <c r="AU657" s="101"/>
      <c r="AV657" s="178"/>
      <c r="AY657" s="48">
        <v>1980</v>
      </c>
    </row>
    <row r="658" spans="1:51" ht="10.15" customHeight="1">
      <c r="A658" s="22">
        <v>42537</v>
      </c>
      <c r="B658" s="50">
        <f t="shared" si="78"/>
        <v>2016</v>
      </c>
      <c r="C658" s="169"/>
      <c r="F658" s="17">
        <v>37.700000000000003</v>
      </c>
      <c r="G658" s="30">
        <v>17.2</v>
      </c>
      <c r="H658" s="32">
        <v>3133</v>
      </c>
      <c r="I658" s="32">
        <f t="shared" si="79"/>
        <v>124.02</v>
      </c>
      <c r="J658" s="32">
        <v>139.1</v>
      </c>
      <c r="K658" s="6">
        <v>130000</v>
      </c>
      <c r="L658" s="99">
        <v>127</v>
      </c>
      <c r="M658" s="7" t="s">
        <v>195</v>
      </c>
      <c r="N658" s="91">
        <v>57.2</v>
      </c>
      <c r="O658" s="75">
        <v>2163</v>
      </c>
      <c r="P658" s="137">
        <f t="shared" si="80"/>
        <v>63.11</v>
      </c>
      <c r="Q658" s="3">
        <v>52.2</v>
      </c>
      <c r="U658" s="24">
        <v>60</v>
      </c>
      <c r="W658" s="113">
        <v>232.75719583570003</v>
      </c>
      <c r="X658" s="155">
        <f t="shared" si="75"/>
        <v>8.2163290130002089</v>
      </c>
      <c r="Y658" s="113">
        <v>208</v>
      </c>
      <c r="Z658" s="155">
        <v>246</v>
      </c>
      <c r="AA658" s="105" t="s">
        <v>256</v>
      </c>
      <c r="AB658" s="86">
        <v>48.081049999999998</v>
      </c>
      <c r="AC658" s="86">
        <v>52.2</v>
      </c>
      <c r="AD658" s="86">
        <v>72.900000000000006</v>
      </c>
      <c r="AE658" s="86">
        <f t="shared" si="77"/>
        <v>72.900000000000006</v>
      </c>
      <c r="AF658" s="159">
        <f t="shared" si="81"/>
        <v>1899.2014749999998</v>
      </c>
      <c r="AG658" s="103"/>
      <c r="AH658" s="99">
        <v>54.2</v>
      </c>
      <c r="AI658" s="130">
        <v>2105</v>
      </c>
      <c r="AJ658" s="73">
        <v>53.8</v>
      </c>
      <c r="AK658" s="92">
        <v>53.8</v>
      </c>
      <c r="AL658" s="77">
        <v>61</v>
      </c>
      <c r="AM658" s="74">
        <v>64</v>
      </c>
      <c r="AN658" s="176" t="s">
        <v>212</v>
      </c>
      <c r="AO658" s="108">
        <v>59.2163024176497</v>
      </c>
      <c r="AP658" s="14">
        <v>58.693787697405</v>
      </c>
      <c r="AQ658" s="14">
        <v>81.979885582118399</v>
      </c>
      <c r="AR658" s="14">
        <v>51.125980000000006</v>
      </c>
      <c r="AS658" s="108">
        <v>4.0328024694444151</v>
      </c>
      <c r="AT658" s="108">
        <f t="shared" si="82"/>
        <v>137.13866805156283</v>
      </c>
      <c r="AU658" s="101"/>
      <c r="AV658" s="178"/>
      <c r="AY658" s="48">
        <v>1980</v>
      </c>
    </row>
    <row r="659" spans="1:51" ht="10.15" customHeight="1">
      <c r="A659" s="22">
        <v>42538</v>
      </c>
      <c r="B659" s="50">
        <f t="shared" si="78"/>
        <v>2016</v>
      </c>
      <c r="C659" s="169"/>
      <c r="F659" s="17">
        <v>37.700000000000003</v>
      </c>
      <c r="G659" s="30">
        <v>17.2</v>
      </c>
      <c r="H659" s="32">
        <v>3133</v>
      </c>
      <c r="I659" s="32">
        <f t="shared" si="79"/>
        <v>124.02</v>
      </c>
      <c r="J659" s="32">
        <v>138.6</v>
      </c>
      <c r="K659" s="6">
        <v>130000</v>
      </c>
      <c r="L659" s="99">
        <v>127</v>
      </c>
      <c r="M659" s="7" t="s">
        <v>195</v>
      </c>
      <c r="N659" s="91">
        <v>57.2</v>
      </c>
      <c r="O659" s="75">
        <v>2163</v>
      </c>
      <c r="P659" s="137">
        <f t="shared" si="80"/>
        <v>63.11</v>
      </c>
      <c r="Q659" s="3">
        <v>49.3</v>
      </c>
      <c r="U659" s="24">
        <v>60</v>
      </c>
      <c r="W659" s="113">
        <v>231.74743132479998</v>
      </c>
      <c r="X659" s="155">
        <f t="shared" si="75"/>
        <v>8.1806843257654389</v>
      </c>
      <c r="Y659" s="113">
        <v>212.6</v>
      </c>
      <c r="Z659" s="155">
        <v>246</v>
      </c>
      <c r="AA659" s="105"/>
      <c r="AB659" s="86">
        <v>51.38926</v>
      </c>
      <c r="AC659" s="86">
        <v>50.9</v>
      </c>
      <c r="AD659" s="86">
        <v>72.900000000000006</v>
      </c>
      <c r="AE659" s="86">
        <f t="shared" si="77"/>
        <v>72.900000000000006</v>
      </c>
      <c r="AF659" s="159">
        <f t="shared" si="81"/>
        <v>2029.8757700000001</v>
      </c>
      <c r="AG659" s="103"/>
      <c r="AH659" s="99">
        <v>54.2</v>
      </c>
      <c r="AI659" s="130">
        <v>2105</v>
      </c>
      <c r="AJ659" s="73">
        <v>50.8</v>
      </c>
      <c r="AK659" s="92">
        <v>50.8</v>
      </c>
      <c r="AL659" s="77">
        <v>61</v>
      </c>
      <c r="AM659" s="74">
        <v>64</v>
      </c>
      <c r="AN659" s="176" t="s">
        <v>212</v>
      </c>
      <c r="AO659" s="108">
        <v>59.696277105992401</v>
      </c>
      <c r="AP659" s="14">
        <v>60.382885788910102</v>
      </c>
      <c r="AQ659" s="14">
        <v>76.480188735575894</v>
      </c>
      <c r="AR659" s="14">
        <v>53.011749999999999</v>
      </c>
      <c r="AS659" s="108">
        <v>3.0865534814018774</v>
      </c>
      <c r="AT659" s="108">
        <f t="shared" si="82"/>
        <v>132.57849221697776</v>
      </c>
      <c r="AU659" s="101"/>
      <c r="AV659" s="178"/>
      <c r="AY659" s="48">
        <v>1980</v>
      </c>
    </row>
    <row r="660" spans="1:51" ht="10.15" customHeight="1">
      <c r="A660" s="22">
        <v>42539</v>
      </c>
      <c r="B660" s="50">
        <f t="shared" si="78"/>
        <v>2016</v>
      </c>
      <c r="C660" s="169"/>
      <c r="F660" s="17">
        <v>37.700000000000003</v>
      </c>
      <c r="G660" s="30">
        <v>17.2</v>
      </c>
      <c r="H660" s="32">
        <v>3133</v>
      </c>
      <c r="I660" s="32">
        <f t="shared" si="79"/>
        <v>124.02</v>
      </c>
      <c r="J660" s="32">
        <v>132.5</v>
      </c>
      <c r="K660" s="6">
        <v>130000</v>
      </c>
      <c r="L660" s="99">
        <v>127</v>
      </c>
      <c r="M660" s="7" t="s">
        <v>195</v>
      </c>
      <c r="N660" s="91">
        <v>57.2</v>
      </c>
      <c r="O660" s="75">
        <v>2163</v>
      </c>
      <c r="P660" s="137">
        <f t="shared" si="80"/>
        <v>63.11</v>
      </c>
      <c r="Q660" s="3">
        <v>49.9</v>
      </c>
      <c r="U660" s="24">
        <v>60</v>
      </c>
      <c r="W660" s="113">
        <v>227.45901863069997</v>
      </c>
      <c r="X660" s="155">
        <f t="shared" si="75"/>
        <v>8.029303357663709</v>
      </c>
      <c r="Y660" s="113">
        <v>221.7</v>
      </c>
      <c r="Z660" s="155">
        <v>246</v>
      </c>
      <c r="AB660" s="86">
        <v>53.754669999999997</v>
      </c>
      <c r="AC660" s="86">
        <v>50.9</v>
      </c>
      <c r="AD660" s="86">
        <v>72.900000000000006</v>
      </c>
      <c r="AE660" s="86">
        <f t="shared" si="77"/>
        <v>72.900000000000006</v>
      </c>
      <c r="AF660" s="159">
        <f t="shared" si="81"/>
        <v>2123.3094649999998</v>
      </c>
      <c r="AH660" s="99">
        <v>54.2</v>
      </c>
      <c r="AI660" s="130">
        <v>2105</v>
      </c>
      <c r="AJ660" s="73">
        <v>50.1</v>
      </c>
      <c r="AK660" s="92">
        <v>50.1</v>
      </c>
      <c r="AL660" s="77">
        <v>61</v>
      </c>
      <c r="AM660" s="74">
        <v>64</v>
      </c>
      <c r="AN660" s="176" t="s">
        <v>212</v>
      </c>
      <c r="AO660" s="108">
        <v>58.358968005205597</v>
      </c>
      <c r="AP660" s="14">
        <v>59.922499090329701</v>
      </c>
      <c r="AQ660" s="14">
        <v>80.731981071853994</v>
      </c>
      <c r="AR660" s="14">
        <v>52.116230963909999</v>
      </c>
      <c r="AS660" s="108">
        <v>3.9603761071505539</v>
      </c>
      <c r="AT660" s="108">
        <f t="shared" si="82"/>
        <v>136.80858814291454</v>
      </c>
      <c r="AU660" s="101"/>
      <c r="AV660" s="178"/>
      <c r="AY660" s="48">
        <v>1980</v>
      </c>
    </row>
    <row r="661" spans="1:51" ht="10.15" customHeight="1">
      <c r="A661" s="22">
        <v>42540</v>
      </c>
      <c r="B661" s="50">
        <f t="shared" si="78"/>
        <v>2016</v>
      </c>
      <c r="C661" s="169"/>
      <c r="F661" s="17">
        <v>37.700000000000003</v>
      </c>
      <c r="G661" s="30">
        <v>17.2</v>
      </c>
      <c r="H661" s="32">
        <v>3133</v>
      </c>
      <c r="I661" s="32">
        <f t="shared" si="79"/>
        <v>124.02</v>
      </c>
      <c r="J661" s="32">
        <v>131.30000000000001</v>
      </c>
      <c r="K661" s="6">
        <v>130000</v>
      </c>
      <c r="L661" s="99">
        <v>127</v>
      </c>
      <c r="M661" s="7" t="s">
        <v>195</v>
      </c>
      <c r="N661" s="91">
        <v>57.2</v>
      </c>
      <c r="O661" s="75">
        <v>2163</v>
      </c>
      <c r="P661" s="137">
        <f t="shared" si="80"/>
        <v>63.11</v>
      </c>
      <c r="Q661" s="3">
        <v>51.9</v>
      </c>
      <c r="U661" s="24">
        <v>60</v>
      </c>
      <c r="W661" s="113">
        <v>226.14534969169998</v>
      </c>
      <c r="X661" s="155">
        <f t="shared" si="75"/>
        <v>7.9829308441170088</v>
      </c>
      <c r="Y661" s="113">
        <v>226.5</v>
      </c>
      <c r="Z661" s="155">
        <v>246</v>
      </c>
      <c r="AB661" s="86">
        <v>55.024940000000001</v>
      </c>
      <c r="AC661" s="86">
        <v>51.2</v>
      </c>
      <c r="AD661" s="86">
        <v>72.900000000000006</v>
      </c>
      <c r="AE661" s="86">
        <f t="shared" si="77"/>
        <v>72.900000000000006</v>
      </c>
      <c r="AF661" s="159">
        <f t="shared" si="81"/>
        <v>2173.48513</v>
      </c>
      <c r="AH661" s="99">
        <v>54.2</v>
      </c>
      <c r="AI661" s="130">
        <v>2105</v>
      </c>
      <c r="AJ661" s="73">
        <v>51.5</v>
      </c>
      <c r="AK661" s="92">
        <v>51.5</v>
      </c>
      <c r="AL661" s="77">
        <v>61</v>
      </c>
      <c r="AM661" s="74">
        <v>64</v>
      </c>
      <c r="AN661" s="176" t="s">
        <v>212</v>
      </c>
      <c r="AO661" s="108">
        <v>56.582913624719602</v>
      </c>
      <c r="AP661" s="14">
        <v>58.197706511993601</v>
      </c>
      <c r="AQ661" s="14">
        <v>79.898562390025702</v>
      </c>
      <c r="AR661" s="14">
        <v>51.536891289444299</v>
      </c>
      <c r="AS661" s="108">
        <v>3.8305415386670432</v>
      </c>
      <c r="AT661" s="108">
        <f t="shared" si="82"/>
        <v>135.26599521813705</v>
      </c>
      <c r="AU661" s="101"/>
      <c r="AV661" s="178"/>
      <c r="AY661" s="48">
        <v>1980</v>
      </c>
    </row>
    <row r="662" spans="1:51" ht="10.15" customHeight="1">
      <c r="A662" s="22">
        <v>42541</v>
      </c>
      <c r="B662" s="50">
        <f t="shared" si="78"/>
        <v>2016</v>
      </c>
      <c r="C662" s="169"/>
      <c r="F662" s="17">
        <v>37.700000000000003</v>
      </c>
      <c r="G662" s="30">
        <v>17.2</v>
      </c>
      <c r="H662" s="32">
        <v>3133</v>
      </c>
      <c r="I662" s="32">
        <f t="shared" si="79"/>
        <v>124.02</v>
      </c>
      <c r="J662" s="32">
        <v>142.80000000000001</v>
      </c>
      <c r="K662" s="6">
        <v>130000</v>
      </c>
      <c r="L662" s="99">
        <v>125</v>
      </c>
      <c r="M662" s="7" t="s">
        <v>232</v>
      </c>
      <c r="N662" s="91">
        <v>57.2</v>
      </c>
      <c r="O662" s="75">
        <v>2163</v>
      </c>
      <c r="P662" s="137">
        <f t="shared" si="80"/>
        <v>63.11</v>
      </c>
      <c r="Q662" s="3">
        <v>56.7</v>
      </c>
      <c r="U662" s="24">
        <v>60</v>
      </c>
      <c r="W662" s="113">
        <v>233.24989121280004</v>
      </c>
      <c r="X662" s="155">
        <f t="shared" si="75"/>
        <v>8.2337211598118412</v>
      </c>
      <c r="Y662" s="113">
        <v>227.5</v>
      </c>
      <c r="Z662" s="153">
        <v>245</v>
      </c>
      <c r="AA662" s="128" t="s">
        <v>239</v>
      </c>
      <c r="AB662" s="86">
        <v>54.809800000000003</v>
      </c>
      <c r="AC662" s="86">
        <v>50.4</v>
      </c>
      <c r="AD662" s="86">
        <v>72.900000000000006</v>
      </c>
      <c r="AE662" s="86">
        <f t="shared" si="77"/>
        <v>72.900000000000006</v>
      </c>
      <c r="AF662" s="159">
        <f t="shared" si="81"/>
        <v>2164.9871000000003</v>
      </c>
      <c r="AH662" s="99">
        <v>54.2</v>
      </c>
      <c r="AI662" s="130">
        <v>2105</v>
      </c>
      <c r="AJ662" s="73">
        <v>56.4</v>
      </c>
      <c r="AK662" s="92">
        <v>56.4</v>
      </c>
      <c r="AL662" s="77">
        <v>61</v>
      </c>
      <c r="AM662" s="74">
        <v>64</v>
      </c>
      <c r="AN662" s="176" t="s">
        <v>212</v>
      </c>
      <c r="AO662" s="108">
        <v>55.973620049087501</v>
      </c>
      <c r="AP662" s="14">
        <v>57.2902041774406</v>
      </c>
      <c r="AQ662" s="14">
        <v>79.752065665569006</v>
      </c>
      <c r="AR662" s="14">
        <v>49.7368709772202</v>
      </c>
      <c r="AS662" s="108">
        <v>3.8322799900089435</v>
      </c>
      <c r="AT662" s="108">
        <f t="shared" si="82"/>
        <v>133.32121663279815</v>
      </c>
      <c r="AU662" s="101"/>
      <c r="AV662" s="178"/>
      <c r="AY662" s="48">
        <v>1980</v>
      </c>
    </row>
    <row r="663" spans="1:51" ht="10.15" customHeight="1">
      <c r="A663" s="22">
        <v>42542</v>
      </c>
      <c r="B663" s="50">
        <f t="shared" si="78"/>
        <v>2016</v>
      </c>
      <c r="C663" s="169"/>
      <c r="F663" s="17">
        <v>37.700000000000003</v>
      </c>
      <c r="G663" s="30">
        <v>17.2</v>
      </c>
      <c r="H663" s="32">
        <v>3133</v>
      </c>
      <c r="I663" s="32">
        <f t="shared" si="79"/>
        <v>124.02</v>
      </c>
      <c r="J663" s="32">
        <v>145.69999999999999</v>
      </c>
      <c r="K663" s="6">
        <v>130000</v>
      </c>
      <c r="L663" s="99">
        <v>125</v>
      </c>
      <c r="M663" s="7" t="s">
        <v>232</v>
      </c>
      <c r="N663" s="91">
        <v>57.2</v>
      </c>
      <c r="O663" s="75">
        <v>2163</v>
      </c>
      <c r="P663" s="137">
        <f t="shared" si="80"/>
        <v>63.11</v>
      </c>
      <c r="Q663" s="3">
        <v>57.4</v>
      </c>
      <c r="U663" s="24">
        <v>60</v>
      </c>
      <c r="W663" s="113">
        <v>236.06728501359999</v>
      </c>
      <c r="X663" s="155">
        <f t="shared" si="75"/>
        <v>8.3331751609800797</v>
      </c>
      <c r="Y663" s="113">
        <v>227.4</v>
      </c>
      <c r="Z663" s="153">
        <v>245</v>
      </c>
      <c r="AA663" s="128" t="s">
        <v>239</v>
      </c>
      <c r="AB663" s="86">
        <v>52.483159999999998</v>
      </c>
      <c r="AC663" s="86">
        <v>50.2</v>
      </c>
      <c r="AD663" s="86">
        <v>72.900000000000006</v>
      </c>
      <c r="AE663" s="86">
        <f t="shared" si="77"/>
        <v>72.900000000000006</v>
      </c>
      <c r="AF663" s="159">
        <f t="shared" si="81"/>
        <v>2073.08482</v>
      </c>
      <c r="AH663" s="99">
        <v>54.2</v>
      </c>
      <c r="AI663" s="130">
        <v>2105</v>
      </c>
      <c r="AJ663" s="73">
        <v>57.7</v>
      </c>
      <c r="AK663" s="92">
        <v>57.7</v>
      </c>
      <c r="AL663" s="77">
        <v>61</v>
      </c>
      <c r="AM663" s="74">
        <v>64</v>
      </c>
      <c r="AN663" s="176" t="s">
        <v>212</v>
      </c>
      <c r="AO663" s="108">
        <v>56.480830754655599</v>
      </c>
      <c r="AP663" s="14">
        <v>59.190581325345804</v>
      </c>
      <c r="AQ663" s="14">
        <v>80.864841391893606</v>
      </c>
      <c r="AR663" s="14">
        <v>47.845495974362102</v>
      </c>
      <c r="AS663" s="108">
        <v>7.4058709271814509</v>
      </c>
      <c r="AT663" s="108">
        <f t="shared" si="82"/>
        <v>136.11620829343715</v>
      </c>
      <c r="AU663" s="101"/>
      <c r="AY663" s="48">
        <v>1980</v>
      </c>
    </row>
    <row r="664" spans="1:51" ht="10.15" customHeight="1">
      <c r="A664" s="22">
        <v>42543</v>
      </c>
      <c r="B664" s="50">
        <f t="shared" si="78"/>
        <v>2016</v>
      </c>
      <c r="C664" s="169"/>
      <c r="F664" s="17">
        <v>37.700000000000003</v>
      </c>
      <c r="G664" s="30">
        <v>17.2</v>
      </c>
      <c r="H664" s="32">
        <v>3133</v>
      </c>
      <c r="I664" s="32">
        <f t="shared" si="79"/>
        <v>124.02</v>
      </c>
      <c r="J664" s="32">
        <v>142.1</v>
      </c>
      <c r="K664" s="6">
        <v>130000</v>
      </c>
      <c r="L664" s="99">
        <v>125</v>
      </c>
      <c r="M664" s="7" t="s">
        <v>232</v>
      </c>
      <c r="N664" s="91">
        <v>57.2</v>
      </c>
      <c r="O664" s="75">
        <v>2163</v>
      </c>
      <c r="P664" s="137">
        <f t="shared" si="80"/>
        <v>63.11</v>
      </c>
      <c r="Q664" s="3">
        <v>59.3</v>
      </c>
      <c r="U664" s="24">
        <v>60</v>
      </c>
      <c r="W664" s="113">
        <v>234.19319909259997</v>
      </c>
      <c r="X664" s="155">
        <f t="shared" si="75"/>
        <v>8.2670199279687786</v>
      </c>
      <c r="Y664" s="113">
        <v>216.2</v>
      </c>
      <c r="Z664" s="153">
        <v>245</v>
      </c>
      <c r="AA664" s="128" t="s">
        <v>239</v>
      </c>
      <c r="AB664" s="86">
        <v>54.597929999999998</v>
      </c>
      <c r="AC664" s="86">
        <v>49.6</v>
      </c>
      <c r="AD664" s="86">
        <v>72.900000000000006</v>
      </c>
      <c r="AE664" s="86">
        <f t="shared" si="77"/>
        <v>72.900000000000006</v>
      </c>
      <c r="AF664" s="159">
        <f t="shared" si="81"/>
        <v>2156.6182349999999</v>
      </c>
      <c r="AH664" s="99">
        <v>54.2</v>
      </c>
      <c r="AI664" s="130">
        <v>2105</v>
      </c>
      <c r="AJ664" s="73">
        <v>58.6</v>
      </c>
      <c r="AK664" s="92">
        <v>58.6</v>
      </c>
      <c r="AL664" s="77">
        <v>61</v>
      </c>
      <c r="AM664" s="74">
        <v>64</v>
      </c>
      <c r="AN664" s="176" t="s">
        <v>212</v>
      </c>
      <c r="AO664" s="108">
        <v>56.026328552194599</v>
      </c>
      <c r="AP664" s="14">
        <v>57.9202441633905</v>
      </c>
      <c r="AQ664" s="14">
        <v>79.517950283137097</v>
      </c>
      <c r="AR664" s="14">
        <v>49.4262754705303</v>
      </c>
      <c r="AS664" s="108">
        <v>6.0644506239491189</v>
      </c>
      <c r="AT664" s="108">
        <f t="shared" si="82"/>
        <v>135.00867637761652</v>
      </c>
      <c r="AU664" s="101"/>
      <c r="AY664" s="48">
        <v>1980</v>
      </c>
    </row>
    <row r="665" spans="1:51" ht="10.15" customHeight="1">
      <c r="A665" s="22">
        <v>42544</v>
      </c>
      <c r="B665" s="50">
        <f t="shared" si="78"/>
        <v>2016</v>
      </c>
      <c r="C665" s="169"/>
      <c r="F665" s="17">
        <v>37.700000000000003</v>
      </c>
      <c r="G665" s="30">
        <v>17.2</v>
      </c>
      <c r="H665" s="32">
        <v>3133</v>
      </c>
      <c r="I665" s="32">
        <f t="shared" si="79"/>
        <v>124.02</v>
      </c>
      <c r="J665" s="32">
        <v>134.1</v>
      </c>
      <c r="K665" s="6">
        <v>130000</v>
      </c>
      <c r="L665" s="99">
        <v>125</v>
      </c>
      <c r="M665" s="7" t="s">
        <v>232</v>
      </c>
      <c r="N665" s="91">
        <v>57.2</v>
      </c>
      <c r="O665" s="75">
        <v>2163</v>
      </c>
      <c r="P665" s="137">
        <f t="shared" si="80"/>
        <v>63.11</v>
      </c>
      <c r="Q665" s="3">
        <v>54.9</v>
      </c>
      <c r="U665" s="24">
        <v>60</v>
      </c>
      <c r="W665" s="113">
        <v>234.59319716789997</v>
      </c>
      <c r="X665" s="155">
        <f t="shared" si="75"/>
        <v>8.2811398600268671</v>
      </c>
      <c r="Y665" s="113">
        <v>211.4</v>
      </c>
      <c r="Z665" s="153">
        <v>245</v>
      </c>
      <c r="AA665" s="128" t="s">
        <v>239</v>
      </c>
      <c r="AB665" s="86">
        <v>56.518239999999999</v>
      </c>
      <c r="AC665" s="86">
        <v>50.5</v>
      </c>
      <c r="AD665" s="86">
        <v>72.900000000000006</v>
      </c>
      <c r="AE665" s="86">
        <f t="shared" si="77"/>
        <v>72.900000000000006</v>
      </c>
      <c r="AF665" s="159">
        <f t="shared" si="81"/>
        <v>2232.47048</v>
      </c>
      <c r="AH665" s="99">
        <v>54.2</v>
      </c>
      <c r="AI665" s="130">
        <v>2105</v>
      </c>
      <c r="AJ665" s="73">
        <v>56</v>
      </c>
      <c r="AK665" s="92">
        <v>56</v>
      </c>
      <c r="AL665" s="77">
        <v>61</v>
      </c>
      <c r="AM665" s="74">
        <v>64</v>
      </c>
      <c r="AN665" s="176" t="s">
        <v>212</v>
      </c>
      <c r="AO665" s="108">
        <v>55.837009364557602</v>
      </c>
      <c r="AP665" s="14">
        <v>59.192830198250398</v>
      </c>
      <c r="AQ665" s="14">
        <v>77.796581040636894</v>
      </c>
      <c r="AR665" s="14">
        <v>51.660005256445302</v>
      </c>
      <c r="AS665" s="108">
        <v>3.7908422286905061</v>
      </c>
      <c r="AT665" s="108">
        <f t="shared" si="82"/>
        <v>133.2474285257727</v>
      </c>
      <c r="AU665" s="101"/>
      <c r="AY665" s="48">
        <v>1980</v>
      </c>
    </row>
    <row r="666" spans="1:51" ht="10.15" customHeight="1">
      <c r="A666" s="22">
        <v>42545</v>
      </c>
      <c r="B666" s="50">
        <f t="shared" si="78"/>
        <v>2016</v>
      </c>
      <c r="C666" s="169"/>
      <c r="F666" s="17">
        <v>37.700000000000003</v>
      </c>
      <c r="G666" s="30">
        <v>17.2</v>
      </c>
      <c r="H666" s="32">
        <v>3133</v>
      </c>
      <c r="I666" s="32">
        <f t="shared" si="79"/>
        <v>124.02</v>
      </c>
      <c r="J666" s="32">
        <v>129.6</v>
      </c>
      <c r="K666" s="6">
        <v>130000</v>
      </c>
      <c r="L666" s="6">
        <v>130</v>
      </c>
      <c r="N666" s="91">
        <v>57.2</v>
      </c>
      <c r="O666" s="75">
        <v>2163</v>
      </c>
      <c r="P666" s="137">
        <f t="shared" si="80"/>
        <v>63.11</v>
      </c>
      <c r="Q666" s="3">
        <v>55.8</v>
      </c>
      <c r="U666" s="24">
        <v>60</v>
      </c>
      <c r="W666" s="113">
        <v>236.7153271917</v>
      </c>
      <c r="X666" s="155">
        <f t="shared" si="75"/>
        <v>8.3560510498670109</v>
      </c>
      <c r="Y666" s="113">
        <v>212.9</v>
      </c>
      <c r="Z666" s="153">
        <v>245</v>
      </c>
      <c r="AA666" s="128" t="s">
        <v>239</v>
      </c>
      <c r="AB666" s="86">
        <v>57.07367</v>
      </c>
      <c r="AC666" s="86">
        <v>50.5</v>
      </c>
      <c r="AD666" s="86">
        <v>72.900000000000006</v>
      </c>
      <c r="AE666" s="86">
        <f t="shared" si="77"/>
        <v>72.900000000000006</v>
      </c>
      <c r="AF666" s="159">
        <f t="shared" si="81"/>
        <v>2254.4099649999998</v>
      </c>
      <c r="AH666" s="99">
        <v>54.2</v>
      </c>
      <c r="AI666" s="130">
        <v>2105</v>
      </c>
      <c r="AJ666" s="73">
        <v>56.6</v>
      </c>
      <c r="AK666" s="92">
        <v>56.6</v>
      </c>
      <c r="AL666" s="77">
        <v>61</v>
      </c>
      <c r="AM666" s="74">
        <v>64</v>
      </c>
      <c r="AN666" s="176" t="s">
        <v>212</v>
      </c>
      <c r="AO666" s="108">
        <v>54.875573903143398</v>
      </c>
      <c r="AP666" s="14">
        <v>59.362699986431302</v>
      </c>
      <c r="AQ666" s="14">
        <v>78.218109054100196</v>
      </c>
      <c r="AR666" s="14">
        <v>51.739435063593497</v>
      </c>
      <c r="AS666" s="108">
        <v>3.8582927447725162</v>
      </c>
      <c r="AT666" s="108">
        <f t="shared" si="82"/>
        <v>133.8158368624662</v>
      </c>
      <c r="AU666" s="101"/>
      <c r="AY666" s="48">
        <v>1980</v>
      </c>
    </row>
    <row r="667" spans="1:51" ht="10.15" customHeight="1">
      <c r="A667" s="22">
        <v>42546</v>
      </c>
      <c r="B667" s="50">
        <f t="shared" si="78"/>
        <v>2016</v>
      </c>
      <c r="C667" s="169"/>
      <c r="F667" s="17">
        <v>37.700000000000003</v>
      </c>
      <c r="G667" s="30">
        <v>17.2</v>
      </c>
      <c r="H667" s="32">
        <v>3133</v>
      </c>
      <c r="I667" s="32">
        <f t="shared" si="79"/>
        <v>124.02</v>
      </c>
      <c r="J667" s="32">
        <v>127.4</v>
      </c>
      <c r="K667" s="6">
        <v>130000</v>
      </c>
      <c r="L667" s="6">
        <v>130</v>
      </c>
      <c r="N667" s="91">
        <v>57.2</v>
      </c>
      <c r="O667" s="75">
        <v>2163</v>
      </c>
      <c r="P667" s="137">
        <f t="shared" si="80"/>
        <v>63.11</v>
      </c>
      <c r="Q667" s="3">
        <v>55.3</v>
      </c>
      <c r="U667" s="24">
        <v>60</v>
      </c>
      <c r="W667" s="113">
        <v>242.17945435320001</v>
      </c>
      <c r="X667" s="155">
        <f t="shared" si="75"/>
        <v>8.5489347386679597</v>
      </c>
      <c r="Y667" s="113">
        <v>215</v>
      </c>
      <c r="Z667" s="155">
        <v>246</v>
      </c>
      <c r="AA667" s="154"/>
      <c r="AB667" s="86">
        <v>56.851529999999997</v>
      </c>
      <c r="AC667" s="86">
        <v>52.2</v>
      </c>
      <c r="AD667" s="86">
        <v>72.900000000000006</v>
      </c>
      <c r="AE667" s="86">
        <f t="shared" si="77"/>
        <v>72.900000000000006</v>
      </c>
      <c r="AF667" s="159">
        <f t="shared" si="81"/>
        <v>2245.6354349999997</v>
      </c>
      <c r="AH667" s="99">
        <v>54.2</v>
      </c>
      <c r="AI667" s="130">
        <v>2105</v>
      </c>
      <c r="AJ667" s="73">
        <v>55.9</v>
      </c>
      <c r="AK667" s="92">
        <v>55.9</v>
      </c>
      <c r="AL667" s="77">
        <v>61</v>
      </c>
      <c r="AM667" s="74">
        <v>64</v>
      </c>
      <c r="AN667" s="176" t="s">
        <v>212</v>
      </c>
      <c r="AO667" s="108">
        <v>57.6242216061232</v>
      </c>
      <c r="AP667" s="14">
        <v>60.698762221066602</v>
      </c>
      <c r="AQ667" s="14">
        <v>78.789681181718095</v>
      </c>
      <c r="AR667" s="14">
        <v>53.564077382558303</v>
      </c>
      <c r="AS667" s="108">
        <v>4.6737844921375986</v>
      </c>
      <c r="AT667" s="108">
        <f t="shared" si="82"/>
        <v>137.027543056414</v>
      </c>
      <c r="AU667" s="101"/>
      <c r="AY667" s="48">
        <v>1980</v>
      </c>
    </row>
    <row r="668" spans="1:51" ht="10.15" customHeight="1">
      <c r="A668" s="22">
        <v>42547</v>
      </c>
      <c r="B668" s="50">
        <f t="shared" si="78"/>
        <v>2016</v>
      </c>
      <c r="C668" s="169"/>
      <c r="F668" s="17">
        <v>37.700000000000003</v>
      </c>
      <c r="G668" s="30">
        <v>17.2</v>
      </c>
      <c r="H668" s="32">
        <v>3133</v>
      </c>
      <c r="I668" s="32">
        <f t="shared" si="79"/>
        <v>124.02</v>
      </c>
      <c r="J668" s="32">
        <v>127.89999999999999</v>
      </c>
      <c r="K668" s="6">
        <v>130000</v>
      </c>
      <c r="L668" s="6">
        <v>130</v>
      </c>
      <c r="N668" s="91">
        <v>57.2</v>
      </c>
      <c r="O668" s="75">
        <v>2163</v>
      </c>
      <c r="P668" s="137">
        <f t="shared" si="80"/>
        <v>63.11</v>
      </c>
      <c r="Q668" s="3">
        <v>55</v>
      </c>
      <c r="U668" s="24">
        <v>60</v>
      </c>
      <c r="W668" s="113">
        <v>244.198287427</v>
      </c>
      <c r="X668" s="155">
        <f t="shared" si="75"/>
        <v>8.6201995461730991</v>
      </c>
      <c r="Y668" s="113">
        <v>213.2</v>
      </c>
      <c r="Z668" s="155">
        <v>246</v>
      </c>
      <c r="AA668" s="154"/>
      <c r="AB668" s="86">
        <v>55.872999999999998</v>
      </c>
      <c r="AC668" s="86">
        <v>51.3</v>
      </c>
      <c r="AD668" s="86">
        <v>72.900000000000006</v>
      </c>
      <c r="AE668" s="86">
        <f t="shared" si="77"/>
        <v>72.900000000000006</v>
      </c>
      <c r="AF668" s="159">
        <f t="shared" si="81"/>
        <v>2206.9834999999998</v>
      </c>
      <c r="AH668" s="99">
        <v>54.2</v>
      </c>
      <c r="AI668" s="130">
        <v>2105</v>
      </c>
      <c r="AJ668" s="73">
        <v>55.3</v>
      </c>
      <c r="AK668" s="92">
        <v>55.3</v>
      </c>
      <c r="AL668" s="77">
        <v>61</v>
      </c>
      <c r="AM668" s="74">
        <v>64</v>
      </c>
      <c r="AN668" s="176" t="s">
        <v>212</v>
      </c>
      <c r="AO668" s="108">
        <v>58.744360185268199</v>
      </c>
      <c r="AP668" s="14">
        <v>61.779713013170003</v>
      </c>
      <c r="AQ668" s="14">
        <v>79.854135805849793</v>
      </c>
      <c r="AR668" s="14">
        <v>50.972031107765602</v>
      </c>
      <c r="AS668" s="108">
        <v>7.2041118431554434</v>
      </c>
      <c r="AT668" s="108">
        <f t="shared" si="82"/>
        <v>138.03027875677083</v>
      </c>
      <c r="AU668" s="101"/>
      <c r="AY668" s="48">
        <v>1980</v>
      </c>
    </row>
    <row r="669" spans="1:51" ht="10.15" customHeight="1">
      <c r="A669" s="22">
        <v>42548</v>
      </c>
      <c r="B669" s="50">
        <f t="shared" si="78"/>
        <v>2016</v>
      </c>
      <c r="C669" s="169"/>
      <c r="F669" s="17">
        <v>37.700000000000003</v>
      </c>
      <c r="G669" s="30">
        <v>17.2</v>
      </c>
      <c r="H669" s="32">
        <v>3133</v>
      </c>
      <c r="I669" s="32">
        <f t="shared" si="79"/>
        <v>124.02</v>
      </c>
      <c r="J669" s="32">
        <v>129.20000000000002</v>
      </c>
      <c r="K669" s="6">
        <v>130000</v>
      </c>
      <c r="L669" s="99">
        <v>125</v>
      </c>
      <c r="M669" s="7" t="s">
        <v>233</v>
      </c>
      <c r="N669" s="91">
        <v>57.2</v>
      </c>
      <c r="O669" s="75">
        <v>2163</v>
      </c>
      <c r="P669" s="137">
        <f t="shared" si="80"/>
        <v>63.11</v>
      </c>
      <c r="Q669" s="3">
        <v>54.7</v>
      </c>
      <c r="U669" s="24">
        <v>60</v>
      </c>
      <c r="W669" s="113">
        <v>240.73814995590001</v>
      </c>
      <c r="X669" s="155">
        <f t="shared" si="75"/>
        <v>8.4980566934432709</v>
      </c>
      <c r="Y669" s="113">
        <v>208.5</v>
      </c>
      <c r="Z669" s="160">
        <v>246</v>
      </c>
      <c r="AA669" s="179" t="s">
        <v>271</v>
      </c>
      <c r="AB669" s="86">
        <v>56.223779999999998</v>
      </c>
      <c r="AC669" s="86">
        <v>52.6</v>
      </c>
      <c r="AD669" s="86">
        <v>72.900000000000006</v>
      </c>
      <c r="AE669" s="86">
        <f t="shared" si="77"/>
        <v>72.900000000000006</v>
      </c>
      <c r="AF669" s="159">
        <f t="shared" si="81"/>
        <v>2220.8393099999998</v>
      </c>
      <c r="AG669" s="103"/>
      <c r="AH669" s="99">
        <v>54.2</v>
      </c>
      <c r="AI669" s="130">
        <v>2105</v>
      </c>
      <c r="AJ669" s="73">
        <v>56</v>
      </c>
      <c r="AK669" s="92">
        <v>56</v>
      </c>
      <c r="AL669" s="77">
        <v>61</v>
      </c>
      <c r="AM669" s="74">
        <v>64</v>
      </c>
      <c r="AN669" s="176" t="s">
        <v>212</v>
      </c>
      <c r="AO669" s="108">
        <v>58.506331890746601</v>
      </c>
      <c r="AP669" s="14">
        <v>61.351557091822301</v>
      </c>
      <c r="AQ669" s="14">
        <v>78.825457213850996</v>
      </c>
      <c r="AR669" s="14">
        <v>49.418590182485403</v>
      </c>
      <c r="AS669" s="108">
        <v>10.962364167162256</v>
      </c>
      <c r="AT669" s="108">
        <f t="shared" si="82"/>
        <v>139.20641156349865</v>
      </c>
      <c r="AY669" s="48">
        <v>1980</v>
      </c>
    </row>
    <row r="670" spans="1:51" ht="10.15" customHeight="1">
      <c r="A670" s="22">
        <v>42549</v>
      </c>
      <c r="B670" s="50">
        <f t="shared" si="78"/>
        <v>2016</v>
      </c>
      <c r="C670" s="169"/>
      <c r="F670" s="17">
        <v>37.700000000000003</v>
      </c>
      <c r="G670" s="30">
        <v>17.2</v>
      </c>
      <c r="H670" s="32">
        <v>3133</v>
      </c>
      <c r="I670" s="32">
        <f t="shared" si="79"/>
        <v>124.02</v>
      </c>
      <c r="J670" s="32">
        <v>128.80000000000001</v>
      </c>
      <c r="K670" s="6">
        <v>130000</v>
      </c>
      <c r="L670" s="99">
        <v>125</v>
      </c>
      <c r="M670" s="7" t="s">
        <v>233</v>
      </c>
      <c r="N670" s="91">
        <v>57.2</v>
      </c>
      <c r="O670" s="75">
        <v>2163</v>
      </c>
      <c r="P670" s="137">
        <f t="shared" si="80"/>
        <v>63.11</v>
      </c>
      <c r="Q670" s="3">
        <v>55.3</v>
      </c>
      <c r="U670" s="24">
        <v>60</v>
      </c>
      <c r="W670" s="113">
        <v>239.6072484899</v>
      </c>
      <c r="X670" s="155">
        <f t="shared" si="75"/>
        <v>8.4581358716934698</v>
      </c>
      <c r="Y670" s="113">
        <v>208.6</v>
      </c>
      <c r="Z670" s="104">
        <v>236</v>
      </c>
      <c r="AA670" s="128" t="s">
        <v>200</v>
      </c>
      <c r="AB670" s="86">
        <v>56.067120000000003</v>
      </c>
      <c r="AC670" s="86">
        <v>53.2</v>
      </c>
      <c r="AD670" s="86">
        <v>72.900000000000006</v>
      </c>
      <c r="AE670" s="86">
        <f t="shared" si="77"/>
        <v>72.900000000000006</v>
      </c>
      <c r="AF670" s="159">
        <f t="shared" si="81"/>
        <v>2214.6512400000001</v>
      </c>
      <c r="AG670" s="103"/>
      <c r="AH670" s="99">
        <v>54.2</v>
      </c>
      <c r="AI670" s="130">
        <v>2105</v>
      </c>
      <c r="AJ670" s="73">
        <v>56.2</v>
      </c>
      <c r="AK670" s="92">
        <v>56.2</v>
      </c>
      <c r="AL670" s="77">
        <v>61</v>
      </c>
      <c r="AM670" s="74">
        <v>64</v>
      </c>
      <c r="AN670" s="176" t="s">
        <v>212</v>
      </c>
      <c r="AO670" s="108">
        <v>60.045961643993103</v>
      </c>
      <c r="AP670" s="14">
        <v>63.317496009448497</v>
      </c>
      <c r="AQ670" s="14">
        <v>75.325089873219696</v>
      </c>
      <c r="AR670" s="14">
        <v>49.805594786562203</v>
      </c>
      <c r="AS670" s="108">
        <v>7.7608329967883041</v>
      </c>
      <c r="AT670" s="108">
        <f t="shared" si="82"/>
        <v>132.89151765657022</v>
      </c>
      <c r="AY670" s="48">
        <v>1980</v>
      </c>
    </row>
    <row r="671" spans="1:51" ht="10.15" customHeight="1">
      <c r="A671" s="22">
        <v>42550</v>
      </c>
      <c r="B671" s="50">
        <f t="shared" si="78"/>
        <v>2016</v>
      </c>
      <c r="C671" s="169"/>
      <c r="F671" s="17">
        <v>37.700000000000003</v>
      </c>
      <c r="G671" s="30">
        <v>17.2</v>
      </c>
      <c r="H671" s="32">
        <v>3133</v>
      </c>
      <c r="I671" s="32">
        <f t="shared" si="79"/>
        <v>124.02</v>
      </c>
      <c r="J671" s="32">
        <v>126.5</v>
      </c>
      <c r="K671" s="6">
        <v>130000</v>
      </c>
      <c r="L671" s="99">
        <v>125</v>
      </c>
      <c r="M671" s="7" t="s">
        <v>233</v>
      </c>
      <c r="N671" s="91">
        <v>57.2</v>
      </c>
      <c r="O671" s="75">
        <v>2163</v>
      </c>
      <c r="P671" s="137">
        <f t="shared" si="80"/>
        <v>63.11</v>
      </c>
      <c r="Q671" s="3">
        <v>54</v>
      </c>
      <c r="U671" s="24">
        <v>60</v>
      </c>
      <c r="W671" s="113">
        <v>236.57634292190002</v>
      </c>
      <c r="X671" s="155">
        <f t="shared" si="75"/>
        <v>8.3511449051430695</v>
      </c>
      <c r="Y671" s="113">
        <v>217.5</v>
      </c>
      <c r="Z671" s="104">
        <v>236</v>
      </c>
      <c r="AA671" s="128" t="s">
        <v>200</v>
      </c>
      <c r="AB671" s="86">
        <v>56.02796</v>
      </c>
      <c r="AC671" s="86">
        <v>53.8</v>
      </c>
      <c r="AD671" s="86">
        <v>72.900000000000006</v>
      </c>
      <c r="AE671" s="86">
        <f t="shared" si="77"/>
        <v>72.900000000000006</v>
      </c>
      <c r="AF671" s="159">
        <f t="shared" si="81"/>
        <v>2213.1044200000001</v>
      </c>
      <c r="AG671" s="103"/>
      <c r="AH671" s="99">
        <v>54.2</v>
      </c>
      <c r="AI671" s="130">
        <v>2105</v>
      </c>
      <c r="AJ671" s="73">
        <v>55</v>
      </c>
      <c r="AK671" s="92">
        <v>55</v>
      </c>
      <c r="AL671" s="77">
        <v>63</v>
      </c>
      <c r="AM671" s="74">
        <v>64</v>
      </c>
      <c r="AN671" s="176" t="s">
        <v>212</v>
      </c>
      <c r="AO671" s="108">
        <v>59.484058288632397</v>
      </c>
      <c r="AP671" s="14">
        <v>62.419899674024002</v>
      </c>
      <c r="AQ671" s="14">
        <v>71.178946371015996</v>
      </c>
      <c r="AR671" s="14">
        <v>52.326554310672797</v>
      </c>
      <c r="AS671" s="108">
        <v>4.3442477991328579</v>
      </c>
      <c r="AT671" s="108">
        <f t="shared" si="82"/>
        <v>127.84974848082166</v>
      </c>
      <c r="AY671" s="48">
        <v>1980</v>
      </c>
    </row>
    <row r="672" spans="1:51" ht="10.15" customHeight="1">
      <c r="A672" s="22">
        <v>42551</v>
      </c>
      <c r="B672" s="50">
        <f t="shared" si="78"/>
        <v>2016</v>
      </c>
      <c r="C672" s="169"/>
      <c r="F672" s="17">
        <v>37.700000000000003</v>
      </c>
      <c r="G672" s="30">
        <v>17.2</v>
      </c>
      <c r="H672" s="32">
        <v>3133</v>
      </c>
      <c r="I672" s="32">
        <f t="shared" si="79"/>
        <v>124.02</v>
      </c>
      <c r="J672" s="32">
        <v>131</v>
      </c>
      <c r="K672" s="6">
        <v>130000</v>
      </c>
      <c r="L672" s="99">
        <v>125</v>
      </c>
      <c r="M672" s="7" t="s">
        <v>233</v>
      </c>
      <c r="N672" s="91">
        <v>57.2</v>
      </c>
      <c r="O672" s="75">
        <v>2163</v>
      </c>
      <c r="P672" s="137">
        <f t="shared" si="80"/>
        <v>63.11</v>
      </c>
      <c r="Q672" s="3">
        <v>55.3</v>
      </c>
      <c r="U672" s="24">
        <v>60</v>
      </c>
      <c r="W672" s="113">
        <v>240.6682496073</v>
      </c>
      <c r="X672" s="155">
        <f t="shared" si="75"/>
        <v>8.4955892111376894</v>
      </c>
      <c r="Y672" s="113">
        <v>223.3</v>
      </c>
      <c r="Z672" s="155">
        <v>246</v>
      </c>
      <c r="AA672" s="128"/>
      <c r="AB672" s="86">
        <v>55.941099999999999</v>
      </c>
      <c r="AC672" s="86">
        <v>53.4</v>
      </c>
      <c r="AD672" s="86">
        <v>72.900000000000006</v>
      </c>
      <c r="AE672" s="86">
        <f t="shared" si="77"/>
        <v>72.900000000000006</v>
      </c>
      <c r="AF672" s="159">
        <f t="shared" si="81"/>
        <v>2209.6734499999998</v>
      </c>
      <c r="AG672" s="103"/>
      <c r="AH672" s="99">
        <v>54.2</v>
      </c>
      <c r="AI672" s="130">
        <v>2105</v>
      </c>
      <c r="AJ672" s="73">
        <v>56.1</v>
      </c>
      <c r="AK672" s="92">
        <v>56.1</v>
      </c>
      <c r="AL672" s="77">
        <v>63</v>
      </c>
      <c r="AM672" s="74">
        <v>64</v>
      </c>
      <c r="AN672" s="176" t="s">
        <v>212</v>
      </c>
      <c r="AO672" s="108">
        <v>58.165668360978799</v>
      </c>
      <c r="AP672" s="14">
        <v>61.301711599227701</v>
      </c>
      <c r="AQ672" s="14">
        <v>76.334112751339902</v>
      </c>
      <c r="AR672" s="14">
        <v>53.6426007577004</v>
      </c>
      <c r="AS672" s="108">
        <v>5.8287707589229232</v>
      </c>
      <c r="AT672" s="108">
        <f t="shared" si="82"/>
        <v>135.80548426796324</v>
      </c>
      <c r="AY672" s="48">
        <v>1980</v>
      </c>
    </row>
    <row r="673" spans="1:46" ht="10.15" customHeight="1">
      <c r="A673" s="22">
        <v>42552</v>
      </c>
      <c r="B673" s="50">
        <f t="shared" si="78"/>
        <v>2016</v>
      </c>
      <c r="C673" s="172" t="s">
        <v>222</v>
      </c>
      <c r="D673" s="158">
        <v>0</v>
      </c>
      <c r="E673" s="157">
        <v>150</v>
      </c>
      <c r="H673" s="32">
        <v>3108</v>
      </c>
      <c r="J673" s="32">
        <f>AT307</f>
        <v>133.20000000000002</v>
      </c>
      <c r="L673" s="6">
        <v>128</v>
      </c>
      <c r="O673" s="75">
        <v>2163</v>
      </c>
      <c r="Q673" s="3">
        <f>AP307</f>
        <v>56.4</v>
      </c>
      <c r="U673" s="24">
        <v>61.5</v>
      </c>
      <c r="V673" s="78" t="s">
        <v>252</v>
      </c>
      <c r="W673" s="113">
        <v>241.99029628259999</v>
      </c>
      <c r="X673" s="155">
        <f t="shared" si="75"/>
        <v>8.5422574587757794</v>
      </c>
      <c r="Y673" s="113">
        <v>214.5</v>
      </c>
      <c r="Z673" s="155">
        <v>246</v>
      </c>
      <c r="AB673" s="86">
        <v>55.143340000000002</v>
      </c>
      <c r="AC673" s="121">
        <v>53.415449999999993</v>
      </c>
      <c r="AD673" s="86">
        <v>75.900000000000006</v>
      </c>
      <c r="AE673" s="86">
        <f t="shared" si="77"/>
        <v>75.900000000000006</v>
      </c>
      <c r="AF673" s="159">
        <f t="shared" si="81"/>
        <v>2178.1619300000002</v>
      </c>
      <c r="AG673" s="138" t="s">
        <v>242</v>
      </c>
      <c r="AI673" s="130">
        <v>2192</v>
      </c>
      <c r="AJ673" s="73">
        <f>AO307</f>
        <v>55.6</v>
      </c>
      <c r="AL673" s="77">
        <v>63</v>
      </c>
      <c r="AM673" s="74">
        <v>63</v>
      </c>
      <c r="AN673" s="176" t="s">
        <v>212</v>
      </c>
      <c r="AO673" s="108">
        <v>58.569781895240297</v>
      </c>
      <c r="AP673" s="14">
        <v>61.141621082869101</v>
      </c>
      <c r="AQ673" s="14">
        <v>78.689548353138903</v>
      </c>
      <c r="AR673" s="14">
        <v>53.844756824188899</v>
      </c>
      <c r="AS673" s="108">
        <v>7.4607673782889563</v>
      </c>
      <c r="AT673" s="108">
        <f t="shared" si="82"/>
        <v>139.99507255561676</v>
      </c>
    </row>
    <row r="674" spans="1:46" ht="10.15" customHeight="1">
      <c r="A674" s="22">
        <v>42553</v>
      </c>
      <c r="B674" s="50">
        <f t="shared" si="78"/>
        <v>2016</v>
      </c>
      <c r="C674" s="169"/>
      <c r="H674" s="32">
        <v>3108</v>
      </c>
      <c r="J674" s="32">
        <f t="shared" ref="J674:J737" si="83">AT308</f>
        <v>135.1</v>
      </c>
      <c r="L674" s="6">
        <v>128</v>
      </c>
      <c r="O674" s="75">
        <v>2163</v>
      </c>
      <c r="Q674" s="3">
        <f t="shared" ref="Q674:Q737" si="84">AP308</f>
        <v>53.4</v>
      </c>
      <c r="U674" s="24">
        <v>61.5</v>
      </c>
      <c r="W674" s="113">
        <v>243.71158952220003</v>
      </c>
      <c r="X674" s="155">
        <f t="shared" si="75"/>
        <v>8.6030191101336602</v>
      </c>
      <c r="Y674" s="113">
        <v>202.2</v>
      </c>
      <c r="Z674" s="155">
        <v>246</v>
      </c>
      <c r="AB674" s="86">
        <v>55.732210000000002</v>
      </c>
      <c r="AC674" s="121">
        <v>53.526980000000002</v>
      </c>
      <c r="AD674" s="86">
        <v>75.900000000000006</v>
      </c>
      <c r="AE674" s="86">
        <f t="shared" si="77"/>
        <v>75.900000000000006</v>
      </c>
      <c r="AF674" s="159">
        <f t="shared" si="81"/>
        <v>2201.4222950000003</v>
      </c>
      <c r="AI674" s="130">
        <v>2192</v>
      </c>
      <c r="AJ674" s="73">
        <f t="shared" ref="AJ674:AJ737" si="85">AO308</f>
        <v>53.7</v>
      </c>
      <c r="AL674" s="77">
        <v>63</v>
      </c>
      <c r="AM674" s="74">
        <v>63</v>
      </c>
      <c r="AN674" s="176" t="s">
        <v>212</v>
      </c>
      <c r="AO674" s="108">
        <v>60.103752805605097</v>
      </c>
      <c r="AP674" s="14">
        <v>61.792217672257202</v>
      </c>
      <c r="AQ674" s="14">
        <v>80.575562802515407</v>
      </c>
      <c r="AR674" s="14">
        <v>52.5985691801868</v>
      </c>
      <c r="AS674" s="108">
        <v>9.7432397373383264</v>
      </c>
      <c r="AT674" s="108">
        <f t="shared" si="82"/>
        <v>142.91737172004051</v>
      </c>
    </row>
    <row r="675" spans="1:46" ht="10.15" customHeight="1">
      <c r="A675" s="22">
        <v>42554</v>
      </c>
      <c r="B675" s="50">
        <f t="shared" si="78"/>
        <v>2016</v>
      </c>
      <c r="C675" s="169"/>
      <c r="H675" s="32">
        <v>3108</v>
      </c>
      <c r="J675" s="32">
        <f t="shared" si="83"/>
        <v>131.5</v>
      </c>
      <c r="L675" s="6">
        <v>128</v>
      </c>
      <c r="O675" s="75">
        <v>2163</v>
      </c>
      <c r="Q675" s="3">
        <f t="shared" si="84"/>
        <v>56.4</v>
      </c>
      <c r="U675" s="24">
        <v>61.5</v>
      </c>
      <c r="W675" s="113">
        <v>241.87649399270001</v>
      </c>
      <c r="X675" s="155">
        <f t="shared" si="75"/>
        <v>8.5382402379423095</v>
      </c>
      <c r="Y675" s="113">
        <v>205.3</v>
      </c>
      <c r="Z675" s="155">
        <v>246</v>
      </c>
      <c r="AB675" s="86">
        <v>54.619300000000003</v>
      </c>
      <c r="AC675" s="121">
        <v>53.16120999999999</v>
      </c>
      <c r="AD675" s="86">
        <v>75.900000000000006</v>
      </c>
      <c r="AE675" s="86">
        <f t="shared" si="77"/>
        <v>75.900000000000006</v>
      </c>
      <c r="AF675" s="159">
        <f t="shared" si="81"/>
        <v>2157.4623500000002</v>
      </c>
      <c r="AI675" s="130">
        <v>2192</v>
      </c>
      <c r="AJ675" s="73">
        <f t="shared" si="85"/>
        <v>55.4</v>
      </c>
      <c r="AL675" s="77">
        <v>63</v>
      </c>
      <c r="AM675" s="74">
        <v>63</v>
      </c>
      <c r="AN675" s="176" t="s">
        <v>212</v>
      </c>
      <c r="AO675" s="108">
        <v>60.893775109312102</v>
      </c>
      <c r="AP675" s="14">
        <v>61.605007694508899</v>
      </c>
      <c r="AQ675" s="14">
        <v>78.713450531383401</v>
      </c>
      <c r="AR675" s="14">
        <v>52.337104591366497</v>
      </c>
      <c r="AS675" s="108">
        <v>14.70601584238567</v>
      </c>
      <c r="AT675" s="108">
        <f t="shared" si="82"/>
        <v>145.75657096513558</v>
      </c>
    </row>
    <row r="676" spans="1:46" ht="10.15" customHeight="1">
      <c r="A676" s="22">
        <v>42555</v>
      </c>
      <c r="B676" s="50">
        <f t="shared" si="78"/>
        <v>2016</v>
      </c>
      <c r="C676" s="169"/>
      <c r="H676" s="32">
        <v>3108</v>
      </c>
      <c r="J676" s="32">
        <f t="shared" si="83"/>
        <v>128.5</v>
      </c>
      <c r="L676" s="6">
        <v>128</v>
      </c>
      <c r="M676" s="7" t="s">
        <v>196</v>
      </c>
      <c r="O676" s="75">
        <v>2163</v>
      </c>
      <c r="Q676" s="3">
        <f t="shared" si="84"/>
        <v>55.9</v>
      </c>
      <c r="U676" s="24">
        <v>61.5</v>
      </c>
      <c r="W676" s="113">
        <v>240.37315843209996</v>
      </c>
      <c r="X676" s="155">
        <f t="shared" si="75"/>
        <v>8.4851724926531276</v>
      </c>
      <c r="Y676" s="113">
        <v>211.8</v>
      </c>
      <c r="Z676" s="155">
        <v>246</v>
      </c>
      <c r="AB676" s="86">
        <v>56.702460000000002</v>
      </c>
      <c r="AC676" s="121">
        <v>55.351480000000009</v>
      </c>
      <c r="AD676" s="86">
        <v>75.900000000000006</v>
      </c>
      <c r="AE676" s="86">
        <f t="shared" si="77"/>
        <v>75.900000000000006</v>
      </c>
      <c r="AF676" s="159">
        <f t="shared" si="81"/>
        <v>2239.7471700000001</v>
      </c>
      <c r="AI676" s="130">
        <v>2192</v>
      </c>
      <c r="AJ676" s="73">
        <f t="shared" si="85"/>
        <v>55.7</v>
      </c>
      <c r="AL676" s="77">
        <v>63</v>
      </c>
      <c r="AM676" s="74">
        <v>63</v>
      </c>
      <c r="AN676" s="176" t="s">
        <v>212</v>
      </c>
      <c r="AO676" s="108">
        <v>61.081531999594098</v>
      </c>
      <c r="AP676" s="14">
        <v>61.651708139668898</v>
      </c>
      <c r="AQ676" s="14">
        <v>79.323360386463307</v>
      </c>
      <c r="AR676" s="14">
        <v>52.2696071725642</v>
      </c>
      <c r="AS676" s="108">
        <v>12.03158445257556</v>
      </c>
      <c r="AT676" s="108">
        <f t="shared" si="82"/>
        <v>143.62455201160307</v>
      </c>
    </row>
    <row r="677" spans="1:46" ht="10.15" customHeight="1">
      <c r="A677" s="22">
        <v>42556</v>
      </c>
      <c r="B677" s="50">
        <f t="shared" si="78"/>
        <v>2016</v>
      </c>
      <c r="C677" s="169"/>
      <c r="H677" s="32">
        <v>3108</v>
      </c>
      <c r="J677" s="32">
        <f t="shared" si="83"/>
        <v>127</v>
      </c>
      <c r="L677" s="6">
        <v>128</v>
      </c>
      <c r="M677" s="7" t="s">
        <v>196</v>
      </c>
      <c r="O677" s="75">
        <v>2163</v>
      </c>
      <c r="Q677" s="3">
        <f t="shared" si="84"/>
        <v>55.2</v>
      </c>
      <c r="U677" s="24">
        <v>61.5</v>
      </c>
      <c r="W677" s="113">
        <v>240.87300088069998</v>
      </c>
      <c r="X677" s="155">
        <f t="shared" si="75"/>
        <v>8.5028169310887076</v>
      </c>
      <c r="Y677" s="113">
        <v>214.2</v>
      </c>
      <c r="Z677" s="104">
        <v>241</v>
      </c>
      <c r="AA677" s="105" t="s">
        <v>201</v>
      </c>
      <c r="AB677" s="86">
        <v>56.882750000000001</v>
      </c>
      <c r="AC677" s="121">
        <v>56.294330000000002</v>
      </c>
      <c r="AD677" s="86">
        <v>75.900000000000006</v>
      </c>
      <c r="AE677" s="86">
        <f t="shared" si="77"/>
        <v>75.900000000000006</v>
      </c>
      <c r="AF677" s="159">
        <f t="shared" si="81"/>
        <v>2246.8686250000001</v>
      </c>
      <c r="AI677" s="130">
        <v>2192</v>
      </c>
      <c r="AJ677" s="73">
        <f t="shared" si="85"/>
        <v>55.1</v>
      </c>
      <c r="AL677" s="77">
        <v>63</v>
      </c>
      <c r="AM677" s="74">
        <v>63</v>
      </c>
      <c r="AN677" s="176" t="s">
        <v>212</v>
      </c>
      <c r="AO677" s="108">
        <v>61.003309587268198</v>
      </c>
      <c r="AP677" s="14">
        <v>61.677093726793899</v>
      </c>
      <c r="AQ677" s="14">
        <v>76.399635885125704</v>
      </c>
      <c r="AR677" s="14">
        <v>52.650257204984797</v>
      </c>
      <c r="AS677" s="108">
        <v>9.2398612721493993</v>
      </c>
      <c r="AT677" s="108">
        <f t="shared" si="82"/>
        <v>138.28975436225991</v>
      </c>
    </row>
    <row r="678" spans="1:46" ht="10.15" customHeight="1">
      <c r="A678" s="22">
        <v>42557</v>
      </c>
      <c r="B678" s="50">
        <f t="shared" si="78"/>
        <v>2016</v>
      </c>
      <c r="C678" s="169"/>
      <c r="H678" s="32">
        <v>3108</v>
      </c>
      <c r="J678" s="32">
        <f t="shared" si="83"/>
        <v>129.69999999999999</v>
      </c>
      <c r="L678" s="6">
        <v>128</v>
      </c>
      <c r="M678" s="7" t="s">
        <v>196</v>
      </c>
      <c r="O678" s="75">
        <v>2163</v>
      </c>
      <c r="Q678" s="3">
        <f t="shared" si="84"/>
        <v>54.8</v>
      </c>
      <c r="U678" s="24">
        <v>61.5</v>
      </c>
      <c r="W678" s="113">
        <v>237.85949110119998</v>
      </c>
      <c r="X678" s="155">
        <f t="shared" si="75"/>
        <v>8.3964400358723577</v>
      </c>
      <c r="Y678" s="113">
        <v>211.7</v>
      </c>
      <c r="Z678" s="153">
        <v>241</v>
      </c>
      <c r="AA678" s="154" t="s">
        <v>201</v>
      </c>
      <c r="AB678" s="86">
        <v>57.537999999999997</v>
      </c>
      <c r="AC678" s="121">
        <v>56.422020000000018</v>
      </c>
      <c r="AD678" s="86">
        <v>75.900000000000006</v>
      </c>
      <c r="AE678" s="86">
        <f t="shared" si="77"/>
        <v>75.900000000000006</v>
      </c>
      <c r="AF678" s="159">
        <f t="shared" si="81"/>
        <v>2272.7509999999997</v>
      </c>
      <c r="AI678" s="130">
        <v>2192</v>
      </c>
      <c r="AJ678" s="73">
        <f t="shared" si="85"/>
        <v>54.7</v>
      </c>
      <c r="AL678" s="77">
        <v>63</v>
      </c>
      <c r="AM678" s="74">
        <v>63</v>
      </c>
      <c r="AN678" s="176" t="s">
        <v>212</v>
      </c>
      <c r="AO678" s="108">
        <v>62.848747718305603</v>
      </c>
      <c r="AP678" s="14">
        <v>63.030518967355803</v>
      </c>
      <c r="AQ678" s="14">
        <v>75.527659390732893</v>
      </c>
      <c r="AR678" s="14">
        <v>53.561220336941098</v>
      </c>
      <c r="AS678" s="108">
        <v>7.0075030032590302</v>
      </c>
      <c r="AT678" s="108">
        <f t="shared" si="82"/>
        <v>136.09638273093302</v>
      </c>
    </row>
    <row r="679" spans="1:46" ht="10.15" customHeight="1">
      <c r="A679" s="22">
        <v>42558</v>
      </c>
      <c r="B679" s="50">
        <f t="shared" si="78"/>
        <v>2016</v>
      </c>
      <c r="C679" s="169"/>
      <c r="H679" s="32">
        <v>3108</v>
      </c>
      <c r="J679" s="32">
        <f t="shared" si="83"/>
        <v>130</v>
      </c>
      <c r="L679" s="6">
        <v>128</v>
      </c>
      <c r="M679" s="7" t="s">
        <v>196</v>
      </c>
      <c r="O679" s="75">
        <v>2163</v>
      </c>
      <c r="Q679" s="3">
        <f t="shared" si="84"/>
        <v>53.3</v>
      </c>
      <c r="U679" s="24">
        <v>61.5</v>
      </c>
      <c r="W679" s="113">
        <v>236.06946483039997</v>
      </c>
      <c r="X679" s="155">
        <f t="shared" si="75"/>
        <v>8.3332521085131184</v>
      </c>
      <c r="Y679" s="113">
        <v>203.1</v>
      </c>
      <c r="Z679" s="153">
        <v>241</v>
      </c>
      <c r="AA679" s="154" t="s">
        <v>201</v>
      </c>
      <c r="AB679" s="86">
        <v>57.63026</v>
      </c>
      <c r="AC679" s="121">
        <v>55.913209999999999</v>
      </c>
      <c r="AD679" s="86">
        <v>75.900000000000006</v>
      </c>
      <c r="AE679" s="86">
        <f t="shared" si="77"/>
        <v>75.900000000000006</v>
      </c>
      <c r="AF679" s="159">
        <f t="shared" si="81"/>
        <v>2276.39527</v>
      </c>
      <c r="AG679" s="138"/>
      <c r="AI679" s="130">
        <v>2192</v>
      </c>
      <c r="AJ679" s="73">
        <f t="shared" si="85"/>
        <v>53.1</v>
      </c>
      <c r="AL679" s="77">
        <v>63</v>
      </c>
      <c r="AM679" s="74">
        <v>63</v>
      </c>
      <c r="AN679" s="176" t="s">
        <v>212</v>
      </c>
      <c r="AO679" s="108">
        <v>61.005398223092598</v>
      </c>
      <c r="AP679" s="14">
        <v>61.823424166491002</v>
      </c>
      <c r="AQ679" s="14">
        <v>73.567461249292606</v>
      </c>
      <c r="AR679" s="14">
        <v>54.722425036854602</v>
      </c>
      <c r="AS679" s="108">
        <v>2.6680689919722895</v>
      </c>
      <c r="AT679" s="108">
        <f t="shared" si="82"/>
        <v>130.9579552781195</v>
      </c>
    </row>
    <row r="680" spans="1:46" ht="10.15" customHeight="1">
      <c r="A680" s="22">
        <v>42559</v>
      </c>
      <c r="B680" s="50">
        <f t="shared" si="78"/>
        <v>2016</v>
      </c>
      <c r="C680" s="169"/>
      <c r="H680" s="32">
        <v>3108</v>
      </c>
      <c r="J680" s="32">
        <f t="shared" si="83"/>
        <v>130.5</v>
      </c>
      <c r="L680" s="6">
        <v>128</v>
      </c>
      <c r="M680" s="7" t="s">
        <v>196</v>
      </c>
      <c r="O680" s="75">
        <v>2163</v>
      </c>
      <c r="Q680" s="3">
        <f t="shared" si="84"/>
        <v>56.2</v>
      </c>
      <c r="U680" s="24">
        <v>61.5</v>
      </c>
      <c r="W680" s="113">
        <v>240.00685443890004</v>
      </c>
      <c r="X680" s="155">
        <f t="shared" si="75"/>
        <v>8.4722419616931717</v>
      </c>
      <c r="Y680" s="113">
        <v>198.4</v>
      </c>
      <c r="Z680" s="155">
        <v>246</v>
      </c>
      <c r="AB680" s="86">
        <v>58.05048</v>
      </c>
      <c r="AC680" s="121">
        <v>54.104989999999994</v>
      </c>
      <c r="AD680" s="86">
        <v>75.900000000000006</v>
      </c>
      <c r="AE680" s="86">
        <f t="shared" si="77"/>
        <v>75.900000000000006</v>
      </c>
      <c r="AF680" s="159">
        <f t="shared" si="81"/>
        <v>2292.9939599999998</v>
      </c>
      <c r="AG680" s="138"/>
      <c r="AI680" s="130">
        <v>2192</v>
      </c>
      <c r="AJ680" s="73">
        <f t="shared" si="85"/>
        <v>55.2</v>
      </c>
      <c r="AL680" s="77">
        <v>63</v>
      </c>
      <c r="AM680" s="74">
        <v>63</v>
      </c>
      <c r="AN680" s="176" t="s">
        <v>212</v>
      </c>
      <c r="AO680" s="108">
        <v>59.5555929991217</v>
      </c>
      <c r="AP680" s="14">
        <v>60.673111538132098</v>
      </c>
      <c r="AQ680" s="14">
        <v>73.599980944391802</v>
      </c>
      <c r="AR680" s="14">
        <v>53.810938102493097</v>
      </c>
      <c r="AS680" s="108">
        <v>6.624851698084858</v>
      </c>
      <c r="AT680" s="108">
        <f t="shared" si="82"/>
        <v>134.03577074496977</v>
      </c>
    </row>
    <row r="681" spans="1:46" ht="10.15" customHeight="1">
      <c r="A681" s="22">
        <v>42560</v>
      </c>
      <c r="B681" s="50">
        <f t="shared" si="78"/>
        <v>2016</v>
      </c>
      <c r="C681" s="169"/>
      <c r="H681" s="32">
        <v>3108</v>
      </c>
      <c r="J681" s="32">
        <f t="shared" si="83"/>
        <v>128.5</v>
      </c>
      <c r="L681" s="6">
        <v>128</v>
      </c>
      <c r="M681" s="7" t="s">
        <v>196</v>
      </c>
      <c r="O681" s="75">
        <v>2163</v>
      </c>
      <c r="Q681" s="3">
        <f t="shared" si="84"/>
        <v>55.4</v>
      </c>
      <c r="U681" s="24">
        <v>61.5</v>
      </c>
      <c r="W681" s="113">
        <v>240.19899614530001</v>
      </c>
      <c r="X681" s="155">
        <f t="shared" ref="X681:X684" si="86">W681*$X$1/1000</f>
        <v>8.4790245639290891</v>
      </c>
      <c r="Y681" s="113">
        <v>202.6</v>
      </c>
      <c r="Z681" s="155">
        <v>246</v>
      </c>
      <c r="AB681" s="86">
        <v>59.36983</v>
      </c>
      <c r="AC681" s="121">
        <v>55.271359999999987</v>
      </c>
      <c r="AD681" s="86">
        <v>75.900000000000006</v>
      </c>
      <c r="AE681" s="86">
        <f t="shared" si="77"/>
        <v>75.900000000000006</v>
      </c>
      <c r="AF681" s="159">
        <f t="shared" si="81"/>
        <v>2345.1082849999998</v>
      </c>
      <c r="AG681" s="138"/>
      <c r="AI681" s="130">
        <v>2192</v>
      </c>
      <c r="AJ681" s="73">
        <f t="shared" si="85"/>
        <v>54.6</v>
      </c>
      <c r="AL681" s="77">
        <v>63</v>
      </c>
      <c r="AM681" s="74">
        <v>63</v>
      </c>
      <c r="AN681" s="176" t="s">
        <v>212</v>
      </c>
      <c r="AO681" s="108">
        <v>59.413785275445399</v>
      </c>
      <c r="AP681" s="14">
        <v>63.050309145257799</v>
      </c>
      <c r="AQ681" s="14">
        <v>73.597183714943498</v>
      </c>
      <c r="AR681" s="14">
        <v>52.363655378499203</v>
      </c>
      <c r="AS681" s="108">
        <v>10.438387470082613</v>
      </c>
      <c r="AT681" s="108">
        <f t="shared" si="82"/>
        <v>136.3992265635253</v>
      </c>
    </row>
    <row r="682" spans="1:46" ht="10.15" customHeight="1">
      <c r="A682" s="22">
        <v>42561</v>
      </c>
      <c r="B682" s="50">
        <f t="shared" si="78"/>
        <v>2016</v>
      </c>
      <c r="C682" s="169"/>
      <c r="H682" s="32">
        <v>3108</v>
      </c>
      <c r="J682" s="32">
        <f t="shared" si="83"/>
        <v>124.9</v>
      </c>
      <c r="L682" s="6">
        <v>128</v>
      </c>
      <c r="M682" s="7" t="s">
        <v>196</v>
      </c>
      <c r="O682" s="75">
        <v>2163</v>
      </c>
      <c r="Q682" s="3">
        <f t="shared" si="84"/>
        <v>52.9</v>
      </c>
      <c r="U682" s="148">
        <v>52</v>
      </c>
      <c r="V682" s="4" t="s">
        <v>175</v>
      </c>
      <c r="W682" s="113">
        <v>238.06223167780001</v>
      </c>
      <c r="X682" s="155">
        <f t="shared" si="86"/>
        <v>8.4035967782263405</v>
      </c>
      <c r="Y682" s="113">
        <v>204</v>
      </c>
      <c r="Z682" s="155">
        <v>246</v>
      </c>
      <c r="AB682" s="86">
        <v>59.912089999999999</v>
      </c>
      <c r="AC682" s="121">
        <v>54.567011342600004</v>
      </c>
      <c r="AD682" s="86">
        <v>75.900000000000006</v>
      </c>
      <c r="AE682" s="86">
        <f t="shared" si="77"/>
        <v>75.900000000000006</v>
      </c>
      <c r="AF682" s="159">
        <f t="shared" si="81"/>
        <v>2366.5275550000001</v>
      </c>
      <c r="AG682" s="138"/>
      <c r="AI682" s="130">
        <v>2192</v>
      </c>
      <c r="AJ682" s="73">
        <f t="shared" si="85"/>
        <v>52.7</v>
      </c>
      <c r="AL682" s="77">
        <v>63</v>
      </c>
      <c r="AM682" s="74">
        <v>63</v>
      </c>
      <c r="AN682" s="176" t="s">
        <v>212</v>
      </c>
      <c r="AO682" s="108">
        <v>58.677528434679999</v>
      </c>
      <c r="AP682" s="14">
        <v>63.102720460759201</v>
      </c>
      <c r="AQ682" s="14">
        <v>74.984001227758299</v>
      </c>
      <c r="AR682" s="14">
        <v>52.2154463537399</v>
      </c>
      <c r="AS682" s="108">
        <v>9.383885448007149</v>
      </c>
      <c r="AT682" s="108">
        <f t="shared" si="82"/>
        <v>136.58333302950535</v>
      </c>
    </row>
    <row r="683" spans="1:46" ht="10.15" customHeight="1">
      <c r="A683" s="22">
        <v>42562</v>
      </c>
      <c r="B683" s="50">
        <f t="shared" si="78"/>
        <v>2016</v>
      </c>
      <c r="C683" s="169"/>
      <c r="H683" s="32">
        <v>3108</v>
      </c>
      <c r="J683" s="32">
        <f t="shared" si="83"/>
        <v>129.29999999999998</v>
      </c>
      <c r="L683" s="6">
        <v>128</v>
      </c>
      <c r="M683" s="7" t="s">
        <v>196</v>
      </c>
      <c r="O683" s="75">
        <v>2163</v>
      </c>
      <c r="Q683" s="3">
        <f t="shared" si="84"/>
        <v>49.9</v>
      </c>
      <c r="U683" s="148">
        <v>52</v>
      </c>
      <c r="V683" s="4" t="s">
        <v>175</v>
      </c>
      <c r="W683" s="113">
        <v>220.8598348013</v>
      </c>
      <c r="X683" s="155">
        <f t="shared" si="86"/>
        <v>7.796352168485889</v>
      </c>
      <c r="Y683" s="113">
        <v>203.7</v>
      </c>
      <c r="Z683" s="153">
        <v>236</v>
      </c>
      <c r="AA683" s="154" t="s">
        <v>209</v>
      </c>
      <c r="AB683" s="86">
        <v>60.554670000000002</v>
      </c>
      <c r="AC683" s="121">
        <v>55.468740000000011</v>
      </c>
      <c r="AD683" s="86">
        <v>75.900000000000006</v>
      </c>
      <c r="AE683" s="86">
        <f t="shared" si="77"/>
        <v>75.900000000000006</v>
      </c>
      <c r="AF683" s="159">
        <f t="shared" si="81"/>
        <v>2391.9094650000002</v>
      </c>
      <c r="AG683" s="138"/>
      <c r="AI683" s="130">
        <v>2192</v>
      </c>
      <c r="AJ683" s="73">
        <f t="shared" si="85"/>
        <v>51</v>
      </c>
      <c r="AL683" s="77">
        <v>63</v>
      </c>
      <c r="AM683" s="74">
        <v>63</v>
      </c>
      <c r="AN683" s="177" t="s">
        <v>213</v>
      </c>
    </row>
    <row r="684" spans="1:46" ht="10.15" customHeight="1">
      <c r="A684" s="22">
        <v>42563</v>
      </c>
      <c r="B684" s="50">
        <f t="shared" si="78"/>
        <v>2016</v>
      </c>
      <c r="C684" s="169"/>
      <c r="H684" s="32">
        <v>3108</v>
      </c>
      <c r="J684" s="32">
        <f t="shared" si="83"/>
        <v>130.9</v>
      </c>
      <c r="L684" s="6">
        <v>128</v>
      </c>
      <c r="M684" s="7" t="s">
        <v>196</v>
      </c>
      <c r="O684" s="75">
        <v>2163</v>
      </c>
      <c r="Q684" s="3">
        <f t="shared" si="84"/>
        <v>54.4</v>
      </c>
      <c r="U684" s="148">
        <v>52</v>
      </c>
      <c r="V684" s="4" t="s">
        <v>175</v>
      </c>
      <c r="W684" s="113">
        <v>216.20650178880001</v>
      </c>
      <c r="X684" s="155">
        <f t="shared" si="86"/>
        <v>7.6320895131446393</v>
      </c>
      <c r="Y684" s="113">
        <v>202.9</v>
      </c>
      <c r="Z684" s="153">
        <v>236</v>
      </c>
      <c r="AA684" s="154" t="s">
        <v>209</v>
      </c>
      <c r="AC684" s="121">
        <v>55.356490000000022</v>
      </c>
      <c r="AD684" s="86">
        <v>75.900000000000006</v>
      </c>
      <c r="AE684" s="86">
        <f t="shared" si="77"/>
        <v>75.900000000000006</v>
      </c>
      <c r="AF684" s="159"/>
      <c r="AG684" s="138"/>
      <c r="AI684" s="130">
        <v>2192</v>
      </c>
      <c r="AJ684" s="73">
        <f t="shared" si="85"/>
        <v>52.8</v>
      </c>
      <c r="AL684" s="77">
        <v>43</v>
      </c>
      <c r="AM684" s="74">
        <v>63</v>
      </c>
      <c r="AN684" s="177" t="s">
        <v>214</v>
      </c>
    </row>
    <row r="685" spans="1:46" ht="10.15" customHeight="1">
      <c r="A685" s="22">
        <v>42564</v>
      </c>
      <c r="B685" s="50">
        <f t="shared" si="78"/>
        <v>2016</v>
      </c>
      <c r="C685" s="169"/>
      <c r="H685" s="32">
        <v>3108</v>
      </c>
      <c r="J685" s="32">
        <f t="shared" si="83"/>
        <v>130.5</v>
      </c>
      <c r="L685" s="6">
        <v>128</v>
      </c>
      <c r="M685" s="7" t="s">
        <v>196</v>
      </c>
      <c r="O685" s="75">
        <v>2163</v>
      </c>
      <c r="Q685" s="3">
        <f t="shared" si="84"/>
        <v>52.9</v>
      </c>
      <c r="U685" s="148">
        <v>48.5</v>
      </c>
      <c r="V685" s="4" t="s">
        <v>268</v>
      </c>
      <c r="X685" s="155"/>
      <c r="Y685" s="113">
        <v>204.4</v>
      </c>
      <c r="Z685" s="153">
        <v>236</v>
      </c>
      <c r="AA685" s="154" t="s">
        <v>209</v>
      </c>
      <c r="AC685" s="121">
        <v>53.978999999999992</v>
      </c>
      <c r="AD685" s="86">
        <v>75.900000000000006</v>
      </c>
      <c r="AE685" s="86">
        <f t="shared" si="77"/>
        <v>75.900000000000006</v>
      </c>
      <c r="AF685" s="159"/>
      <c r="AG685" s="138"/>
      <c r="AI685" s="130">
        <v>2192</v>
      </c>
      <c r="AJ685" s="73">
        <f t="shared" si="85"/>
        <v>52</v>
      </c>
      <c r="AL685" s="77">
        <v>43</v>
      </c>
      <c r="AM685" s="74">
        <v>63</v>
      </c>
      <c r="AN685" s="177" t="s">
        <v>214</v>
      </c>
    </row>
    <row r="686" spans="1:46" ht="9.75" customHeight="1">
      <c r="A686" s="22">
        <v>42565</v>
      </c>
      <c r="B686" s="50">
        <f t="shared" si="78"/>
        <v>2016</v>
      </c>
      <c r="C686" s="169"/>
      <c r="H686" s="32">
        <v>3108</v>
      </c>
      <c r="J686" s="32">
        <f t="shared" si="83"/>
        <v>137.4</v>
      </c>
      <c r="L686" s="6">
        <v>128</v>
      </c>
      <c r="M686" s="7" t="s">
        <v>234</v>
      </c>
      <c r="O686" s="75">
        <v>2163</v>
      </c>
      <c r="Q686" s="3">
        <f t="shared" si="84"/>
        <v>46.8</v>
      </c>
      <c r="U686" s="148">
        <v>48.5</v>
      </c>
      <c r="V686" s="4" t="s">
        <v>268</v>
      </c>
      <c r="X686" s="155"/>
      <c r="Y686" s="113">
        <v>202.8</v>
      </c>
      <c r="Z686" s="153">
        <v>236</v>
      </c>
      <c r="AA686" s="154" t="s">
        <v>209</v>
      </c>
      <c r="AC686" s="121">
        <v>55.065130000000003</v>
      </c>
      <c r="AD686" s="86">
        <v>75.900000000000006</v>
      </c>
      <c r="AE686" s="86">
        <f t="shared" si="77"/>
        <v>75.900000000000006</v>
      </c>
      <c r="AF686" s="159"/>
      <c r="AG686" s="138"/>
      <c r="AI686" s="130">
        <v>2192</v>
      </c>
      <c r="AJ686" s="73">
        <f t="shared" si="85"/>
        <v>45.7</v>
      </c>
      <c r="AL686" s="77">
        <v>63</v>
      </c>
      <c r="AM686" s="74">
        <v>63</v>
      </c>
      <c r="AN686" s="177" t="s">
        <v>213</v>
      </c>
    </row>
    <row r="687" spans="1:46" ht="10.15" customHeight="1">
      <c r="A687" s="22">
        <v>42566</v>
      </c>
      <c r="B687" s="50">
        <f t="shared" si="78"/>
        <v>2016</v>
      </c>
      <c r="C687" s="169"/>
      <c r="H687" s="32">
        <v>3108</v>
      </c>
      <c r="J687" s="32">
        <f t="shared" si="83"/>
        <v>140.30000000000001</v>
      </c>
      <c r="L687" s="6">
        <v>128</v>
      </c>
      <c r="M687" s="7" t="s">
        <v>234</v>
      </c>
      <c r="O687" s="75">
        <v>2163</v>
      </c>
      <c r="Q687" s="3">
        <f t="shared" si="84"/>
        <v>42.1</v>
      </c>
      <c r="U687" s="148">
        <v>52</v>
      </c>
      <c r="V687" s="4" t="s">
        <v>175</v>
      </c>
      <c r="X687" s="155"/>
      <c r="Y687" s="113">
        <v>198.8</v>
      </c>
      <c r="Z687" s="153">
        <v>236</v>
      </c>
      <c r="AA687" s="154" t="s">
        <v>209</v>
      </c>
      <c r="AC687" s="121">
        <v>55.404229999999991</v>
      </c>
      <c r="AD687" s="86">
        <v>75.900000000000006</v>
      </c>
      <c r="AE687" s="86">
        <f t="shared" si="77"/>
        <v>75.900000000000006</v>
      </c>
      <c r="AF687" s="159"/>
      <c r="AG687" s="138"/>
      <c r="AI687" s="130">
        <v>2192</v>
      </c>
      <c r="AJ687" s="73">
        <f t="shared" si="85"/>
        <v>42.2</v>
      </c>
      <c r="AL687" s="77">
        <v>63</v>
      </c>
      <c r="AM687" s="74">
        <v>63</v>
      </c>
      <c r="AN687" s="177" t="s">
        <v>213</v>
      </c>
    </row>
    <row r="688" spans="1:46" ht="10.15" customHeight="1">
      <c r="A688" s="22">
        <v>42567</v>
      </c>
      <c r="B688" s="50">
        <f t="shared" si="78"/>
        <v>2016</v>
      </c>
      <c r="C688" s="169"/>
      <c r="H688" s="32">
        <v>3108</v>
      </c>
      <c r="J688" s="32">
        <f t="shared" si="83"/>
        <v>141.6</v>
      </c>
      <c r="L688" s="6">
        <v>128</v>
      </c>
      <c r="O688" s="75">
        <v>2163</v>
      </c>
      <c r="Q688" s="3">
        <f t="shared" si="84"/>
        <v>41.9</v>
      </c>
      <c r="U688" s="148">
        <v>52</v>
      </c>
      <c r="V688" s="4" t="s">
        <v>175</v>
      </c>
      <c r="X688" s="155"/>
      <c r="Y688" s="113">
        <v>198.7</v>
      </c>
      <c r="Z688" s="153">
        <v>236</v>
      </c>
      <c r="AA688" s="154" t="s">
        <v>209</v>
      </c>
      <c r="AC688" s="121">
        <v>55.872880000000002</v>
      </c>
      <c r="AD688" s="86">
        <v>75.900000000000006</v>
      </c>
      <c r="AE688" s="86">
        <f t="shared" si="77"/>
        <v>75.900000000000006</v>
      </c>
      <c r="AF688" s="159"/>
      <c r="AG688" s="138"/>
      <c r="AI688" s="130">
        <v>2192</v>
      </c>
      <c r="AJ688" s="73">
        <f t="shared" si="85"/>
        <v>42.6</v>
      </c>
      <c r="AL688" s="77">
        <v>63</v>
      </c>
      <c r="AM688" s="74">
        <v>63</v>
      </c>
      <c r="AN688" s="176" t="s">
        <v>212</v>
      </c>
    </row>
    <row r="689" spans="1:40" ht="10.15" customHeight="1">
      <c r="A689" s="22">
        <v>42568</v>
      </c>
      <c r="B689" s="50">
        <f t="shared" si="78"/>
        <v>2016</v>
      </c>
      <c r="C689" s="169"/>
      <c r="H689" s="32">
        <v>3108</v>
      </c>
      <c r="J689" s="32">
        <f t="shared" si="83"/>
        <v>148.1</v>
      </c>
      <c r="L689" s="161">
        <v>124</v>
      </c>
      <c r="M689" s="7" t="s">
        <v>253</v>
      </c>
      <c r="O689" s="75">
        <v>2163</v>
      </c>
      <c r="Q689" s="3">
        <f t="shared" si="84"/>
        <v>42.5</v>
      </c>
      <c r="U689" s="148">
        <v>52</v>
      </c>
      <c r="V689" s="4" t="s">
        <v>175</v>
      </c>
      <c r="X689" s="155"/>
      <c r="Y689" s="113">
        <v>200.6</v>
      </c>
      <c r="Z689" s="155">
        <v>246</v>
      </c>
      <c r="AC689" s="121">
        <v>55.499420000000015</v>
      </c>
      <c r="AD689" s="86">
        <v>75.900000000000006</v>
      </c>
      <c r="AE689" s="86">
        <f t="shared" ref="AE689:AE696" si="87">AD689</f>
        <v>75.900000000000006</v>
      </c>
      <c r="AF689" s="159"/>
      <c r="AG689" s="175" t="s">
        <v>251</v>
      </c>
      <c r="AI689" s="130">
        <v>2192</v>
      </c>
      <c r="AJ689" s="73">
        <f t="shared" si="85"/>
        <v>43.3</v>
      </c>
      <c r="AL689" s="77">
        <v>63</v>
      </c>
      <c r="AM689" s="74">
        <v>63</v>
      </c>
      <c r="AN689" s="176" t="s">
        <v>212</v>
      </c>
    </row>
    <row r="690" spans="1:40" ht="10.15" customHeight="1">
      <c r="A690" s="22">
        <v>42569</v>
      </c>
      <c r="B690" s="50">
        <f t="shared" si="78"/>
        <v>2016</v>
      </c>
      <c r="C690" s="169"/>
      <c r="H690" s="32">
        <v>3108</v>
      </c>
      <c r="J690" s="32">
        <f t="shared" si="83"/>
        <v>149.6</v>
      </c>
      <c r="L690" s="161">
        <v>124</v>
      </c>
      <c r="M690" s="7" t="s">
        <v>253</v>
      </c>
      <c r="O690" s="75">
        <v>2163</v>
      </c>
      <c r="Q690" s="3">
        <f t="shared" si="84"/>
        <v>42.1</v>
      </c>
      <c r="U690" s="24">
        <v>64.5</v>
      </c>
      <c r="V690" s="78" t="s">
        <v>264</v>
      </c>
      <c r="X690" s="155"/>
      <c r="Y690" s="113">
        <v>206.3</v>
      </c>
      <c r="Z690" s="155">
        <v>246</v>
      </c>
      <c r="AC690" s="121">
        <v>55.691700000000004</v>
      </c>
      <c r="AD690" s="86">
        <v>75.900000000000006</v>
      </c>
      <c r="AE690" s="86">
        <f t="shared" si="87"/>
        <v>75.900000000000006</v>
      </c>
      <c r="AF690" s="159"/>
      <c r="AG690" s="175" t="s">
        <v>251</v>
      </c>
      <c r="AI690" s="130">
        <v>2192</v>
      </c>
      <c r="AJ690" s="73">
        <f t="shared" si="85"/>
        <v>43</v>
      </c>
      <c r="AL690" s="77">
        <v>63</v>
      </c>
      <c r="AM690" s="74">
        <v>63</v>
      </c>
      <c r="AN690" s="177" t="s">
        <v>215</v>
      </c>
    </row>
    <row r="691" spans="1:40" ht="10.15" customHeight="1">
      <c r="A691" s="22">
        <v>42570</v>
      </c>
      <c r="B691" s="50">
        <f t="shared" si="78"/>
        <v>2016</v>
      </c>
      <c r="C691" s="169"/>
      <c r="H691" s="32">
        <v>3108</v>
      </c>
      <c r="J691" s="32">
        <f t="shared" si="83"/>
        <v>151.19999999999999</v>
      </c>
      <c r="L691" s="161">
        <v>115</v>
      </c>
      <c r="M691" s="7" t="s">
        <v>274</v>
      </c>
      <c r="O691" s="75">
        <v>2163</v>
      </c>
      <c r="Q691" s="3">
        <f t="shared" si="84"/>
        <v>41.8</v>
      </c>
      <c r="U691" s="24">
        <v>64.5</v>
      </c>
      <c r="X691" s="155"/>
      <c r="Y691" s="113">
        <v>206.5</v>
      </c>
      <c r="Z691" s="153">
        <v>236</v>
      </c>
      <c r="AA691" s="154" t="s">
        <v>210</v>
      </c>
      <c r="AC691" s="121">
        <v>55.574080000000002</v>
      </c>
      <c r="AD691" s="86">
        <v>75.900000000000006</v>
      </c>
      <c r="AE691" s="86">
        <f t="shared" si="87"/>
        <v>75.900000000000006</v>
      </c>
      <c r="AF691" s="159"/>
      <c r="AG691" s="175" t="s">
        <v>251</v>
      </c>
      <c r="AI691" s="130">
        <v>2192</v>
      </c>
      <c r="AJ691" s="73">
        <f t="shared" si="85"/>
        <v>42.8</v>
      </c>
      <c r="AL691" s="77">
        <v>63</v>
      </c>
      <c r="AM691" s="74">
        <v>63</v>
      </c>
      <c r="AN691" s="177" t="s">
        <v>215</v>
      </c>
    </row>
    <row r="692" spans="1:40" ht="10.15" customHeight="1">
      <c r="A692" s="22">
        <v>42571</v>
      </c>
      <c r="B692" s="50">
        <f t="shared" si="78"/>
        <v>2016</v>
      </c>
      <c r="C692" s="169"/>
      <c r="H692" s="32">
        <v>3108</v>
      </c>
      <c r="J692" s="32">
        <f t="shared" si="83"/>
        <v>150.4</v>
      </c>
      <c r="L692" s="161">
        <v>115</v>
      </c>
      <c r="M692" s="7" t="s">
        <v>274</v>
      </c>
      <c r="O692" s="75">
        <v>2163</v>
      </c>
      <c r="Q692" s="3">
        <f t="shared" si="84"/>
        <v>41.5</v>
      </c>
      <c r="U692" s="24">
        <v>64.5</v>
      </c>
      <c r="X692" s="155"/>
      <c r="Y692" s="113">
        <v>208.8</v>
      </c>
      <c r="Z692" s="153">
        <v>236</v>
      </c>
      <c r="AA692" s="154" t="s">
        <v>210</v>
      </c>
      <c r="AC692" s="121">
        <v>55.142200000000003</v>
      </c>
      <c r="AD692" s="86">
        <v>75.900000000000006</v>
      </c>
      <c r="AE692" s="86">
        <f t="shared" si="87"/>
        <v>75.900000000000006</v>
      </c>
      <c r="AF692" s="159"/>
      <c r="AG692" s="175" t="s">
        <v>251</v>
      </c>
      <c r="AI692" s="130">
        <v>2192</v>
      </c>
      <c r="AJ692" s="73">
        <f t="shared" si="85"/>
        <v>42.4</v>
      </c>
      <c r="AL692" s="77">
        <v>63</v>
      </c>
      <c r="AM692" s="74">
        <v>63</v>
      </c>
      <c r="AN692" s="177" t="s">
        <v>215</v>
      </c>
    </row>
    <row r="693" spans="1:40" ht="10.15" customHeight="1">
      <c r="A693" s="22">
        <v>42572</v>
      </c>
      <c r="B693" s="50">
        <f t="shared" si="78"/>
        <v>2016</v>
      </c>
      <c r="C693" s="169"/>
      <c r="H693" s="32">
        <v>3108</v>
      </c>
      <c r="J693" s="32">
        <f t="shared" si="83"/>
        <v>150.4</v>
      </c>
      <c r="L693" s="161">
        <v>115</v>
      </c>
      <c r="M693" s="7" t="s">
        <v>274</v>
      </c>
      <c r="O693" s="75">
        <v>2163</v>
      </c>
      <c r="Q693" s="3">
        <f t="shared" si="84"/>
        <v>41.5</v>
      </c>
      <c r="U693" s="24">
        <v>64.5</v>
      </c>
      <c r="X693" s="155"/>
      <c r="Y693" s="113">
        <v>207.6</v>
      </c>
      <c r="Z693" s="153">
        <v>236</v>
      </c>
      <c r="AA693" s="154" t="s">
        <v>210</v>
      </c>
      <c r="AC693" s="121">
        <v>54.866099999999975</v>
      </c>
      <c r="AD693" s="86">
        <v>75.900000000000006</v>
      </c>
      <c r="AE693" s="86">
        <f t="shared" si="87"/>
        <v>75.900000000000006</v>
      </c>
      <c r="AF693" s="159"/>
      <c r="AG693" s="175" t="s">
        <v>251</v>
      </c>
      <c r="AI693" s="130">
        <v>2192</v>
      </c>
      <c r="AJ693" s="73">
        <f t="shared" si="85"/>
        <v>43.1</v>
      </c>
      <c r="AL693" s="77">
        <v>63</v>
      </c>
      <c r="AM693" s="74">
        <v>63</v>
      </c>
      <c r="AN693" s="177" t="s">
        <v>215</v>
      </c>
    </row>
    <row r="694" spans="1:40" ht="10.15" customHeight="1">
      <c r="A694" s="22">
        <v>42573</v>
      </c>
      <c r="B694" s="50">
        <f t="shared" si="78"/>
        <v>2016</v>
      </c>
      <c r="C694" s="169"/>
      <c r="H694" s="32">
        <v>3108</v>
      </c>
      <c r="J694" s="32">
        <f t="shared" si="83"/>
        <v>137.89999999999998</v>
      </c>
      <c r="L694" s="161">
        <v>117</v>
      </c>
      <c r="M694" s="7" t="s">
        <v>273</v>
      </c>
      <c r="O694" s="75">
        <v>2163</v>
      </c>
      <c r="Q694" s="3">
        <f t="shared" si="84"/>
        <v>42.7</v>
      </c>
      <c r="U694" s="24">
        <v>64.5</v>
      </c>
      <c r="X694" s="155"/>
      <c r="Y694" s="113">
        <v>217.2</v>
      </c>
      <c r="Z694" s="153">
        <v>236</v>
      </c>
      <c r="AA694" s="154" t="s">
        <v>210</v>
      </c>
      <c r="AC694" s="121">
        <v>55.114489999999996</v>
      </c>
      <c r="AD694" s="86">
        <v>75.900000000000006</v>
      </c>
      <c r="AE694" s="86">
        <f t="shared" si="87"/>
        <v>75.900000000000006</v>
      </c>
      <c r="AF694" s="159"/>
      <c r="AG694" s="175" t="s">
        <v>251</v>
      </c>
      <c r="AI694" s="130">
        <v>2192</v>
      </c>
      <c r="AJ694" s="73">
        <f t="shared" si="85"/>
        <v>43.4</v>
      </c>
      <c r="AL694" s="77">
        <v>63</v>
      </c>
      <c r="AM694" s="74">
        <v>63</v>
      </c>
      <c r="AN694" s="177" t="s">
        <v>215</v>
      </c>
    </row>
    <row r="695" spans="1:40" ht="10.15" customHeight="1">
      <c r="A695" s="22">
        <v>42574</v>
      </c>
      <c r="B695" s="50">
        <f t="shared" si="78"/>
        <v>2016</v>
      </c>
      <c r="C695" s="169"/>
      <c r="H695" s="32">
        <v>3108</v>
      </c>
      <c r="J695" s="32">
        <f t="shared" si="83"/>
        <v>142.5</v>
      </c>
      <c r="L695" s="161">
        <v>117</v>
      </c>
      <c r="M695" s="7" t="s">
        <v>273</v>
      </c>
      <c r="O695" s="75">
        <v>2163</v>
      </c>
      <c r="Q695" s="3">
        <f t="shared" si="84"/>
        <v>42.2</v>
      </c>
      <c r="U695" s="24">
        <v>64.5</v>
      </c>
      <c r="X695" s="155"/>
      <c r="Y695" s="113">
        <v>210</v>
      </c>
      <c r="Z695" s="153">
        <v>236</v>
      </c>
      <c r="AA695" s="154" t="s">
        <v>210</v>
      </c>
      <c r="AC695" s="121">
        <v>55.504659999999987</v>
      </c>
      <c r="AD695" s="86">
        <v>75.900000000000006</v>
      </c>
      <c r="AE695" s="86">
        <f t="shared" si="87"/>
        <v>75.900000000000006</v>
      </c>
      <c r="AF695" s="159"/>
      <c r="AG695" s="175" t="s">
        <v>251</v>
      </c>
      <c r="AI695" s="130">
        <v>2192</v>
      </c>
      <c r="AJ695" s="73">
        <f t="shared" si="85"/>
        <v>42.8</v>
      </c>
      <c r="AL695" s="77">
        <v>63</v>
      </c>
      <c r="AM695" s="74">
        <v>63</v>
      </c>
      <c r="AN695" s="177" t="s">
        <v>215</v>
      </c>
    </row>
    <row r="696" spans="1:40" ht="10.15" customHeight="1">
      <c r="A696" s="22">
        <v>42575</v>
      </c>
      <c r="B696" s="50">
        <f t="shared" si="78"/>
        <v>2016</v>
      </c>
      <c r="C696" s="169"/>
      <c r="H696" s="32">
        <v>3108</v>
      </c>
      <c r="J696" s="32">
        <f t="shared" si="83"/>
        <v>145.53932295962326</v>
      </c>
      <c r="L696" s="161">
        <v>117</v>
      </c>
      <c r="M696" s="7" t="s">
        <v>273</v>
      </c>
      <c r="O696" s="75">
        <v>2163</v>
      </c>
      <c r="Q696" s="3">
        <f t="shared" si="84"/>
        <v>42.387447545613597</v>
      </c>
      <c r="U696" s="24">
        <v>64.5</v>
      </c>
      <c r="X696" s="155"/>
      <c r="Y696" s="113">
        <v>213.8</v>
      </c>
      <c r="Z696" s="153">
        <v>236</v>
      </c>
      <c r="AA696" s="154" t="s">
        <v>210</v>
      </c>
      <c r="AC696" s="121">
        <v>56.069590000000012</v>
      </c>
      <c r="AD696" s="86">
        <v>75.900000000000006</v>
      </c>
      <c r="AE696" s="86">
        <f t="shared" si="87"/>
        <v>75.900000000000006</v>
      </c>
      <c r="AF696" s="159"/>
      <c r="AI696" s="130">
        <v>2192</v>
      </c>
      <c r="AJ696" s="73">
        <f t="shared" si="85"/>
        <v>43.434997252010298</v>
      </c>
      <c r="AL696" s="77">
        <v>63</v>
      </c>
      <c r="AM696" s="74">
        <v>63</v>
      </c>
      <c r="AN696" s="177" t="s">
        <v>215</v>
      </c>
    </row>
    <row r="697" spans="1:40" ht="10.15" customHeight="1">
      <c r="A697" s="22">
        <v>42576</v>
      </c>
      <c r="B697" s="50">
        <f t="shared" si="78"/>
        <v>2016</v>
      </c>
      <c r="C697" s="169"/>
      <c r="H697" s="32">
        <v>3108</v>
      </c>
      <c r="J697" s="32">
        <f t="shared" si="83"/>
        <v>146.42669609850523</v>
      </c>
      <c r="L697" s="161">
        <v>117</v>
      </c>
      <c r="M697" s="7" t="s">
        <v>273</v>
      </c>
      <c r="O697" s="75">
        <v>2163</v>
      </c>
      <c r="Q697" s="3">
        <f t="shared" si="84"/>
        <v>42.1720834465943</v>
      </c>
      <c r="U697" s="24">
        <v>64.5</v>
      </c>
      <c r="X697" s="155"/>
      <c r="Y697" s="113">
        <v>218.3</v>
      </c>
      <c r="Z697" s="153">
        <v>236</v>
      </c>
      <c r="AA697" s="154" t="s">
        <v>210</v>
      </c>
      <c r="AC697" s="121">
        <v>56.454109999999986</v>
      </c>
      <c r="AD697" s="86">
        <v>75.900000000000006</v>
      </c>
      <c r="AE697" s="86">
        <f t="shared" ref="AE697:AE702" si="88">AD697</f>
        <v>75.900000000000006</v>
      </c>
      <c r="AF697" s="159"/>
      <c r="AI697" s="130">
        <v>2192</v>
      </c>
      <c r="AJ697" s="73">
        <f t="shared" si="85"/>
        <v>42.922711714499798</v>
      </c>
      <c r="AL697" s="77">
        <v>59</v>
      </c>
      <c r="AM697" s="74">
        <v>63</v>
      </c>
      <c r="AN697" s="177" t="s">
        <v>215</v>
      </c>
    </row>
    <row r="698" spans="1:40" ht="10.15" customHeight="1">
      <c r="A698" s="22">
        <v>42577</v>
      </c>
      <c r="B698" s="50">
        <f t="shared" si="78"/>
        <v>2016</v>
      </c>
      <c r="C698" s="169"/>
      <c r="H698" s="32">
        <v>3108</v>
      </c>
      <c r="J698" s="32">
        <f t="shared" si="83"/>
        <v>148.67804541285685</v>
      </c>
      <c r="L698" s="161">
        <v>124</v>
      </c>
      <c r="M698" s="7" t="s">
        <v>253</v>
      </c>
      <c r="O698" s="75">
        <v>2163</v>
      </c>
      <c r="Q698" s="3">
        <f t="shared" si="84"/>
        <v>42.619195939599898</v>
      </c>
      <c r="U698" s="24">
        <v>64.5</v>
      </c>
      <c r="X698" s="155"/>
      <c r="Y698" s="113">
        <v>220.4</v>
      </c>
      <c r="Z698" s="155">
        <v>246</v>
      </c>
      <c r="AC698" s="121">
        <v>56.416150000000009</v>
      </c>
      <c r="AD698" s="86">
        <v>75.900000000000006</v>
      </c>
      <c r="AE698" s="86">
        <f t="shared" si="88"/>
        <v>75.900000000000006</v>
      </c>
      <c r="AF698" s="159"/>
      <c r="AI698" s="130">
        <v>2192</v>
      </c>
      <c r="AJ698" s="73">
        <f t="shared" si="85"/>
        <v>43.088025282094193</v>
      </c>
      <c r="AL698" s="77">
        <v>59</v>
      </c>
      <c r="AM698" s="74">
        <v>63</v>
      </c>
      <c r="AN698" s="177" t="s">
        <v>215</v>
      </c>
    </row>
    <row r="699" spans="1:40" ht="10.15" customHeight="1">
      <c r="A699" s="22">
        <v>42578</v>
      </c>
      <c r="B699" s="50">
        <f t="shared" si="78"/>
        <v>2016</v>
      </c>
      <c r="C699" s="169"/>
      <c r="H699" s="32">
        <v>3108</v>
      </c>
      <c r="J699" s="32">
        <f t="shared" si="83"/>
        <v>151.87527339271918</v>
      </c>
      <c r="L699" s="161">
        <v>124</v>
      </c>
      <c r="M699" s="7" t="s">
        <v>253</v>
      </c>
      <c r="O699" s="75">
        <v>2163</v>
      </c>
      <c r="Q699" s="3">
        <f t="shared" si="84"/>
        <v>42.747973539452801</v>
      </c>
      <c r="U699" s="24">
        <v>64.5</v>
      </c>
      <c r="X699" s="155"/>
      <c r="Y699" s="113">
        <v>219.5</v>
      </c>
      <c r="Z699" s="155">
        <v>246</v>
      </c>
      <c r="AC699" s="121">
        <v>57.664239999999999</v>
      </c>
      <c r="AD699" s="86">
        <v>75.900000000000006</v>
      </c>
      <c r="AE699" s="86">
        <f t="shared" si="88"/>
        <v>75.900000000000006</v>
      </c>
      <c r="AF699" s="159"/>
      <c r="AI699" s="130">
        <v>2192</v>
      </c>
      <c r="AJ699" s="73">
        <f t="shared" si="85"/>
        <v>43.114371985692102</v>
      </c>
      <c r="AL699" s="77">
        <v>59</v>
      </c>
      <c r="AM699" s="74">
        <v>63</v>
      </c>
      <c r="AN699" s="177" t="s">
        <v>215</v>
      </c>
    </row>
    <row r="700" spans="1:40" ht="10.15" customHeight="1">
      <c r="A700" s="22">
        <v>42579</v>
      </c>
      <c r="B700" s="50">
        <f t="shared" si="78"/>
        <v>2016</v>
      </c>
      <c r="C700" s="169"/>
      <c r="H700" s="32">
        <v>3108</v>
      </c>
      <c r="J700" s="32">
        <f t="shared" si="83"/>
        <v>151.11473782120132</v>
      </c>
      <c r="L700" s="163">
        <v>128</v>
      </c>
      <c r="O700" s="75">
        <v>2163</v>
      </c>
      <c r="Q700" s="3">
        <f t="shared" si="84"/>
        <v>42.098468307951698</v>
      </c>
      <c r="U700" s="24">
        <v>64.5</v>
      </c>
      <c r="X700" s="155"/>
      <c r="Y700" s="113">
        <v>216.1</v>
      </c>
      <c r="Z700" s="155">
        <v>246</v>
      </c>
      <c r="AC700" s="121">
        <v>57.33321999999999</v>
      </c>
      <c r="AD700" s="86">
        <v>75.900000000000006</v>
      </c>
      <c r="AE700" s="86">
        <f t="shared" si="88"/>
        <v>75.900000000000006</v>
      </c>
      <c r="AF700" s="159"/>
      <c r="AI700" s="130">
        <v>2192</v>
      </c>
      <c r="AJ700" s="73">
        <f t="shared" si="85"/>
        <v>43.010833382338703</v>
      </c>
      <c r="AL700" s="77">
        <v>59</v>
      </c>
      <c r="AM700" s="74">
        <v>63</v>
      </c>
      <c r="AN700" s="177" t="s">
        <v>215</v>
      </c>
    </row>
    <row r="701" spans="1:40" ht="10.15" customHeight="1">
      <c r="A701" s="22">
        <v>42580</v>
      </c>
      <c r="B701" s="50">
        <f>YEAR(A701)</f>
        <v>2016</v>
      </c>
      <c r="C701" s="169"/>
      <c r="H701" s="32">
        <v>3108</v>
      </c>
      <c r="J701" s="32">
        <f t="shared" si="83"/>
        <v>146.89354552663107</v>
      </c>
      <c r="L701" s="164">
        <v>128</v>
      </c>
      <c r="O701" s="75">
        <v>2163</v>
      </c>
      <c r="Q701" s="3">
        <f t="shared" si="84"/>
        <v>44.258257133841397</v>
      </c>
      <c r="U701" s="24">
        <v>64.5</v>
      </c>
      <c r="X701" s="155"/>
      <c r="Y701" s="113">
        <v>214.9</v>
      </c>
      <c r="Z701" s="155">
        <v>246</v>
      </c>
      <c r="AA701" s="154"/>
      <c r="AC701" s="121">
        <v>57.758200000000002</v>
      </c>
      <c r="AD701" s="86">
        <v>75.900000000000006</v>
      </c>
      <c r="AE701" s="86">
        <f t="shared" si="88"/>
        <v>75.900000000000006</v>
      </c>
      <c r="AF701" s="159"/>
      <c r="AI701" s="130">
        <v>2192</v>
      </c>
      <c r="AJ701" s="73">
        <f t="shared" si="85"/>
        <v>43.766132820481694</v>
      </c>
      <c r="AL701" s="77">
        <v>59</v>
      </c>
      <c r="AM701" s="74">
        <v>63</v>
      </c>
      <c r="AN701" s="177" t="s">
        <v>215</v>
      </c>
    </row>
    <row r="702" spans="1:40" ht="10.15" customHeight="1">
      <c r="A702" s="22">
        <v>42581</v>
      </c>
      <c r="B702" s="50">
        <f t="shared" si="78"/>
        <v>2016</v>
      </c>
      <c r="C702" s="169"/>
      <c r="H702" s="32">
        <v>3108</v>
      </c>
      <c r="J702" s="32">
        <f t="shared" si="83"/>
        <v>143.53856959990486</v>
      </c>
      <c r="L702" s="164">
        <v>128</v>
      </c>
      <c r="O702" s="75">
        <v>2163</v>
      </c>
      <c r="Q702" s="3">
        <f t="shared" si="84"/>
        <v>46.029676710093504</v>
      </c>
      <c r="U702" s="24">
        <v>64.5</v>
      </c>
      <c r="X702" s="155"/>
      <c r="Y702" s="113">
        <v>218.2</v>
      </c>
      <c r="Z702" s="155">
        <v>246</v>
      </c>
      <c r="AA702" s="154"/>
      <c r="AC702" s="121">
        <v>56.744630000000015</v>
      </c>
      <c r="AD702" s="86">
        <v>75.900000000000006</v>
      </c>
      <c r="AE702" s="86">
        <f t="shared" si="88"/>
        <v>75.900000000000006</v>
      </c>
      <c r="AF702" s="159"/>
      <c r="AI702" s="130">
        <v>2192</v>
      </c>
      <c r="AJ702" s="73">
        <f t="shared" si="85"/>
        <v>47.151889823579701</v>
      </c>
      <c r="AL702" s="77">
        <v>59</v>
      </c>
      <c r="AM702" s="74">
        <v>63</v>
      </c>
      <c r="AN702" s="177" t="s">
        <v>215</v>
      </c>
    </row>
    <row r="703" spans="1:40" ht="10.15" customHeight="1">
      <c r="A703" s="22">
        <v>42582</v>
      </c>
      <c r="B703" s="50">
        <f t="shared" si="78"/>
        <v>2016</v>
      </c>
      <c r="C703" s="169"/>
      <c r="H703" s="32">
        <v>3108</v>
      </c>
      <c r="J703" s="32">
        <f t="shared" si="83"/>
        <v>134.84794483317251</v>
      </c>
      <c r="L703" s="164">
        <v>128</v>
      </c>
      <c r="O703" s="75">
        <v>2403</v>
      </c>
      <c r="Q703" s="3">
        <f t="shared" si="84"/>
        <v>51.619590765765096</v>
      </c>
      <c r="U703" s="24">
        <v>64.5</v>
      </c>
      <c r="X703" s="155"/>
      <c r="Y703" s="113">
        <v>217.6</v>
      </c>
      <c r="Z703" s="155">
        <v>246</v>
      </c>
      <c r="AA703" s="154"/>
      <c r="AC703" s="121">
        <v>57.209150000000001</v>
      </c>
      <c r="AD703" s="86">
        <v>75.900000000000006</v>
      </c>
      <c r="AE703" s="86">
        <f t="shared" ref="AE703:AE753" si="89">AD703</f>
        <v>75.900000000000006</v>
      </c>
      <c r="AF703" s="159"/>
      <c r="AI703" s="130">
        <v>2192</v>
      </c>
      <c r="AJ703" s="73">
        <f t="shared" si="85"/>
        <v>52.442706994621304</v>
      </c>
      <c r="AL703" s="77">
        <v>59</v>
      </c>
      <c r="AM703" s="74">
        <v>63</v>
      </c>
      <c r="AN703" s="177" t="s">
        <v>215</v>
      </c>
    </row>
    <row r="704" spans="1:40" ht="10.15" customHeight="1">
      <c r="A704" s="22">
        <v>42583</v>
      </c>
      <c r="B704" s="50">
        <f t="shared" si="78"/>
        <v>2016</v>
      </c>
      <c r="C704" s="172" t="s">
        <v>223</v>
      </c>
      <c r="D704" s="158">
        <v>0</v>
      </c>
      <c r="E704" s="157">
        <v>150</v>
      </c>
      <c r="H704" s="5">
        <v>3486</v>
      </c>
      <c r="J704" s="32">
        <f t="shared" si="83"/>
        <v>136.05787043219897</v>
      </c>
      <c r="L704" s="164">
        <v>128</v>
      </c>
      <c r="O704" s="75">
        <v>2403</v>
      </c>
      <c r="Q704" s="3">
        <f t="shared" si="84"/>
        <v>53.427845277209599</v>
      </c>
      <c r="U704" s="24">
        <v>64.5</v>
      </c>
      <c r="V704" s="78"/>
      <c r="X704" s="155"/>
      <c r="Y704" s="113">
        <v>226</v>
      </c>
      <c r="Z704" s="155">
        <v>248</v>
      </c>
      <c r="AA704" s="154" t="s">
        <v>203</v>
      </c>
      <c r="AC704" s="86">
        <v>57.486960000000003</v>
      </c>
      <c r="AD704" s="86">
        <v>76.099999999999994</v>
      </c>
      <c r="AE704" s="86">
        <f t="shared" si="89"/>
        <v>76.099999999999994</v>
      </c>
      <c r="AF704" s="159"/>
      <c r="AG704" s="87" t="s">
        <v>243</v>
      </c>
      <c r="AI704" s="130">
        <v>2304</v>
      </c>
      <c r="AJ704" s="73">
        <f t="shared" si="85"/>
        <v>54.7237362693715</v>
      </c>
      <c r="AL704" s="77">
        <v>59</v>
      </c>
      <c r="AM704" s="74">
        <v>70</v>
      </c>
      <c r="AN704" s="177" t="s">
        <v>215</v>
      </c>
    </row>
    <row r="705" spans="1:40" ht="10.15" customHeight="1">
      <c r="A705" s="22">
        <v>42584</v>
      </c>
      <c r="B705" s="50">
        <f t="shared" si="78"/>
        <v>2016</v>
      </c>
      <c r="C705" s="169"/>
      <c r="H705" s="5">
        <v>3486</v>
      </c>
      <c r="J705" s="32">
        <f t="shared" si="83"/>
        <v>140.75850694416101</v>
      </c>
      <c r="L705" s="164">
        <v>128</v>
      </c>
      <c r="O705" s="75">
        <v>2403</v>
      </c>
      <c r="Q705" s="3">
        <f t="shared" si="84"/>
        <v>56.459672955038897</v>
      </c>
      <c r="U705" s="24">
        <v>64.5</v>
      </c>
      <c r="X705" s="155"/>
      <c r="Y705" s="113">
        <v>225</v>
      </c>
      <c r="Z705" s="153">
        <v>246</v>
      </c>
      <c r="AA705" s="154" t="s">
        <v>202</v>
      </c>
      <c r="AC705" s="86">
        <v>56.423550000000013</v>
      </c>
      <c r="AD705" s="86">
        <v>76.099999999999994</v>
      </c>
      <c r="AE705" s="86">
        <f t="shared" si="89"/>
        <v>76.099999999999994</v>
      </c>
      <c r="AF705" s="159"/>
      <c r="AI705" s="130">
        <v>2304</v>
      </c>
      <c r="AJ705" s="73">
        <f t="shared" si="85"/>
        <v>54.4344443518156</v>
      </c>
      <c r="AL705" s="77">
        <v>59</v>
      </c>
      <c r="AM705" s="74">
        <v>70</v>
      </c>
      <c r="AN705" s="177" t="s">
        <v>215</v>
      </c>
    </row>
    <row r="706" spans="1:40" ht="10.15" customHeight="1">
      <c r="A706" s="22">
        <v>42585</v>
      </c>
      <c r="B706" s="50">
        <f t="shared" si="78"/>
        <v>2016</v>
      </c>
      <c r="C706" s="169"/>
      <c r="H706" s="5">
        <v>3486</v>
      </c>
      <c r="J706" s="32">
        <f t="shared" si="83"/>
        <v>138.43337962369773</v>
      </c>
      <c r="L706" s="164">
        <v>128</v>
      </c>
      <c r="O706" s="75">
        <v>2403</v>
      </c>
      <c r="Q706" s="3">
        <f t="shared" si="84"/>
        <v>55.831214727899699</v>
      </c>
      <c r="U706" s="24">
        <v>64.5</v>
      </c>
      <c r="X706" s="155"/>
      <c r="Y706" s="113">
        <v>219</v>
      </c>
      <c r="Z706" s="153">
        <v>246</v>
      </c>
      <c r="AA706" s="154" t="s">
        <v>202</v>
      </c>
      <c r="AC706" s="86">
        <v>56.224520000000027</v>
      </c>
      <c r="AD706" s="86">
        <v>76.099999999999994</v>
      </c>
      <c r="AE706" s="86">
        <f t="shared" si="89"/>
        <v>76.099999999999994</v>
      </c>
      <c r="AF706" s="159"/>
      <c r="AI706" s="130">
        <v>2304</v>
      </c>
      <c r="AJ706" s="73">
        <f t="shared" si="85"/>
        <v>53.028370648866996</v>
      </c>
      <c r="AL706" s="77">
        <v>59</v>
      </c>
      <c r="AM706" s="74">
        <v>70</v>
      </c>
      <c r="AN706" s="177" t="s">
        <v>215</v>
      </c>
    </row>
    <row r="707" spans="1:40" ht="10.15" customHeight="1">
      <c r="A707" s="22">
        <v>42586</v>
      </c>
      <c r="B707" s="50">
        <f t="shared" si="78"/>
        <v>2016</v>
      </c>
      <c r="C707" s="169"/>
      <c r="H707" s="5">
        <v>3486</v>
      </c>
      <c r="J707" s="32">
        <f t="shared" si="83"/>
        <v>134.28210220027728</v>
      </c>
      <c r="L707" s="164">
        <v>128</v>
      </c>
      <c r="O707" s="75">
        <v>2403</v>
      </c>
      <c r="Q707" s="3">
        <f t="shared" si="84"/>
        <v>59.177636440750099</v>
      </c>
      <c r="U707" s="24">
        <v>64.5</v>
      </c>
      <c r="X707" s="155"/>
      <c r="Y707" s="113">
        <v>223</v>
      </c>
      <c r="Z707" s="153">
        <v>246</v>
      </c>
      <c r="AA707" s="154" t="s">
        <v>202</v>
      </c>
      <c r="AC707" s="86">
        <v>56.192710000000005</v>
      </c>
      <c r="AD707" s="86">
        <v>76.099999999999994</v>
      </c>
      <c r="AE707" s="86">
        <f t="shared" si="89"/>
        <v>76.099999999999994</v>
      </c>
      <c r="AF707" s="159"/>
      <c r="AI707" s="130">
        <v>2304</v>
      </c>
      <c r="AJ707" s="73">
        <f t="shared" si="85"/>
        <v>55.336463272890406</v>
      </c>
      <c r="AL707" s="77">
        <v>59</v>
      </c>
      <c r="AM707" s="74">
        <v>70</v>
      </c>
      <c r="AN707" s="177" t="s">
        <v>215</v>
      </c>
    </row>
    <row r="708" spans="1:40" ht="10.15" customHeight="1">
      <c r="A708" s="22">
        <v>42587</v>
      </c>
      <c r="B708" s="50">
        <f t="shared" si="78"/>
        <v>2016</v>
      </c>
      <c r="C708" s="169"/>
      <c r="H708" s="5">
        <v>3486</v>
      </c>
      <c r="J708" s="32">
        <f t="shared" si="83"/>
        <v>133.70684327079215</v>
      </c>
      <c r="L708" s="165">
        <v>128</v>
      </c>
      <c r="O708" s="75">
        <v>2403</v>
      </c>
      <c r="Q708" s="3">
        <f t="shared" si="84"/>
        <v>57.156705969236697</v>
      </c>
      <c r="U708" s="24">
        <v>64.5</v>
      </c>
      <c r="X708" s="155"/>
      <c r="Y708" s="113">
        <v>222</v>
      </c>
      <c r="Z708" s="153">
        <v>246</v>
      </c>
      <c r="AA708" s="154" t="s">
        <v>202</v>
      </c>
      <c r="AC708" s="86">
        <v>56.664749999999998</v>
      </c>
      <c r="AD708" s="86">
        <v>76.099999999999994</v>
      </c>
      <c r="AE708" s="86">
        <f t="shared" si="89"/>
        <v>76.099999999999994</v>
      </c>
      <c r="AF708" s="159"/>
      <c r="AI708" s="130">
        <v>2304</v>
      </c>
      <c r="AJ708" s="73">
        <f t="shared" si="85"/>
        <v>52.631174984197102</v>
      </c>
      <c r="AL708" s="77">
        <v>59</v>
      </c>
      <c r="AM708" s="74">
        <v>70</v>
      </c>
      <c r="AN708" s="177" t="s">
        <v>215</v>
      </c>
    </row>
    <row r="709" spans="1:40" ht="10.15" customHeight="1">
      <c r="A709" s="22">
        <v>42588</v>
      </c>
      <c r="B709" s="50">
        <f t="shared" si="78"/>
        <v>2016</v>
      </c>
      <c r="C709" s="169"/>
      <c r="H709" s="5">
        <v>3486</v>
      </c>
      <c r="J709" s="32">
        <f t="shared" si="83"/>
        <v>136.71378075295749</v>
      </c>
      <c r="L709" s="163">
        <v>128</v>
      </c>
      <c r="O709" s="75">
        <v>2403</v>
      </c>
      <c r="Q709" s="3">
        <f t="shared" si="84"/>
        <v>56.058281509213998</v>
      </c>
      <c r="U709" s="24">
        <v>64.5</v>
      </c>
      <c r="X709" s="155"/>
      <c r="Y709" s="113">
        <v>224</v>
      </c>
      <c r="Z709" s="153">
        <v>247</v>
      </c>
      <c r="AA709" s="154" t="s">
        <v>240</v>
      </c>
      <c r="AC709" s="86">
        <v>56.931720000000006</v>
      </c>
      <c r="AD709" s="86">
        <v>76.099999999999994</v>
      </c>
      <c r="AE709" s="86">
        <f t="shared" si="89"/>
        <v>76.099999999999994</v>
      </c>
      <c r="AF709" s="159"/>
      <c r="AI709" s="130">
        <v>2304</v>
      </c>
      <c r="AJ709" s="73">
        <f t="shared" si="85"/>
        <v>52.174932441058104</v>
      </c>
      <c r="AL709" s="77">
        <v>59</v>
      </c>
      <c r="AM709" s="74">
        <v>70</v>
      </c>
      <c r="AN709" s="177" t="s">
        <v>215</v>
      </c>
    </row>
    <row r="710" spans="1:40" ht="10.15" customHeight="1">
      <c r="A710" s="22">
        <v>42589</v>
      </c>
      <c r="B710" s="50">
        <f t="shared" ref="B710:B774" si="90">YEAR(A710)</f>
        <v>2016</v>
      </c>
      <c r="C710" s="169"/>
      <c r="H710" s="5">
        <v>3486</v>
      </c>
      <c r="J710" s="32">
        <f t="shared" si="83"/>
        <v>138.57962848164314</v>
      </c>
      <c r="L710" s="162">
        <v>128</v>
      </c>
      <c r="O710" s="75">
        <v>2403</v>
      </c>
      <c r="Q710" s="3">
        <f t="shared" si="84"/>
        <v>56.325333380920497</v>
      </c>
      <c r="U710" s="24">
        <v>64.5</v>
      </c>
      <c r="X710" s="155"/>
      <c r="Y710" s="113">
        <v>225</v>
      </c>
      <c r="Z710" s="153">
        <v>247</v>
      </c>
      <c r="AA710" s="154" t="s">
        <v>240</v>
      </c>
      <c r="AC710" s="86">
        <v>57.420460000000013</v>
      </c>
      <c r="AD710" s="86">
        <v>76.099999999999994</v>
      </c>
      <c r="AE710" s="86">
        <f t="shared" si="89"/>
        <v>76.099999999999994</v>
      </c>
      <c r="AF710" s="159"/>
      <c r="AI710" s="130">
        <v>2304</v>
      </c>
      <c r="AJ710" s="73">
        <f t="shared" si="85"/>
        <v>52.908970431684502</v>
      </c>
      <c r="AL710" s="77">
        <v>59</v>
      </c>
      <c r="AM710" s="74">
        <v>70</v>
      </c>
      <c r="AN710" s="177" t="s">
        <v>215</v>
      </c>
    </row>
    <row r="711" spans="1:40" ht="10.15" customHeight="1">
      <c r="A711" s="22">
        <v>42590</v>
      </c>
      <c r="B711" s="50">
        <f t="shared" si="90"/>
        <v>2016</v>
      </c>
      <c r="C711" s="169"/>
      <c r="H711" s="5">
        <v>3486</v>
      </c>
      <c r="J711" s="32">
        <f t="shared" si="83"/>
        <v>138.68181093463059</v>
      </c>
      <c r="L711" s="6">
        <v>128</v>
      </c>
      <c r="O711" s="75">
        <v>2403</v>
      </c>
      <c r="Q711" s="3">
        <f t="shared" si="84"/>
        <v>56.356746829935503</v>
      </c>
      <c r="U711" s="24">
        <v>64.5</v>
      </c>
      <c r="X711" s="155"/>
      <c r="Y711" s="113">
        <v>227</v>
      </c>
      <c r="Z711" s="153">
        <v>247</v>
      </c>
      <c r="AA711" s="154" t="s">
        <v>240</v>
      </c>
      <c r="AC711" s="86">
        <v>57.294242671000013</v>
      </c>
      <c r="AD711" s="86">
        <v>76.099999999999994</v>
      </c>
      <c r="AE711" s="86">
        <f t="shared" si="89"/>
        <v>76.099999999999994</v>
      </c>
      <c r="AF711" s="159"/>
      <c r="AI711" s="130">
        <v>2304</v>
      </c>
      <c r="AJ711" s="73">
        <f t="shared" si="85"/>
        <v>52.543247195241605</v>
      </c>
      <c r="AL711" s="77">
        <v>59</v>
      </c>
      <c r="AM711" s="74">
        <v>70</v>
      </c>
      <c r="AN711" s="177" t="s">
        <v>215</v>
      </c>
    </row>
    <row r="712" spans="1:40" ht="10.15" customHeight="1">
      <c r="A712" s="22">
        <v>42591</v>
      </c>
      <c r="B712" s="50">
        <f t="shared" si="90"/>
        <v>2016</v>
      </c>
      <c r="C712" s="169"/>
      <c r="H712" s="5">
        <v>3486</v>
      </c>
      <c r="J712" s="32">
        <f t="shared" si="83"/>
        <v>137.83672167718069</v>
      </c>
      <c r="L712" s="99">
        <v>120</v>
      </c>
      <c r="M712" s="7" t="s">
        <v>185</v>
      </c>
      <c r="O712" s="75">
        <v>2403</v>
      </c>
      <c r="Q712" s="3">
        <f t="shared" si="84"/>
        <v>55.251073739116102</v>
      </c>
      <c r="U712" s="148">
        <v>62</v>
      </c>
      <c r="V712" s="7" t="s">
        <v>185</v>
      </c>
      <c r="X712" s="155"/>
      <c r="Y712" s="113">
        <v>227</v>
      </c>
      <c r="Z712" s="153">
        <v>246</v>
      </c>
      <c r="AA712" s="154" t="s">
        <v>255</v>
      </c>
      <c r="AC712" s="86">
        <v>56.335250000000002</v>
      </c>
      <c r="AD712" s="86">
        <v>76.099999999999994</v>
      </c>
      <c r="AE712" s="86">
        <f t="shared" si="89"/>
        <v>76.099999999999994</v>
      </c>
      <c r="AF712" s="159"/>
      <c r="AI712" s="130">
        <v>2304</v>
      </c>
      <c r="AJ712" s="73">
        <f t="shared" si="85"/>
        <v>52.932199568733097</v>
      </c>
      <c r="AL712" s="77">
        <v>59</v>
      </c>
      <c r="AM712" s="74">
        <v>70</v>
      </c>
      <c r="AN712" s="177" t="s">
        <v>215</v>
      </c>
    </row>
    <row r="713" spans="1:40" ht="10.15" customHeight="1">
      <c r="A713" s="22">
        <v>42592</v>
      </c>
      <c r="B713" s="50">
        <f t="shared" si="90"/>
        <v>2016</v>
      </c>
      <c r="C713" s="169"/>
      <c r="H713" s="5">
        <v>3486</v>
      </c>
      <c r="J713" s="32">
        <f t="shared" si="83"/>
        <v>137.99550875718865</v>
      </c>
      <c r="L713" s="99">
        <v>120</v>
      </c>
      <c r="M713" s="7" t="s">
        <v>185</v>
      </c>
      <c r="O713" s="75">
        <v>2403</v>
      </c>
      <c r="Q713" s="3">
        <f t="shared" si="84"/>
        <v>55.191551634203499</v>
      </c>
      <c r="U713" s="148">
        <v>62</v>
      </c>
      <c r="V713" s="7" t="s">
        <v>185</v>
      </c>
      <c r="X713" s="155"/>
      <c r="Y713" s="113">
        <v>224</v>
      </c>
      <c r="Z713" s="153">
        <v>246</v>
      </c>
      <c r="AA713" s="154" t="s">
        <v>255</v>
      </c>
      <c r="AC713" s="86">
        <v>55.747550000000011</v>
      </c>
      <c r="AD713" s="86">
        <v>76.099999999999994</v>
      </c>
      <c r="AE713" s="86">
        <f t="shared" si="89"/>
        <v>76.099999999999994</v>
      </c>
      <c r="AF713" s="159"/>
      <c r="AI713" s="130">
        <v>2304</v>
      </c>
      <c r="AJ713" s="73">
        <f t="shared" si="85"/>
        <v>52.593054047794197</v>
      </c>
      <c r="AL713" s="77">
        <v>59</v>
      </c>
      <c r="AM713" s="74">
        <v>70</v>
      </c>
      <c r="AN713" s="177" t="s">
        <v>215</v>
      </c>
    </row>
    <row r="714" spans="1:40" ht="10.15" customHeight="1">
      <c r="A714" s="22">
        <v>42593</v>
      </c>
      <c r="B714" s="50">
        <f t="shared" si="90"/>
        <v>2016</v>
      </c>
      <c r="C714" s="169"/>
      <c r="H714" s="5">
        <v>3486</v>
      </c>
      <c r="J714" s="32">
        <f t="shared" si="83"/>
        <v>137.93742823240794</v>
      </c>
      <c r="L714" s="99">
        <v>120</v>
      </c>
      <c r="M714" s="7" t="s">
        <v>185</v>
      </c>
      <c r="O714" s="75">
        <v>2403</v>
      </c>
      <c r="Q714" s="3">
        <f t="shared" si="84"/>
        <v>54.464284331205299</v>
      </c>
      <c r="U714" s="148">
        <v>62</v>
      </c>
      <c r="V714" s="7" t="s">
        <v>185</v>
      </c>
      <c r="X714" s="155"/>
      <c r="Y714" s="113">
        <v>219</v>
      </c>
      <c r="Z714" s="153">
        <v>246</v>
      </c>
      <c r="AA714" s="154" t="s">
        <v>255</v>
      </c>
      <c r="AC714" s="86">
        <v>56.246530000000021</v>
      </c>
      <c r="AD714" s="86">
        <v>76.099999999999994</v>
      </c>
      <c r="AE714" s="86">
        <f t="shared" si="89"/>
        <v>76.099999999999994</v>
      </c>
      <c r="AF714" s="159"/>
      <c r="AI714" s="130">
        <v>2304</v>
      </c>
      <c r="AJ714" s="73">
        <f t="shared" si="85"/>
        <v>51.461874802886499</v>
      </c>
      <c r="AL714" s="77">
        <v>59</v>
      </c>
      <c r="AM714" s="74">
        <v>70</v>
      </c>
      <c r="AN714" s="177" t="s">
        <v>215</v>
      </c>
    </row>
    <row r="715" spans="1:40" ht="10.15" customHeight="1">
      <c r="A715" s="22">
        <v>42594</v>
      </c>
      <c r="B715" s="50">
        <f t="shared" si="90"/>
        <v>2016</v>
      </c>
      <c r="C715" s="169"/>
      <c r="H715" s="5">
        <v>3486</v>
      </c>
      <c r="J715" s="32">
        <f t="shared" si="83"/>
        <v>131.09660717201555</v>
      </c>
      <c r="L715" s="99">
        <v>120</v>
      </c>
      <c r="M715" s="7" t="s">
        <v>183</v>
      </c>
      <c r="O715" s="75">
        <v>2403</v>
      </c>
      <c r="Q715" s="3">
        <f t="shared" si="84"/>
        <v>53.834008002653796</v>
      </c>
      <c r="U715" s="24">
        <v>64.5</v>
      </c>
      <c r="X715" s="155"/>
      <c r="Y715" s="113">
        <v>221</v>
      </c>
      <c r="Z715" s="153">
        <v>247</v>
      </c>
      <c r="AA715" s="154" t="s">
        <v>240</v>
      </c>
      <c r="AC715" s="86">
        <v>57.160563267000029</v>
      </c>
      <c r="AD715" s="86">
        <v>76.099999999999994</v>
      </c>
      <c r="AE715" s="86">
        <f t="shared" si="89"/>
        <v>76.099999999999994</v>
      </c>
      <c r="AF715" s="159"/>
      <c r="AI715" s="130">
        <v>2304</v>
      </c>
      <c r="AJ715" s="73">
        <f t="shared" si="85"/>
        <v>52.194745468132105</v>
      </c>
      <c r="AL715" s="77">
        <v>59</v>
      </c>
      <c r="AM715" s="74">
        <v>70</v>
      </c>
      <c r="AN715" s="177" t="s">
        <v>215</v>
      </c>
    </row>
    <row r="716" spans="1:40" ht="10.15" customHeight="1">
      <c r="A716" s="22">
        <v>42595</v>
      </c>
      <c r="B716" s="50">
        <f t="shared" si="90"/>
        <v>2016</v>
      </c>
      <c r="C716" s="169"/>
      <c r="H716" s="5">
        <v>3486</v>
      </c>
      <c r="J716" s="32">
        <f t="shared" si="83"/>
        <v>130.72728587039776</v>
      </c>
      <c r="L716" s="99">
        <v>120</v>
      </c>
      <c r="M716" s="7" t="s">
        <v>183</v>
      </c>
      <c r="O716" s="75">
        <v>2403</v>
      </c>
      <c r="Q716" s="3">
        <f t="shared" si="84"/>
        <v>55.320061482956802</v>
      </c>
      <c r="U716" s="24">
        <v>64.5</v>
      </c>
      <c r="X716" s="155"/>
      <c r="Y716" s="113">
        <v>221</v>
      </c>
      <c r="Z716" s="153">
        <v>247</v>
      </c>
      <c r="AA716" s="154" t="s">
        <v>240</v>
      </c>
      <c r="AC716" s="86">
        <v>57.67605020220001</v>
      </c>
      <c r="AD716" s="86">
        <v>76.099999999999994</v>
      </c>
      <c r="AE716" s="86">
        <f t="shared" si="89"/>
        <v>76.099999999999994</v>
      </c>
      <c r="AF716" s="159"/>
      <c r="AI716" s="130">
        <v>2304</v>
      </c>
      <c r="AJ716" s="73">
        <f t="shared" si="85"/>
        <v>52.9012163508391</v>
      </c>
      <c r="AL716" s="77">
        <v>59</v>
      </c>
      <c r="AM716" s="74">
        <v>70</v>
      </c>
      <c r="AN716" s="177" t="s">
        <v>215</v>
      </c>
    </row>
    <row r="717" spans="1:40" ht="10.15" customHeight="1">
      <c r="A717" s="22">
        <v>42596</v>
      </c>
      <c r="B717" s="50">
        <f t="shared" si="90"/>
        <v>2016</v>
      </c>
      <c r="C717" s="169"/>
      <c r="H717" s="5">
        <v>3486</v>
      </c>
      <c r="J717" s="32">
        <f t="shared" si="83"/>
        <v>128.23144204129537</v>
      </c>
      <c r="L717" s="99">
        <v>120</v>
      </c>
      <c r="M717" s="7" t="s">
        <v>183</v>
      </c>
      <c r="O717" s="75">
        <v>2403</v>
      </c>
      <c r="Q717" s="3">
        <f t="shared" si="84"/>
        <v>55.4115254827855</v>
      </c>
      <c r="U717" s="24">
        <v>64.5</v>
      </c>
      <c r="X717" s="155"/>
      <c r="Y717" s="113">
        <v>226</v>
      </c>
      <c r="Z717" s="153">
        <v>247</v>
      </c>
      <c r="AA717" s="154" t="s">
        <v>240</v>
      </c>
      <c r="AC717" s="86">
        <v>57.133550373600016</v>
      </c>
      <c r="AD717" s="86">
        <v>76.099999999999994</v>
      </c>
      <c r="AE717" s="86">
        <f t="shared" si="89"/>
        <v>76.099999999999994</v>
      </c>
      <c r="AF717" s="159"/>
      <c r="AI717" s="130">
        <v>2304</v>
      </c>
      <c r="AJ717" s="73">
        <f t="shared" si="85"/>
        <v>52.881786588776698</v>
      </c>
      <c r="AL717" s="77">
        <v>59</v>
      </c>
      <c r="AM717" s="74">
        <v>70</v>
      </c>
      <c r="AN717" s="177" t="s">
        <v>215</v>
      </c>
    </row>
    <row r="718" spans="1:40" ht="10.15" customHeight="1">
      <c r="A718" s="22">
        <v>42597</v>
      </c>
      <c r="B718" s="50">
        <f t="shared" si="90"/>
        <v>2016</v>
      </c>
      <c r="C718" s="169"/>
      <c r="H718" s="5">
        <v>3486</v>
      </c>
      <c r="J718" s="32">
        <f t="shared" si="83"/>
        <v>141.04794426289632</v>
      </c>
      <c r="L718" s="99">
        <v>120</v>
      </c>
      <c r="M718" s="7" t="s">
        <v>183</v>
      </c>
      <c r="O718" s="75">
        <v>2403</v>
      </c>
      <c r="Q718" s="3">
        <f t="shared" si="84"/>
        <v>55.5251206268441</v>
      </c>
      <c r="U718" s="24">
        <v>64.5</v>
      </c>
      <c r="X718" s="155"/>
      <c r="Y718" s="113">
        <v>225</v>
      </c>
      <c r="Z718" s="153">
        <v>238</v>
      </c>
      <c r="AA718" s="154" t="s">
        <v>181</v>
      </c>
      <c r="AC718" s="86">
        <v>56.845120000000023</v>
      </c>
      <c r="AD718" s="86">
        <v>76.099999999999994</v>
      </c>
      <c r="AE718" s="86">
        <f t="shared" si="89"/>
        <v>76.099999999999994</v>
      </c>
      <c r="AF718" s="159"/>
      <c r="AG718" s="103"/>
      <c r="AI718" s="130">
        <v>2304</v>
      </c>
      <c r="AJ718" s="73">
        <f t="shared" si="85"/>
        <v>53.549498284592602</v>
      </c>
      <c r="AL718" s="77">
        <v>59</v>
      </c>
      <c r="AM718" s="74">
        <v>70</v>
      </c>
      <c r="AN718" s="177" t="s">
        <v>215</v>
      </c>
    </row>
    <row r="719" spans="1:40" ht="10.15" customHeight="1">
      <c r="A719" s="22">
        <v>42598</v>
      </c>
      <c r="B719" s="50">
        <f t="shared" si="90"/>
        <v>2016</v>
      </c>
      <c r="C719" s="169"/>
      <c r="H719" s="5">
        <v>3486</v>
      </c>
      <c r="J719" s="32">
        <f t="shared" si="83"/>
        <v>143.594882694131</v>
      </c>
      <c r="L719" s="99">
        <v>120</v>
      </c>
      <c r="M719" s="7" t="s">
        <v>183</v>
      </c>
      <c r="O719" s="75">
        <v>2403</v>
      </c>
      <c r="Q719" s="3">
        <f t="shared" si="84"/>
        <v>53.037732772240901</v>
      </c>
      <c r="U719" s="24">
        <v>64.5</v>
      </c>
      <c r="X719" s="155"/>
      <c r="Y719" s="113">
        <v>226</v>
      </c>
      <c r="Z719" s="153">
        <v>238</v>
      </c>
      <c r="AA719" s="154" t="s">
        <v>181</v>
      </c>
      <c r="AC719" s="86">
        <v>56.837319999999991</v>
      </c>
      <c r="AD719" s="86">
        <v>76.099999999999994</v>
      </c>
      <c r="AE719" s="86">
        <f t="shared" si="89"/>
        <v>76.099999999999994</v>
      </c>
      <c r="AF719" s="159"/>
      <c r="AG719" s="103"/>
      <c r="AI719" s="130">
        <v>2304</v>
      </c>
      <c r="AJ719" s="73">
        <f t="shared" si="85"/>
        <v>53.304255404048199</v>
      </c>
      <c r="AL719" s="77">
        <v>59</v>
      </c>
      <c r="AM719" s="74">
        <v>70</v>
      </c>
      <c r="AN719" s="177" t="s">
        <v>215</v>
      </c>
    </row>
    <row r="720" spans="1:40" ht="10.15" customHeight="1">
      <c r="A720" s="22">
        <v>42599</v>
      </c>
      <c r="B720" s="50">
        <f t="shared" si="90"/>
        <v>2016</v>
      </c>
      <c r="C720" s="169"/>
      <c r="H720" s="5">
        <v>3486</v>
      </c>
      <c r="J720" s="32">
        <f t="shared" si="83"/>
        <v>142.37879252865983</v>
      </c>
      <c r="L720" s="99">
        <v>120</v>
      </c>
      <c r="M720" s="7" t="s">
        <v>183</v>
      </c>
      <c r="O720" s="75">
        <v>2403</v>
      </c>
      <c r="Q720" s="3">
        <f t="shared" si="84"/>
        <v>52.9242778800335</v>
      </c>
      <c r="U720" s="24">
        <v>64.5</v>
      </c>
      <c r="X720" s="155"/>
      <c r="Y720" s="113">
        <v>217</v>
      </c>
      <c r="Z720" s="153">
        <v>238</v>
      </c>
      <c r="AA720" s="154" t="s">
        <v>181</v>
      </c>
      <c r="AC720" s="86">
        <v>56.331770000000006</v>
      </c>
      <c r="AD720" s="86">
        <v>76.099999999999994</v>
      </c>
      <c r="AE720" s="86">
        <f t="shared" si="89"/>
        <v>76.099999999999994</v>
      </c>
      <c r="AF720" s="159"/>
      <c r="AG720" s="103"/>
      <c r="AI720" s="130">
        <v>2304</v>
      </c>
      <c r="AJ720" s="73">
        <f t="shared" si="85"/>
        <v>53.201572331491697</v>
      </c>
      <c r="AL720" s="77">
        <v>59</v>
      </c>
      <c r="AM720" s="74">
        <v>70</v>
      </c>
      <c r="AN720" s="177" t="s">
        <v>215</v>
      </c>
    </row>
    <row r="721" spans="1:40" ht="10.15" customHeight="1">
      <c r="A721" s="22">
        <v>42600</v>
      </c>
      <c r="B721" s="50">
        <f t="shared" si="90"/>
        <v>2016</v>
      </c>
      <c r="C721" s="169"/>
      <c r="H721" s="5">
        <v>3486</v>
      </c>
      <c r="J721" s="32">
        <f t="shared" si="83"/>
        <v>134.15974092569897</v>
      </c>
      <c r="L721" s="99">
        <v>120</v>
      </c>
      <c r="M721" s="7" t="s">
        <v>183</v>
      </c>
      <c r="O721" s="75">
        <v>2403</v>
      </c>
      <c r="Q721" s="3">
        <f t="shared" si="84"/>
        <v>52.190724023713898</v>
      </c>
      <c r="U721" s="24">
        <v>64.5</v>
      </c>
      <c r="X721" s="155"/>
      <c r="Y721" s="113">
        <v>215</v>
      </c>
      <c r="Z721" s="153">
        <v>238</v>
      </c>
      <c r="AA721" s="154" t="s">
        <v>181</v>
      </c>
      <c r="AC721" s="86">
        <v>55.800131308099999</v>
      </c>
      <c r="AD721" s="86">
        <v>76.099999999999994</v>
      </c>
      <c r="AE721" s="86">
        <f t="shared" si="89"/>
        <v>76.099999999999994</v>
      </c>
      <c r="AF721" s="159"/>
      <c r="AG721" s="103"/>
      <c r="AI721" s="130">
        <v>2304</v>
      </c>
      <c r="AJ721" s="73">
        <f t="shared" si="85"/>
        <v>53.175029339739702</v>
      </c>
      <c r="AL721" s="77">
        <v>59</v>
      </c>
      <c r="AM721" s="74">
        <v>70</v>
      </c>
      <c r="AN721" s="177" t="s">
        <v>215</v>
      </c>
    </row>
    <row r="722" spans="1:40" ht="10.15" customHeight="1">
      <c r="A722" s="22">
        <v>42601</v>
      </c>
      <c r="B722" s="50">
        <f t="shared" si="90"/>
        <v>2016</v>
      </c>
      <c r="C722" s="169"/>
      <c r="H722" s="5">
        <v>3486</v>
      </c>
      <c r="J722" s="32">
        <f t="shared" si="83"/>
        <v>131.09665779162108</v>
      </c>
      <c r="L722" s="6">
        <v>128</v>
      </c>
      <c r="O722" s="75">
        <v>2403</v>
      </c>
      <c r="Q722" s="3">
        <f t="shared" si="84"/>
        <v>51.804510247212797</v>
      </c>
      <c r="U722" s="24">
        <v>64.5</v>
      </c>
      <c r="X722" s="155"/>
      <c r="Y722" s="113">
        <v>215</v>
      </c>
      <c r="Z722" s="153">
        <v>238</v>
      </c>
      <c r="AA722" s="154" t="s">
        <v>181</v>
      </c>
      <c r="AC722" s="86">
        <v>55.473960000000005</v>
      </c>
      <c r="AD722" s="86">
        <v>76.099999999999994</v>
      </c>
      <c r="AE722" s="86">
        <f t="shared" si="89"/>
        <v>76.099999999999994</v>
      </c>
      <c r="AF722" s="159"/>
      <c r="AG722" s="103"/>
      <c r="AI722" s="130">
        <v>2304</v>
      </c>
      <c r="AJ722" s="73">
        <f t="shared" si="85"/>
        <v>51.844463807507097</v>
      </c>
      <c r="AL722" s="77">
        <v>59</v>
      </c>
      <c r="AM722" s="74">
        <v>70</v>
      </c>
      <c r="AN722" s="177" t="s">
        <v>215</v>
      </c>
    </row>
    <row r="723" spans="1:40" ht="10.15" customHeight="1">
      <c r="A723" s="22">
        <v>42602</v>
      </c>
      <c r="B723" s="50">
        <f t="shared" si="90"/>
        <v>2016</v>
      </c>
      <c r="C723" s="169"/>
      <c r="H723" s="5">
        <v>3486</v>
      </c>
      <c r="J723" s="32">
        <f t="shared" si="83"/>
        <v>131.94165446353955</v>
      </c>
      <c r="L723" s="6">
        <v>128</v>
      </c>
      <c r="O723" s="75">
        <v>2403</v>
      </c>
      <c r="Q723" s="3">
        <f t="shared" si="84"/>
        <v>51.294106714504601</v>
      </c>
      <c r="U723" s="24">
        <v>64.5</v>
      </c>
      <c r="X723" s="155"/>
      <c r="Y723" s="113">
        <v>223</v>
      </c>
      <c r="Z723" s="153">
        <v>238</v>
      </c>
      <c r="AA723" s="154" t="s">
        <v>181</v>
      </c>
      <c r="AC723" s="86">
        <v>56.921889999999983</v>
      </c>
      <c r="AD723" s="86">
        <v>76.099999999999994</v>
      </c>
      <c r="AE723" s="86">
        <f t="shared" si="89"/>
        <v>76.099999999999994</v>
      </c>
      <c r="AF723" s="159"/>
      <c r="AI723" s="130">
        <v>2304</v>
      </c>
      <c r="AJ723" s="73">
        <f t="shared" si="85"/>
        <v>51.171562117026205</v>
      </c>
      <c r="AL723" s="77">
        <v>59</v>
      </c>
      <c r="AM723" s="74">
        <v>70</v>
      </c>
      <c r="AN723" s="177" t="s">
        <v>215</v>
      </c>
    </row>
    <row r="724" spans="1:40" ht="10.15" customHeight="1">
      <c r="A724" s="22">
        <v>42603</v>
      </c>
      <c r="B724" s="50">
        <f t="shared" si="90"/>
        <v>2016</v>
      </c>
      <c r="C724" s="169"/>
      <c r="H724" s="5">
        <v>3486</v>
      </c>
      <c r="J724" s="32">
        <f t="shared" si="83"/>
        <v>136.82387561874538</v>
      </c>
      <c r="L724" s="6">
        <v>128</v>
      </c>
      <c r="O724" s="75">
        <v>2403</v>
      </c>
      <c r="Q724" s="3">
        <f t="shared" si="84"/>
        <v>50.9</v>
      </c>
      <c r="U724" s="24">
        <v>64.5</v>
      </c>
      <c r="X724" s="155"/>
      <c r="Y724" s="113">
        <v>226</v>
      </c>
      <c r="Z724" s="153">
        <v>238</v>
      </c>
      <c r="AA724" s="154" t="s">
        <v>181</v>
      </c>
      <c r="AC724" s="86">
        <v>57.945689999999971</v>
      </c>
      <c r="AD724" s="86">
        <v>76.099999999999994</v>
      </c>
      <c r="AE724" s="86">
        <f t="shared" si="89"/>
        <v>76.099999999999994</v>
      </c>
      <c r="AF724" s="159"/>
      <c r="AI724" s="130">
        <v>2304</v>
      </c>
      <c r="AJ724" s="73">
        <f t="shared" si="85"/>
        <v>52</v>
      </c>
      <c r="AL724" s="77">
        <v>59</v>
      </c>
      <c r="AM724" s="74">
        <v>70</v>
      </c>
      <c r="AN724" s="177" t="s">
        <v>215</v>
      </c>
    </row>
    <row r="725" spans="1:40" ht="10.15" customHeight="1">
      <c r="A725" s="22">
        <v>42604</v>
      </c>
      <c r="B725" s="50">
        <f t="shared" si="90"/>
        <v>2016</v>
      </c>
      <c r="C725" s="169"/>
      <c r="H725" s="5">
        <v>3486</v>
      </c>
      <c r="J725" s="32">
        <f t="shared" si="83"/>
        <v>140.05627129105824</v>
      </c>
      <c r="L725" s="6">
        <v>128</v>
      </c>
      <c r="O725" s="75">
        <v>2403</v>
      </c>
      <c r="Q725" s="3">
        <f t="shared" si="84"/>
        <v>51</v>
      </c>
      <c r="U725" s="24">
        <v>64.5</v>
      </c>
      <c r="X725" s="155"/>
      <c r="Y725" s="113">
        <v>227</v>
      </c>
      <c r="Z725" s="153">
        <v>238</v>
      </c>
      <c r="AA725" s="154" t="s">
        <v>181</v>
      </c>
      <c r="AC725" s="86">
        <v>58.324179999999991</v>
      </c>
      <c r="AD725" s="86">
        <v>76.099999999999994</v>
      </c>
      <c r="AE725" s="86">
        <f t="shared" si="89"/>
        <v>76.099999999999994</v>
      </c>
      <c r="AF725" s="159"/>
      <c r="AI725" s="130">
        <v>2304</v>
      </c>
      <c r="AJ725" s="73">
        <f t="shared" si="85"/>
        <v>51.9</v>
      </c>
      <c r="AL725" s="77">
        <v>59</v>
      </c>
      <c r="AM725" s="74">
        <v>70</v>
      </c>
      <c r="AN725" s="177" t="s">
        <v>215</v>
      </c>
    </row>
    <row r="726" spans="1:40" ht="10.15" customHeight="1">
      <c r="A726" s="22">
        <v>42605</v>
      </c>
      <c r="B726" s="50">
        <f t="shared" si="90"/>
        <v>2016</v>
      </c>
      <c r="C726" s="169"/>
      <c r="H726" s="5">
        <v>3486</v>
      </c>
      <c r="J726" s="32">
        <f t="shared" si="83"/>
        <v>139.25829520742383</v>
      </c>
      <c r="L726" s="99">
        <v>125</v>
      </c>
      <c r="M726" s="7" t="s">
        <v>260</v>
      </c>
      <c r="O726" s="75">
        <v>2403</v>
      </c>
      <c r="Q726" s="3">
        <f t="shared" si="84"/>
        <v>51.5</v>
      </c>
      <c r="U726" s="24">
        <v>64.5</v>
      </c>
      <c r="X726" s="155"/>
      <c r="Y726" s="113">
        <v>224</v>
      </c>
      <c r="Z726" s="153">
        <v>238</v>
      </c>
      <c r="AA726" s="154" t="s">
        <v>181</v>
      </c>
      <c r="AC726" s="86">
        <v>57.276920000000004</v>
      </c>
      <c r="AD726" s="86">
        <v>76.099999999999994</v>
      </c>
      <c r="AE726" s="86">
        <f t="shared" si="89"/>
        <v>76.099999999999994</v>
      </c>
      <c r="AF726" s="159"/>
      <c r="AI726" s="130">
        <v>2304</v>
      </c>
      <c r="AJ726" s="73">
        <f t="shared" si="85"/>
        <v>52.4</v>
      </c>
      <c r="AL726" s="77">
        <v>59</v>
      </c>
      <c r="AM726" s="74">
        <v>70</v>
      </c>
      <c r="AN726" s="177" t="s">
        <v>215</v>
      </c>
    </row>
    <row r="727" spans="1:40" ht="10.15" customHeight="1">
      <c r="A727" s="22">
        <v>42606</v>
      </c>
      <c r="B727" s="50">
        <f t="shared" si="90"/>
        <v>2016</v>
      </c>
      <c r="C727" s="169"/>
      <c r="H727" s="5">
        <v>3486</v>
      </c>
      <c r="J727" s="32">
        <f t="shared" si="83"/>
        <v>136.9320692210533</v>
      </c>
      <c r="L727" s="99">
        <v>125</v>
      </c>
      <c r="M727" s="7" t="s">
        <v>259</v>
      </c>
      <c r="O727" s="75">
        <v>2403</v>
      </c>
      <c r="Q727" s="3">
        <f t="shared" si="84"/>
        <v>49.3</v>
      </c>
      <c r="U727" s="24">
        <v>64.5</v>
      </c>
      <c r="X727" s="155"/>
      <c r="Y727" s="113">
        <v>221</v>
      </c>
      <c r="Z727" s="153">
        <v>238</v>
      </c>
      <c r="AA727" s="154" t="s">
        <v>181</v>
      </c>
      <c r="AC727" s="86">
        <v>55.76576</v>
      </c>
      <c r="AD727" s="86">
        <v>76.099999999999994</v>
      </c>
      <c r="AE727" s="86">
        <f t="shared" si="89"/>
        <v>76.099999999999994</v>
      </c>
      <c r="AF727" s="159"/>
      <c r="AI727" s="130">
        <v>2304</v>
      </c>
      <c r="AJ727" s="73">
        <f t="shared" si="85"/>
        <v>50.1</v>
      </c>
      <c r="AL727" s="77">
        <v>59</v>
      </c>
      <c r="AM727" s="74">
        <v>70</v>
      </c>
      <c r="AN727" s="177" t="s">
        <v>215</v>
      </c>
    </row>
    <row r="728" spans="1:40" ht="10.15" customHeight="1">
      <c r="A728" s="22">
        <v>42607</v>
      </c>
      <c r="B728" s="50">
        <f t="shared" si="90"/>
        <v>2016</v>
      </c>
      <c r="C728" s="169"/>
      <c r="H728" s="5">
        <v>3486</v>
      </c>
      <c r="J728" s="32">
        <f t="shared" si="83"/>
        <v>131.65626792417638</v>
      </c>
      <c r="L728" s="99">
        <v>125</v>
      </c>
      <c r="M728" s="7" t="s">
        <v>259</v>
      </c>
      <c r="O728" s="75">
        <v>2403</v>
      </c>
      <c r="Q728" s="3">
        <f t="shared" si="84"/>
        <v>52.2</v>
      </c>
      <c r="U728" s="24">
        <v>64.5</v>
      </c>
      <c r="X728" s="155"/>
      <c r="Y728" s="113">
        <v>221</v>
      </c>
      <c r="Z728" s="153">
        <v>238</v>
      </c>
      <c r="AA728" s="154" t="s">
        <v>181</v>
      </c>
      <c r="AC728" s="86">
        <v>55.228230000000003</v>
      </c>
      <c r="AD728" s="86">
        <v>76.099999999999994</v>
      </c>
      <c r="AE728" s="86">
        <f t="shared" si="89"/>
        <v>76.099999999999994</v>
      </c>
      <c r="AF728" s="159"/>
      <c r="AI728" s="130">
        <v>2304</v>
      </c>
      <c r="AJ728" s="73">
        <f t="shared" si="85"/>
        <v>52</v>
      </c>
      <c r="AL728" s="77">
        <v>59</v>
      </c>
      <c r="AM728" s="74">
        <v>70</v>
      </c>
      <c r="AN728" s="177" t="s">
        <v>215</v>
      </c>
    </row>
    <row r="729" spans="1:40" ht="10.15" customHeight="1">
      <c r="A729" s="22">
        <v>42608</v>
      </c>
      <c r="B729" s="50">
        <f t="shared" si="90"/>
        <v>2016</v>
      </c>
      <c r="C729" s="169"/>
      <c r="H729" s="5">
        <v>3486</v>
      </c>
      <c r="J729" s="32">
        <f t="shared" si="83"/>
        <v>132.10760500490863</v>
      </c>
      <c r="L729" s="99">
        <v>125</v>
      </c>
      <c r="M729" s="7" t="s">
        <v>259</v>
      </c>
      <c r="O729" s="75">
        <v>2403</v>
      </c>
      <c r="Q729" s="3">
        <f t="shared" si="84"/>
        <v>55.8</v>
      </c>
      <c r="U729" s="24">
        <v>64.5</v>
      </c>
      <c r="X729" s="155"/>
      <c r="Y729" s="113">
        <v>221</v>
      </c>
      <c r="Z729" s="153">
        <v>238</v>
      </c>
      <c r="AA729" s="154" t="s">
        <v>181</v>
      </c>
      <c r="AC729" s="86">
        <v>55.938349999999993</v>
      </c>
      <c r="AD729" s="86">
        <v>76.099999999999994</v>
      </c>
      <c r="AE729" s="86">
        <f t="shared" si="89"/>
        <v>76.099999999999994</v>
      </c>
      <c r="AF729" s="159"/>
      <c r="AI729" s="130">
        <v>2304</v>
      </c>
      <c r="AJ729" s="73">
        <f t="shared" si="85"/>
        <v>57.8</v>
      </c>
      <c r="AL729" s="77">
        <v>59</v>
      </c>
      <c r="AM729" s="74">
        <v>70</v>
      </c>
      <c r="AN729" s="177" t="s">
        <v>215</v>
      </c>
    </row>
    <row r="730" spans="1:40" ht="10.15" customHeight="1">
      <c r="A730" s="22">
        <v>42609</v>
      </c>
      <c r="B730" s="50">
        <f t="shared" si="90"/>
        <v>2016</v>
      </c>
      <c r="C730" s="169"/>
      <c r="H730" s="5">
        <v>3486</v>
      </c>
      <c r="J730" s="32">
        <f t="shared" si="83"/>
        <v>129.8782070390539</v>
      </c>
      <c r="L730" s="99">
        <v>125</v>
      </c>
      <c r="M730" s="7" t="s">
        <v>259</v>
      </c>
      <c r="O730" s="75">
        <v>2403</v>
      </c>
      <c r="Q730" s="3">
        <f t="shared" si="84"/>
        <v>56.4</v>
      </c>
      <c r="U730" s="24">
        <v>64.5</v>
      </c>
      <c r="X730" s="155"/>
      <c r="Y730" s="113">
        <v>223</v>
      </c>
      <c r="Z730" s="153">
        <v>238</v>
      </c>
      <c r="AA730" s="154" t="s">
        <v>181</v>
      </c>
      <c r="AC730" s="86">
        <v>55.521160000000016</v>
      </c>
      <c r="AD730" s="86">
        <v>76.099999999999994</v>
      </c>
      <c r="AE730" s="86">
        <f t="shared" si="89"/>
        <v>76.099999999999994</v>
      </c>
      <c r="AF730" s="159"/>
      <c r="AI730" s="130">
        <v>2304</v>
      </c>
      <c r="AJ730" s="73">
        <f t="shared" si="85"/>
        <v>54.1</v>
      </c>
      <c r="AL730" s="77">
        <v>59</v>
      </c>
      <c r="AM730" s="74">
        <v>70</v>
      </c>
      <c r="AN730" s="177" t="s">
        <v>215</v>
      </c>
    </row>
    <row r="731" spans="1:40" ht="10.5" customHeight="1">
      <c r="A731" s="22">
        <v>42610</v>
      </c>
      <c r="B731" s="50">
        <f t="shared" si="90"/>
        <v>2016</v>
      </c>
      <c r="C731" s="169"/>
      <c r="H731" s="5">
        <v>3486</v>
      </c>
      <c r="J731" s="32">
        <f t="shared" si="83"/>
        <v>127.92556421608995</v>
      </c>
      <c r="L731" s="99">
        <v>125</v>
      </c>
      <c r="M731" s="7" t="s">
        <v>259</v>
      </c>
      <c r="O731" s="75">
        <v>2403</v>
      </c>
      <c r="Q731" s="3">
        <f t="shared" si="84"/>
        <v>56.5</v>
      </c>
      <c r="U731" s="24">
        <v>64.5</v>
      </c>
      <c r="X731" s="155"/>
      <c r="Y731" s="113">
        <v>226</v>
      </c>
      <c r="Z731" s="153">
        <v>238</v>
      </c>
      <c r="AA731" s="154" t="s">
        <v>181</v>
      </c>
      <c r="AC731" s="86">
        <v>55.788069999999991</v>
      </c>
      <c r="AD731" s="86">
        <v>76.099999999999994</v>
      </c>
      <c r="AE731" s="86">
        <f t="shared" si="89"/>
        <v>76.099999999999994</v>
      </c>
      <c r="AF731" s="159"/>
      <c r="AI731" s="130">
        <v>2304</v>
      </c>
      <c r="AJ731" s="73">
        <f t="shared" si="85"/>
        <v>54.1</v>
      </c>
      <c r="AL731" s="77">
        <v>59</v>
      </c>
      <c r="AM731" s="74">
        <v>70</v>
      </c>
      <c r="AN731" s="177" t="s">
        <v>215</v>
      </c>
    </row>
    <row r="732" spans="1:40" ht="10.15" customHeight="1">
      <c r="A732" s="22">
        <v>42611</v>
      </c>
      <c r="B732" s="50">
        <f t="shared" si="90"/>
        <v>2016</v>
      </c>
      <c r="C732" s="169"/>
      <c r="H732" s="5">
        <v>3486</v>
      </c>
      <c r="J732" s="32">
        <f t="shared" si="83"/>
        <v>133.49503399903179</v>
      </c>
      <c r="L732" s="99">
        <v>125</v>
      </c>
      <c r="M732" s="7" t="s">
        <v>259</v>
      </c>
      <c r="O732" s="75">
        <v>2403</v>
      </c>
      <c r="Q732" s="3">
        <f t="shared" si="84"/>
        <v>57</v>
      </c>
      <c r="U732" s="24">
        <v>64.5</v>
      </c>
      <c r="X732" s="155"/>
      <c r="Y732" s="113">
        <v>226</v>
      </c>
      <c r="Z732" s="155">
        <v>248</v>
      </c>
      <c r="AC732" s="86">
        <v>59.667560000000023</v>
      </c>
      <c r="AD732" s="86">
        <v>76.099999999999994</v>
      </c>
      <c r="AE732" s="86">
        <f t="shared" si="89"/>
        <v>76.099999999999994</v>
      </c>
      <c r="AF732" s="159"/>
      <c r="AI732" s="130">
        <v>2304</v>
      </c>
      <c r="AJ732" s="73">
        <f t="shared" si="85"/>
        <v>52.2</v>
      </c>
      <c r="AL732" s="77">
        <v>59</v>
      </c>
      <c r="AM732" s="74">
        <v>70</v>
      </c>
      <c r="AN732" s="177" t="s">
        <v>215</v>
      </c>
    </row>
    <row r="733" spans="1:40" ht="10.15" customHeight="1">
      <c r="A733" s="22">
        <v>42612</v>
      </c>
      <c r="B733" s="50">
        <f t="shared" si="90"/>
        <v>2016</v>
      </c>
      <c r="C733" s="169"/>
      <c r="H733" s="5">
        <v>3486</v>
      </c>
      <c r="J733" s="32">
        <f t="shared" si="83"/>
        <v>136.72545679819714</v>
      </c>
      <c r="L733" s="6">
        <v>128</v>
      </c>
      <c r="O733" s="75">
        <v>2403</v>
      </c>
      <c r="Q733" s="3">
        <f t="shared" si="84"/>
        <v>53.6</v>
      </c>
      <c r="U733" s="24">
        <v>64.5</v>
      </c>
      <c r="X733" s="155"/>
      <c r="Y733" s="113">
        <v>223</v>
      </c>
      <c r="Z733" s="155">
        <v>248</v>
      </c>
      <c r="AC733" s="86">
        <v>60.456310000000002</v>
      </c>
      <c r="AD733" s="86">
        <v>76.099999999999994</v>
      </c>
      <c r="AE733" s="86">
        <f t="shared" si="89"/>
        <v>76.099999999999994</v>
      </c>
      <c r="AF733" s="159"/>
      <c r="AI733" s="130">
        <v>2304</v>
      </c>
      <c r="AJ733" s="73">
        <f t="shared" si="85"/>
        <v>52.2</v>
      </c>
      <c r="AL733" s="77">
        <v>59</v>
      </c>
      <c r="AM733" s="74">
        <v>70</v>
      </c>
      <c r="AN733" s="177" t="s">
        <v>215</v>
      </c>
    </row>
    <row r="734" spans="1:40" ht="10.15" customHeight="1">
      <c r="A734" s="22">
        <v>42613</v>
      </c>
      <c r="B734" s="50">
        <f t="shared" si="90"/>
        <v>2016</v>
      </c>
      <c r="C734" s="169"/>
      <c r="H734" s="5">
        <v>3486</v>
      </c>
      <c r="J734" s="32">
        <f t="shared" si="83"/>
        <v>136.65701913697109</v>
      </c>
      <c r="L734" s="6">
        <v>128</v>
      </c>
      <c r="O734" s="75">
        <v>2403</v>
      </c>
      <c r="Q734" s="3">
        <f t="shared" si="84"/>
        <v>53.6</v>
      </c>
      <c r="U734" s="24">
        <v>64.5</v>
      </c>
      <c r="X734" s="155"/>
      <c r="Y734" s="113">
        <v>226</v>
      </c>
      <c r="Z734" s="113">
        <v>248</v>
      </c>
      <c r="AC734" s="86">
        <v>59.541659999999986</v>
      </c>
      <c r="AD734" s="86">
        <v>76.099999999999994</v>
      </c>
      <c r="AE734" s="86">
        <f t="shared" si="89"/>
        <v>76.099999999999994</v>
      </c>
      <c r="AF734" s="159"/>
      <c r="AI734" s="130">
        <v>2304</v>
      </c>
      <c r="AJ734" s="73">
        <f t="shared" si="85"/>
        <v>52.2</v>
      </c>
      <c r="AL734" s="77">
        <v>59</v>
      </c>
      <c r="AM734" s="74">
        <v>70</v>
      </c>
      <c r="AN734" s="177" t="s">
        <v>215</v>
      </c>
    </row>
    <row r="735" spans="1:40" ht="10.15" customHeight="1">
      <c r="A735" s="22">
        <v>42614</v>
      </c>
      <c r="B735" s="50">
        <f t="shared" si="90"/>
        <v>2016</v>
      </c>
      <c r="C735" s="172" t="s">
        <v>224</v>
      </c>
      <c r="D735" s="158">
        <v>0</v>
      </c>
      <c r="E735" s="157">
        <v>150</v>
      </c>
      <c r="H735" s="5">
        <v>3486</v>
      </c>
      <c r="J735" s="32">
        <f t="shared" si="83"/>
        <v>132.48224275828767</v>
      </c>
      <c r="L735" s="6">
        <v>129</v>
      </c>
      <c r="O735" s="75">
        <v>2403</v>
      </c>
      <c r="Q735" s="3">
        <f t="shared" si="84"/>
        <v>53.9</v>
      </c>
      <c r="U735" s="24">
        <v>64.5</v>
      </c>
      <c r="V735" s="78"/>
      <c r="X735" s="155"/>
      <c r="Y735" s="113">
        <v>223</v>
      </c>
      <c r="Z735" s="155">
        <v>250</v>
      </c>
      <c r="AA735" s="105"/>
      <c r="AC735" s="121">
        <v>60.191729999999993</v>
      </c>
      <c r="AD735" s="86">
        <v>76.3</v>
      </c>
      <c r="AE735" s="86">
        <f t="shared" si="89"/>
        <v>76.3</v>
      </c>
      <c r="AF735" s="159"/>
      <c r="AG735" s="87" t="s">
        <v>244</v>
      </c>
      <c r="AI735" s="130">
        <v>2304</v>
      </c>
      <c r="AJ735" s="73">
        <f t="shared" si="85"/>
        <v>52.1</v>
      </c>
      <c r="AL735" s="74">
        <v>70</v>
      </c>
      <c r="AM735" s="74">
        <v>70</v>
      </c>
      <c r="AN735" s="177"/>
    </row>
    <row r="736" spans="1:40" ht="10.15" customHeight="1">
      <c r="A736" s="22">
        <v>42615</v>
      </c>
      <c r="B736" s="50">
        <f t="shared" si="90"/>
        <v>2016</v>
      </c>
      <c r="C736" s="169"/>
      <c r="H736" s="5">
        <v>3486</v>
      </c>
      <c r="J736" s="32">
        <f t="shared" si="83"/>
        <v>126.37172552339987</v>
      </c>
      <c r="L736" s="6">
        <v>129</v>
      </c>
      <c r="O736" s="75">
        <v>2403</v>
      </c>
      <c r="Q736" s="3">
        <f t="shared" si="84"/>
        <v>54.4</v>
      </c>
      <c r="U736" s="24">
        <v>64.5</v>
      </c>
      <c r="X736" s="155"/>
      <c r="Y736" s="113">
        <v>219</v>
      </c>
      <c r="Z736" s="155">
        <v>250</v>
      </c>
      <c r="AA736" s="154"/>
      <c r="AC736" s="121">
        <v>60.903970000000008</v>
      </c>
      <c r="AD736" s="86">
        <v>76.3</v>
      </c>
      <c r="AE736" s="86">
        <f t="shared" si="89"/>
        <v>76.3</v>
      </c>
      <c r="AF736" s="159"/>
      <c r="AG736" s="103"/>
      <c r="AI736" s="130">
        <v>2304</v>
      </c>
      <c r="AJ736" s="73">
        <f t="shared" si="85"/>
        <v>51.7</v>
      </c>
      <c r="AL736" s="74">
        <v>70</v>
      </c>
      <c r="AM736" s="74">
        <v>70</v>
      </c>
      <c r="AN736" s="177"/>
    </row>
    <row r="737" spans="1:40" ht="10.15" customHeight="1">
      <c r="A737" s="22">
        <v>42616</v>
      </c>
      <c r="B737" s="50">
        <f t="shared" si="90"/>
        <v>2016</v>
      </c>
      <c r="C737" s="169"/>
      <c r="H737" s="5">
        <v>3486</v>
      </c>
      <c r="J737" s="32">
        <f t="shared" si="83"/>
        <v>124.89876998321687</v>
      </c>
      <c r="L737" s="6">
        <v>129</v>
      </c>
      <c r="O737" s="75">
        <v>2403</v>
      </c>
      <c r="Q737" s="3">
        <f t="shared" si="84"/>
        <v>54.5</v>
      </c>
      <c r="U737" s="24">
        <v>64.5</v>
      </c>
      <c r="X737" s="155"/>
      <c r="Y737" s="113">
        <v>235</v>
      </c>
      <c r="Z737" s="155">
        <v>250</v>
      </c>
      <c r="AA737" s="154"/>
      <c r="AC737" s="121">
        <v>61.02006999999999</v>
      </c>
      <c r="AD737" s="86">
        <v>76.3</v>
      </c>
      <c r="AE737" s="86">
        <f t="shared" si="89"/>
        <v>76.3</v>
      </c>
      <c r="AF737" s="159"/>
      <c r="AG737" s="103"/>
      <c r="AI737" s="130">
        <v>2304</v>
      </c>
      <c r="AJ737" s="73">
        <f t="shared" si="85"/>
        <v>51.6</v>
      </c>
      <c r="AL737" s="74">
        <v>70</v>
      </c>
      <c r="AM737" s="74">
        <v>70</v>
      </c>
      <c r="AN737" s="177"/>
    </row>
    <row r="738" spans="1:40" ht="10.15" customHeight="1">
      <c r="A738" s="22">
        <v>42617</v>
      </c>
      <c r="B738" s="50">
        <f t="shared" si="90"/>
        <v>2016</v>
      </c>
      <c r="C738" s="169"/>
      <c r="H738" s="5">
        <v>3486</v>
      </c>
      <c r="J738" s="32">
        <f t="shared" ref="J738:J764" si="91">AT372</f>
        <v>132.17921575513617</v>
      </c>
      <c r="L738" s="6">
        <v>129</v>
      </c>
      <c r="O738" s="75">
        <v>2403</v>
      </c>
      <c r="Q738" s="3">
        <f t="shared" ref="Q738:Q764" si="92">AP372</f>
        <v>55.2</v>
      </c>
      <c r="U738" s="24">
        <v>64.5</v>
      </c>
      <c r="X738" s="155"/>
      <c r="Y738" s="113">
        <v>237</v>
      </c>
      <c r="Z738" s="155">
        <v>250</v>
      </c>
      <c r="AA738" s="154"/>
      <c r="AC738" s="121">
        <v>60.412699999999994</v>
      </c>
      <c r="AD738" s="86">
        <v>76.3</v>
      </c>
      <c r="AE738" s="86">
        <f t="shared" si="89"/>
        <v>76.3</v>
      </c>
      <c r="AF738" s="159"/>
      <c r="AG738" s="103"/>
      <c r="AI738" s="130">
        <v>2304</v>
      </c>
      <c r="AJ738" s="73">
        <f t="shared" ref="AJ738:AJ764" si="93">AO372</f>
        <v>52.2</v>
      </c>
      <c r="AL738" s="74">
        <v>70</v>
      </c>
      <c r="AM738" s="74">
        <v>70</v>
      </c>
      <c r="AN738" s="177"/>
    </row>
    <row r="739" spans="1:40" ht="10.15" customHeight="1">
      <c r="A739" s="22">
        <v>42618</v>
      </c>
      <c r="B739" s="50">
        <f t="shared" si="90"/>
        <v>2016</v>
      </c>
      <c r="C739" s="169"/>
      <c r="H739" s="5">
        <v>3486</v>
      </c>
      <c r="J739" s="32">
        <f t="shared" si="91"/>
        <v>142.69771718269223</v>
      </c>
      <c r="L739" s="6">
        <v>129</v>
      </c>
      <c r="O739" s="75">
        <v>2403</v>
      </c>
      <c r="Q739" s="3">
        <f t="shared" si="92"/>
        <v>56.3</v>
      </c>
      <c r="U739" s="24">
        <v>64.5</v>
      </c>
      <c r="X739" s="155"/>
      <c r="Y739" s="113">
        <v>236</v>
      </c>
      <c r="Z739" s="155">
        <v>250</v>
      </c>
      <c r="AA739" s="154"/>
      <c r="AC739" s="121">
        <v>59.063660000000013</v>
      </c>
      <c r="AD739" s="86">
        <v>76.3</v>
      </c>
      <c r="AE739" s="86">
        <f t="shared" si="89"/>
        <v>76.3</v>
      </c>
      <c r="AF739" s="159"/>
      <c r="AG739" s="103"/>
      <c r="AI739" s="130">
        <v>2304</v>
      </c>
      <c r="AJ739" s="73">
        <f t="shared" si="93"/>
        <v>52.2</v>
      </c>
      <c r="AL739" s="74">
        <v>70</v>
      </c>
      <c r="AM739" s="74">
        <v>70</v>
      </c>
      <c r="AN739" s="177"/>
    </row>
    <row r="740" spans="1:40" ht="10.15" customHeight="1">
      <c r="A740" s="22">
        <v>42619</v>
      </c>
      <c r="B740" s="50">
        <f t="shared" si="90"/>
        <v>2016</v>
      </c>
      <c r="C740" s="169"/>
      <c r="H740" s="5">
        <v>3486</v>
      </c>
      <c r="J740" s="32">
        <f t="shared" si="91"/>
        <v>136.53202427749633</v>
      </c>
      <c r="L740" s="6">
        <v>129</v>
      </c>
      <c r="O740" s="75">
        <v>2403</v>
      </c>
      <c r="Q740" s="3">
        <f t="shared" si="92"/>
        <v>55.3</v>
      </c>
      <c r="U740" s="24">
        <v>64.5</v>
      </c>
      <c r="X740" s="155"/>
      <c r="Y740" s="113">
        <v>236</v>
      </c>
      <c r="Z740" s="155">
        <v>250</v>
      </c>
      <c r="AA740" s="105"/>
      <c r="AC740" s="121">
        <v>60.219850000000022</v>
      </c>
      <c r="AD740" s="86">
        <v>76.3</v>
      </c>
      <c r="AE740" s="86">
        <f t="shared" si="89"/>
        <v>76.3</v>
      </c>
      <c r="AF740" s="159"/>
      <c r="AG740" s="103"/>
      <c r="AI740" s="130">
        <v>2304</v>
      </c>
      <c r="AJ740" s="73">
        <f t="shared" si="93"/>
        <v>51.8</v>
      </c>
      <c r="AL740" s="77">
        <v>58</v>
      </c>
      <c r="AM740" s="74">
        <v>70</v>
      </c>
      <c r="AN740" s="176" t="s">
        <v>45</v>
      </c>
    </row>
    <row r="741" spans="1:40" ht="10.15" customHeight="1">
      <c r="A741" s="22">
        <v>42620</v>
      </c>
      <c r="B741" s="50">
        <f t="shared" si="90"/>
        <v>2016</v>
      </c>
      <c r="C741" s="169"/>
      <c r="H741" s="5">
        <v>3486</v>
      </c>
      <c r="J741" s="32">
        <f t="shared" si="91"/>
        <v>136.38100782411706</v>
      </c>
      <c r="L741" s="6">
        <v>129</v>
      </c>
      <c r="O741" s="75">
        <v>2403</v>
      </c>
      <c r="Q741" s="3">
        <f t="shared" si="92"/>
        <v>54.7</v>
      </c>
      <c r="U741" s="24">
        <v>64.5</v>
      </c>
      <c r="X741" s="155"/>
      <c r="Y741" s="113">
        <v>236</v>
      </c>
      <c r="Z741" s="153">
        <v>240</v>
      </c>
      <c r="AA741" s="105" t="s">
        <v>208</v>
      </c>
      <c r="AC741" s="121">
        <v>58.867960000000004</v>
      </c>
      <c r="AD741" s="86">
        <v>76.3</v>
      </c>
      <c r="AE741" s="86">
        <f t="shared" si="89"/>
        <v>76.3</v>
      </c>
      <c r="AF741" s="159"/>
      <c r="AI741" s="130">
        <v>2304</v>
      </c>
      <c r="AJ741" s="73">
        <f t="shared" si="93"/>
        <v>51.4</v>
      </c>
      <c r="AL741" s="77">
        <v>58</v>
      </c>
      <c r="AM741" s="74">
        <v>70</v>
      </c>
      <c r="AN741" s="176" t="s">
        <v>45</v>
      </c>
    </row>
    <row r="742" spans="1:40" ht="10.15" customHeight="1">
      <c r="A742" s="22">
        <v>42621</v>
      </c>
      <c r="B742" s="50">
        <f t="shared" si="90"/>
        <v>2016</v>
      </c>
      <c r="C742" s="169"/>
      <c r="H742" s="5">
        <v>3486</v>
      </c>
      <c r="J742" s="32">
        <f t="shared" si="91"/>
        <v>138.86259937054436</v>
      </c>
      <c r="L742" s="6">
        <v>129</v>
      </c>
      <c r="O742" s="75">
        <v>2403</v>
      </c>
      <c r="Q742" s="3">
        <f t="shared" si="92"/>
        <v>54.8</v>
      </c>
      <c r="U742" s="24">
        <v>64.5</v>
      </c>
      <c r="X742" s="155"/>
      <c r="Y742" s="113">
        <v>235</v>
      </c>
      <c r="Z742" s="153">
        <v>240</v>
      </c>
      <c r="AA742" s="105" t="s">
        <v>208</v>
      </c>
      <c r="AC742" s="121">
        <v>57.931550000000001</v>
      </c>
      <c r="AD742" s="86">
        <v>76.3</v>
      </c>
      <c r="AE742" s="86">
        <f t="shared" si="89"/>
        <v>76.3</v>
      </c>
      <c r="AF742" s="159"/>
      <c r="AI742" s="130">
        <v>2304</v>
      </c>
      <c r="AJ742" s="73">
        <f t="shared" si="93"/>
        <v>51.7</v>
      </c>
      <c r="AL742" s="77">
        <v>58</v>
      </c>
      <c r="AM742" s="74">
        <v>70</v>
      </c>
      <c r="AN742" s="176" t="s">
        <v>45</v>
      </c>
    </row>
    <row r="743" spans="1:40" ht="10.15" customHeight="1">
      <c r="A743" s="22">
        <v>42622</v>
      </c>
      <c r="B743" s="50">
        <f t="shared" si="90"/>
        <v>2016</v>
      </c>
      <c r="C743" s="169"/>
      <c r="H743" s="5">
        <v>3486</v>
      </c>
      <c r="J743" s="32">
        <f t="shared" si="91"/>
        <v>136.83169230127308</v>
      </c>
      <c r="L743" s="6">
        <v>129</v>
      </c>
      <c r="O743" s="75">
        <v>2403</v>
      </c>
      <c r="Q743" s="3">
        <f t="shared" si="92"/>
        <v>54.9</v>
      </c>
      <c r="U743" s="24">
        <v>64.5</v>
      </c>
      <c r="X743" s="155"/>
      <c r="Y743" s="113">
        <v>233</v>
      </c>
      <c r="Z743" s="113">
        <v>250</v>
      </c>
      <c r="AC743" s="121">
        <v>59.057640000000006</v>
      </c>
      <c r="AD743" s="86">
        <v>76.3</v>
      </c>
      <c r="AE743" s="86">
        <f t="shared" si="89"/>
        <v>76.3</v>
      </c>
      <c r="AF743" s="159"/>
      <c r="AG743" s="103"/>
      <c r="AI743" s="130">
        <v>2304</v>
      </c>
      <c r="AJ743" s="73">
        <f t="shared" si="93"/>
        <v>51.8</v>
      </c>
      <c r="AL743" s="77">
        <v>58</v>
      </c>
      <c r="AM743" s="74">
        <v>70</v>
      </c>
      <c r="AN743" s="176" t="s">
        <v>45</v>
      </c>
    </row>
    <row r="744" spans="1:40" ht="10.15" customHeight="1">
      <c r="A744" s="22">
        <v>42623</v>
      </c>
      <c r="B744" s="50">
        <f t="shared" si="90"/>
        <v>2016</v>
      </c>
      <c r="C744" s="169"/>
      <c r="H744" s="5">
        <v>3486</v>
      </c>
      <c r="J744" s="32">
        <f t="shared" si="91"/>
        <v>141.2126487092406</v>
      </c>
      <c r="L744" s="6">
        <v>129</v>
      </c>
      <c r="O744" s="75">
        <v>2403</v>
      </c>
      <c r="Q744" s="3">
        <f t="shared" si="92"/>
        <v>53.9</v>
      </c>
      <c r="U744" s="24">
        <v>64.5</v>
      </c>
      <c r="X744" s="155"/>
      <c r="Y744" s="113">
        <v>233</v>
      </c>
      <c r="Z744" s="113">
        <v>250</v>
      </c>
      <c r="AC744" s="121">
        <v>58.866910000000018</v>
      </c>
      <c r="AD744" s="86">
        <v>76.3</v>
      </c>
      <c r="AE744" s="86">
        <f t="shared" si="89"/>
        <v>76.3</v>
      </c>
      <c r="AF744" s="159"/>
      <c r="AG744" s="103"/>
      <c r="AI744" s="130">
        <v>2304</v>
      </c>
      <c r="AJ744" s="73">
        <f t="shared" si="93"/>
        <v>54</v>
      </c>
      <c r="AL744" s="74">
        <v>70</v>
      </c>
      <c r="AM744" s="74">
        <v>70</v>
      </c>
    </row>
    <row r="745" spans="1:40" ht="10.15" customHeight="1">
      <c r="A745" s="22">
        <v>42624</v>
      </c>
      <c r="B745" s="50">
        <f t="shared" si="90"/>
        <v>2016</v>
      </c>
      <c r="C745" s="169"/>
      <c r="H745" s="5">
        <v>3486</v>
      </c>
      <c r="J745" s="32">
        <f t="shared" si="91"/>
        <v>144.74708086670867</v>
      </c>
      <c r="L745" s="6">
        <v>129</v>
      </c>
      <c r="O745" s="75">
        <v>2403</v>
      </c>
      <c r="Q745" s="3">
        <f t="shared" si="92"/>
        <v>50.5</v>
      </c>
      <c r="U745" s="24">
        <v>64.5</v>
      </c>
      <c r="X745" s="155"/>
      <c r="Y745" s="113">
        <v>229</v>
      </c>
      <c r="Z745" s="113">
        <v>250</v>
      </c>
      <c r="AC745" s="121">
        <v>57.284979999999997</v>
      </c>
      <c r="AD745" s="86">
        <v>76.3</v>
      </c>
      <c r="AE745" s="86">
        <f t="shared" si="89"/>
        <v>76.3</v>
      </c>
      <c r="AF745" s="159"/>
      <c r="AG745" s="103"/>
      <c r="AI745" s="130">
        <v>2304</v>
      </c>
      <c r="AJ745" s="73">
        <f t="shared" si="93"/>
        <v>49.8</v>
      </c>
      <c r="AL745" s="74">
        <v>70</v>
      </c>
      <c r="AM745" s="74">
        <v>70</v>
      </c>
    </row>
    <row r="746" spans="1:40" ht="10.15" customHeight="1">
      <c r="A746" s="22">
        <v>42625</v>
      </c>
      <c r="B746" s="50">
        <f t="shared" si="90"/>
        <v>2016</v>
      </c>
      <c r="C746" s="169"/>
      <c r="H746" s="5">
        <v>3486</v>
      </c>
      <c r="J746" s="32">
        <f t="shared" si="91"/>
        <v>144.60000000000002</v>
      </c>
      <c r="L746" s="99">
        <v>128</v>
      </c>
      <c r="M746" s="7" t="s">
        <v>262</v>
      </c>
      <c r="O746" s="75">
        <v>2403</v>
      </c>
      <c r="Q746" s="3">
        <f t="shared" si="92"/>
        <v>50.8</v>
      </c>
      <c r="U746" s="24">
        <v>64.5</v>
      </c>
      <c r="X746" s="155"/>
      <c r="Y746" s="113">
        <v>225</v>
      </c>
      <c r="Z746" s="153">
        <v>244</v>
      </c>
      <c r="AA746" s="154" t="s">
        <v>235</v>
      </c>
      <c r="AC746" s="121">
        <v>55.742790000000007</v>
      </c>
      <c r="AD746" s="160">
        <v>76.3</v>
      </c>
      <c r="AE746" s="160">
        <f t="shared" si="89"/>
        <v>76.3</v>
      </c>
      <c r="AF746" s="159"/>
      <c r="AG746" s="103" t="s">
        <v>245</v>
      </c>
      <c r="AI746" s="130">
        <v>2304</v>
      </c>
      <c r="AJ746" s="73">
        <f t="shared" si="93"/>
        <v>50.1</v>
      </c>
      <c r="AL746" s="74">
        <v>70</v>
      </c>
      <c r="AM746" s="74">
        <v>70</v>
      </c>
    </row>
    <row r="747" spans="1:40" ht="10.15" customHeight="1">
      <c r="A747" s="22">
        <v>42626</v>
      </c>
      <c r="B747" s="50">
        <f t="shared" si="90"/>
        <v>2016</v>
      </c>
      <c r="C747" s="169"/>
      <c r="H747" s="5">
        <v>3486</v>
      </c>
      <c r="J747" s="32">
        <f t="shared" si="91"/>
        <v>141.80000000000001</v>
      </c>
      <c r="L747" s="99">
        <v>113</v>
      </c>
      <c r="M747" s="7" t="s">
        <v>261</v>
      </c>
      <c r="O747" s="75">
        <v>2403</v>
      </c>
      <c r="Q747" s="3">
        <f t="shared" si="92"/>
        <v>49.3</v>
      </c>
      <c r="U747" s="24">
        <v>64.5</v>
      </c>
      <c r="X747" s="155"/>
      <c r="Y747" s="113">
        <v>210</v>
      </c>
      <c r="Z747" s="104">
        <v>235</v>
      </c>
      <c r="AA747" s="154" t="s">
        <v>236</v>
      </c>
      <c r="AC747" s="121">
        <v>55.322569999999999</v>
      </c>
      <c r="AD747" s="160">
        <v>76.3</v>
      </c>
      <c r="AE747" s="160">
        <f t="shared" si="89"/>
        <v>76.3</v>
      </c>
      <c r="AF747" s="159"/>
      <c r="AG747" s="103" t="s">
        <v>246</v>
      </c>
      <c r="AI747" s="130">
        <v>2304</v>
      </c>
      <c r="AJ747" s="73">
        <f t="shared" si="93"/>
        <v>49.6</v>
      </c>
      <c r="AL747" s="74">
        <v>70</v>
      </c>
      <c r="AM747" s="74">
        <v>70</v>
      </c>
    </row>
    <row r="748" spans="1:40" ht="10.15" customHeight="1">
      <c r="A748" s="22">
        <v>42627</v>
      </c>
      <c r="B748" s="50">
        <f t="shared" si="90"/>
        <v>2016</v>
      </c>
      <c r="C748" s="169"/>
      <c r="H748" s="5">
        <v>3486</v>
      </c>
      <c r="J748" s="32">
        <f t="shared" si="91"/>
        <v>135.30000000000001</v>
      </c>
      <c r="L748" s="99">
        <v>113</v>
      </c>
      <c r="M748" s="7" t="s">
        <v>261</v>
      </c>
      <c r="O748" s="75">
        <v>2403</v>
      </c>
      <c r="Q748" s="3">
        <f t="shared" si="92"/>
        <v>51.5</v>
      </c>
      <c r="U748" s="24">
        <v>64.5</v>
      </c>
      <c r="X748" s="155"/>
      <c r="Y748" s="113">
        <v>202</v>
      </c>
      <c r="Z748" s="153">
        <v>235</v>
      </c>
      <c r="AA748" s="154" t="s">
        <v>236</v>
      </c>
      <c r="AC748" s="121">
        <v>54.867179999999991</v>
      </c>
      <c r="AD748" s="160">
        <v>76.3</v>
      </c>
      <c r="AE748" s="160">
        <f t="shared" si="89"/>
        <v>76.3</v>
      </c>
      <c r="AF748" s="159"/>
      <c r="AG748" s="103" t="s">
        <v>246</v>
      </c>
      <c r="AI748" s="130">
        <v>2304</v>
      </c>
      <c r="AJ748" s="73">
        <f t="shared" si="93"/>
        <v>49</v>
      </c>
      <c r="AL748" s="74">
        <v>70</v>
      </c>
      <c r="AM748" s="74">
        <v>70</v>
      </c>
    </row>
    <row r="749" spans="1:40" ht="10.15" customHeight="1">
      <c r="A749" s="22">
        <v>42628</v>
      </c>
      <c r="B749" s="50">
        <f t="shared" si="90"/>
        <v>2016</v>
      </c>
      <c r="C749" s="169"/>
      <c r="H749" s="5">
        <v>3486</v>
      </c>
      <c r="J749" s="32">
        <f t="shared" si="91"/>
        <v>119.30000000000001</v>
      </c>
      <c r="L749" s="99">
        <v>113</v>
      </c>
      <c r="M749" s="7" t="s">
        <v>261</v>
      </c>
      <c r="O749" s="75">
        <v>2403</v>
      </c>
      <c r="Q749" s="3">
        <f t="shared" si="92"/>
        <v>42.8</v>
      </c>
      <c r="U749" s="24">
        <v>64.5</v>
      </c>
      <c r="X749" s="155"/>
      <c r="Y749" s="113">
        <v>200</v>
      </c>
      <c r="Z749" s="153">
        <v>235</v>
      </c>
      <c r="AA749" s="154" t="s">
        <v>236</v>
      </c>
      <c r="AC749" s="121">
        <v>54.301540000000024</v>
      </c>
      <c r="AD749" s="160">
        <v>76.3</v>
      </c>
      <c r="AE749" s="160">
        <f t="shared" si="89"/>
        <v>76.3</v>
      </c>
      <c r="AF749" s="159"/>
      <c r="AG749" s="103" t="s">
        <v>246</v>
      </c>
      <c r="AI749" s="130">
        <v>2304</v>
      </c>
      <c r="AJ749" s="73">
        <f t="shared" si="93"/>
        <v>45.7</v>
      </c>
      <c r="AL749" s="74">
        <v>70</v>
      </c>
      <c r="AM749" s="74">
        <v>70</v>
      </c>
    </row>
    <row r="750" spans="1:40" ht="10.15" customHeight="1">
      <c r="A750" s="22">
        <v>42629</v>
      </c>
      <c r="B750" s="50">
        <f t="shared" si="90"/>
        <v>2016</v>
      </c>
      <c r="C750" s="169"/>
      <c r="H750" s="5">
        <v>3486</v>
      </c>
      <c r="J750" s="32">
        <f t="shared" si="91"/>
        <v>122.69999999999999</v>
      </c>
      <c r="L750" s="99">
        <v>113</v>
      </c>
      <c r="M750" s="7" t="s">
        <v>261</v>
      </c>
      <c r="O750" s="75">
        <v>2403</v>
      </c>
      <c r="Q750" s="3">
        <f t="shared" si="92"/>
        <v>52.6</v>
      </c>
      <c r="U750" s="24">
        <v>64.5</v>
      </c>
      <c r="X750" s="155"/>
      <c r="Y750" s="113">
        <v>201</v>
      </c>
      <c r="Z750" s="153">
        <v>240</v>
      </c>
      <c r="AA750" s="154" t="s">
        <v>237</v>
      </c>
      <c r="AC750" s="121">
        <v>53.808349999999997</v>
      </c>
      <c r="AD750" s="160">
        <v>76.3</v>
      </c>
      <c r="AE750" s="160">
        <f t="shared" si="89"/>
        <v>76.3</v>
      </c>
      <c r="AF750" s="159"/>
      <c r="AG750" s="103" t="s">
        <v>247</v>
      </c>
      <c r="AI750" s="130">
        <v>2304</v>
      </c>
      <c r="AJ750" s="73">
        <f t="shared" si="93"/>
        <v>51.2</v>
      </c>
      <c r="AL750" s="74">
        <v>70</v>
      </c>
      <c r="AM750" s="74">
        <v>70</v>
      </c>
    </row>
    <row r="751" spans="1:40" ht="10.15" customHeight="1">
      <c r="A751" s="22">
        <v>42630</v>
      </c>
      <c r="B751" s="50">
        <f t="shared" si="90"/>
        <v>2016</v>
      </c>
      <c r="C751" s="169"/>
      <c r="H751" s="5">
        <v>3486</v>
      </c>
      <c r="J751" s="32">
        <f t="shared" si="91"/>
        <v>124.39999999999999</v>
      </c>
      <c r="L751" s="161">
        <v>119</v>
      </c>
      <c r="M751" s="7" t="s">
        <v>272</v>
      </c>
      <c r="O751" s="75">
        <v>2403</v>
      </c>
      <c r="Q751" s="3">
        <f t="shared" si="92"/>
        <v>43.7</v>
      </c>
      <c r="U751" s="24">
        <v>64.5</v>
      </c>
      <c r="X751" s="155"/>
      <c r="Y751" s="113">
        <v>205</v>
      </c>
      <c r="Z751" s="153">
        <v>240</v>
      </c>
      <c r="AA751" s="154" t="s">
        <v>238</v>
      </c>
      <c r="AC751" s="121">
        <v>52.584720000000033</v>
      </c>
      <c r="AD751" s="160">
        <v>76.3</v>
      </c>
      <c r="AE751" s="160">
        <f t="shared" si="89"/>
        <v>76.3</v>
      </c>
      <c r="AF751" s="159"/>
      <c r="AG751" s="173" t="s">
        <v>248</v>
      </c>
      <c r="AI751" s="130">
        <v>2304</v>
      </c>
      <c r="AJ751" s="73">
        <f t="shared" si="93"/>
        <v>47.6</v>
      </c>
      <c r="AL751" s="74">
        <v>70</v>
      </c>
      <c r="AM751" s="74">
        <v>70</v>
      </c>
    </row>
    <row r="752" spans="1:40" ht="10.15" customHeight="1">
      <c r="A752" s="22">
        <v>42631</v>
      </c>
      <c r="B752" s="50">
        <f t="shared" si="90"/>
        <v>2016</v>
      </c>
      <c r="C752" s="169"/>
      <c r="H752" s="5">
        <v>3486</v>
      </c>
      <c r="J752" s="32">
        <f t="shared" si="91"/>
        <v>120.7</v>
      </c>
      <c r="L752" s="161">
        <v>119</v>
      </c>
      <c r="M752" s="7" t="s">
        <v>272</v>
      </c>
      <c r="O752" s="75">
        <v>2403</v>
      </c>
      <c r="Q752" s="3">
        <f t="shared" si="92"/>
        <v>46.1</v>
      </c>
      <c r="U752" s="24">
        <v>64.5</v>
      </c>
      <c r="X752" s="155"/>
      <c r="Y752" s="113">
        <v>205</v>
      </c>
      <c r="Z752" s="153">
        <v>240</v>
      </c>
      <c r="AA752" s="154" t="s">
        <v>238</v>
      </c>
      <c r="AC752" s="121">
        <v>52.417039999999993</v>
      </c>
      <c r="AD752" s="160">
        <v>76.3</v>
      </c>
      <c r="AE752" s="160">
        <f t="shared" si="89"/>
        <v>76.3</v>
      </c>
      <c r="AF752" s="159"/>
      <c r="AG752" s="173" t="s">
        <v>248</v>
      </c>
      <c r="AI752" s="130">
        <v>2304</v>
      </c>
      <c r="AJ752" s="73">
        <f t="shared" si="93"/>
        <v>48.4</v>
      </c>
      <c r="AL752" s="74">
        <v>70</v>
      </c>
      <c r="AM752" s="74">
        <v>70</v>
      </c>
    </row>
    <row r="753" spans="1:40" ht="10.15" customHeight="1">
      <c r="A753" s="22">
        <v>42632</v>
      </c>
      <c r="B753" s="50">
        <f t="shared" si="90"/>
        <v>2016</v>
      </c>
      <c r="C753" s="169"/>
      <c r="H753" s="5">
        <v>3486</v>
      </c>
      <c r="J753" s="32">
        <f t="shared" si="91"/>
        <v>126.79999999999998</v>
      </c>
      <c r="L753" s="6">
        <v>129</v>
      </c>
      <c r="O753" s="75">
        <v>2403</v>
      </c>
      <c r="Q753" s="3">
        <f t="shared" si="92"/>
        <v>41.3</v>
      </c>
      <c r="U753" s="24">
        <v>64.5</v>
      </c>
      <c r="X753" s="155"/>
      <c r="Y753" s="113">
        <v>204</v>
      </c>
      <c r="Z753" s="155">
        <v>250</v>
      </c>
      <c r="AA753" s="105"/>
      <c r="AC753" s="121">
        <v>52.770410000000027</v>
      </c>
      <c r="AD753" s="86">
        <v>76.3</v>
      </c>
      <c r="AE753" s="86">
        <f t="shared" si="89"/>
        <v>76.3</v>
      </c>
      <c r="AF753" s="159"/>
      <c r="AI753" s="130">
        <v>2304</v>
      </c>
      <c r="AJ753" s="73">
        <f t="shared" si="93"/>
        <v>47.2</v>
      </c>
      <c r="AL753" s="74">
        <v>70</v>
      </c>
      <c r="AM753" s="74">
        <v>70</v>
      </c>
    </row>
    <row r="754" spans="1:40" ht="10.15" customHeight="1">
      <c r="A754" s="22">
        <v>42633</v>
      </c>
      <c r="B754" s="50">
        <f t="shared" si="90"/>
        <v>2016</v>
      </c>
      <c r="C754" s="169"/>
      <c r="H754" s="5">
        <v>3486</v>
      </c>
      <c r="J754" s="32">
        <f t="shared" si="91"/>
        <v>129.6</v>
      </c>
      <c r="L754" s="6">
        <v>129</v>
      </c>
      <c r="O754" s="75">
        <v>2403</v>
      </c>
      <c r="Q754" s="3">
        <f t="shared" si="92"/>
        <v>54.1</v>
      </c>
      <c r="U754" s="24">
        <v>64.5</v>
      </c>
      <c r="X754" s="155"/>
      <c r="Y754" s="113">
        <v>206</v>
      </c>
      <c r="Z754" s="153">
        <v>240</v>
      </c>
      <c r="AA754" s="154" t="s">
        <v>207</v>
      </c>
      <c r="AC754" s="121">
        <v>54.283779999999993</v>
      </c>
      <c r="AD754" s="86">
        <v>76.3</v>
      </c>
      <c r="AE754" s="86">
        <f t="shared" ref="AE754:AE794" si="94">AD754</f>
        <v>76.3</v>
      </c>
      <c r="AF754" s="159"/>
      <c r="AI754" s="130">
        <v>2304</v>
      </c>
      <c r="AJ754" s="73">
        <f t="shared" si="93"/>
        <v>52.4</v>
      </c>
      <c r="AL754" s="74">
        <v>70</v>
      </c>
      <c r="AM754" s="74">
        <v>70</v>
      </c>
    </row>
    <row r="755" spans="1:40" ht="10.15" customHeight="1">
      <c r="A755" s="22">
        <v>42634</v>
      </c>
      <c r="B755" s="50">
        <f t="shared" si="90"/>
        <v>2016</v>
      </c>
      <c r="C755" s="169"/>
      <c r="H755" s="5">
        <v>3486</v>
      </c>
      <c r="J755" s="32">
        <f t="shared" si="91"/>
        <v>126.2</v>
      </c>
      <c r="L755" s="6">
        <v>129</v>
      </c>
      <c r="O755" s="75">
        <v>2403</v>
      </c>
      <c r="Q755" s="3">
        <f t="shared" si="92"/>
        <v>53.3</v>
      </c>
      <c r="U755" s="24">
        <v>64.5</v>
      </c>
      <c r="X755" s="155"/>
      <c r="Y755" s="113">
        <v>206</v>
      </c>
      <c r="Z755" s="153">
        <v>240</v>
      </c>
      <c r="AA755" s="154" t="s">
        <v>207</v>
      </c>
      <c r="AC755" s="121">
        <v>53.677609999999987</v>
      </c>
      <c r="AD755" s="86">
        <v>76.3</v>
      </c>
      <c r="AE755" s="86">
        <f t="shared" si="94"/>
        <v>76.3</v>
      </c>
      <c r="AF755" s="159"/>
      <c r="AI755" s="130">
        <v>2304</v>
      </c>
      <c r="AJ755" s="73">
        <f t="shared" si="93"/>
        <v>52.1</v>
      </c>
      <c r="AL755" s="74">
        <v>70</v>
      </c>
      <c r="AM755" s="74">
        <v>70</v>
      </c>
    </row>
    <row r="756" spans="1:40" ht="10.15" customHeight="1">
      <c r="A756" s="22">
        <v>42635</v>
      </c>
      <c r="B756" s="50">
        <f t="shared" si="90"/>
        <v>2016</v>
      </c>
      <c r="C756" s="169"/>
      <c r="H756" s="5">
        <v>3486</v>
      </c>
      <c r="J756" s="32">
        <f t="shared" si="91"/>
        <v>124.1</v>
      </c>
      <c r="L756" s="6">
        <v>129</v>
      </c>
      <c r="O756" s="75">
        <v>2403</v>
      </c>
      <c r="Q756" s="3">
        <f t="shared" si="92"/>
        <v>53.6</v>
      </c>
      <c r="U756" s="24">
        <v>64.5</v>
      </c>
      <c r="X756" s="155"/>
      <c r="Y756" s="113">
        <v>212</v>
      </c>
      <c r="Z756" s="153">
        <v>240</v>
      </c>
      <c r="AA756" s="154" t="s">
        <v>207</v>
      </c>
      <c r="AC756" s="121">
        <v>53.242260000000009</v>
      </c>
      <c r="AD756" s="127">
        <v>73</v>
      </c>
      <c r="AE756" s="127">
        <f t="shared" si="94"/>
        <v>73</v>
      </c>
      <c r="AF756" s="159"/>
      <c r="AG756" s="103" t="s">
        <v>249</v>
      </c>
      <c r="AI756" s="130">
        <v>2304</v>
      </c>
      <c r="AJ756" s="73">
        <f t="shared" si="93"/>
        <v>52.5</v>
      </c>
      <c r="AL756" s="74">
        <v>70</v>
      </c>
      <c r="AM756" s="74">
        <v>70</v>
      </c>
    </row>
    <row r="757" spans="1:40" ht="10.15" customHeight="1">
      <c r="A757" s="22">
        <v>42636</v>
      </c>
      <c r="B757" s="50">
        <f t="shared" si="90"/>
        <v>2016</v>
      </c>
      <c r="C757" s="169"/>
      <c r="H757" s="5">
        <v>3486</v>
      </c>
      <c r="J757" s="32">
        <f t="shared" si="91"/>
        <v>123.89999999999999</v>
      </c>
      <c r="L757" s="6">
        <v>129</v>
      </c>
      <c r="O757" s="75">
        <v>2403</v>
      </c>
      <c r="Q757" s="3">
        <f t="shared" si="92"/>
        <v>55.1</v>
      </c>
      <c r="U757" s="24">
        <v>64.5</v>
      </c>
      <c r="X757" s="155"/>
      <c r="Y757" s="113">
        <v>213</v>
      </c>
      <c r="Z757" s="153">
        <v>240</v>
      </c>
      <c r="AA757" s="154" t="s">
        <v>207</v>
      </c>
      <c r="AC757" s="121">
        <v>53.705820000000017</v>
      </c>
      <c r="AD757" s="127">
        <v>73</v>
      </c>
      <c r="AE757" s="127">
        <f t="shared" si="94"/>
        <v>73</v>
      </c>
      <c r="AF757" s="159"/>
      <c r="AG757" s="103" t="s">
        <v>197</v>
      </c>
      <c r="AI757" s="130">
        <v>2304</v>
      </c>
      <c r="AJ757" s="73">
        <f t="shared" si="93"/>
        <v>52.6</v>
      </c>
      <c r="AL757" s="74">
        <v>70</v>
      </c>
      <c r="AM757" s="74">
        <v>70</v>
      </c>
    </row>
    <row r="758" spans="1:40" ht="10.15" customHeight="1">
      <c r="A758" s="22">
        <v>42637</v>
      </c>
      <c r="B758" s="50">
        <f t="shared" si="90"/>
        <v>2016</v>
      </c>
      <c r="C758" s="169"/>
      <c r="H758" s="5">
        <v>3486</v>
      </c>
      <c r="J758" s="32">
        <f t="shared" si="91"/>
        <v>121.19999999999999</v>
      </c>
      <c r="L758" s="6">
        <v>129</v>
      </c>
      <c r="O758" s="75">
        <v>2403</v>
      </c>
      <c r="Q758" s="3">
        <f t="shared" si="92"/>
        <v>55.1</v>
      </c>
      <c r="U758" s="24">
        <v>64.5</v>
      </c>
      <c r="X758" s="155"/>
      <c r="Y758" s="113">
        <v>213</v>
      </c>
      <c r="Z758" s="153">
        <v>240</v>
      </c>
      <c r="AA758" s="154" t="s">
        <v>207</v>
      </c>
      <c r="AC758" s="121">
        <v>53.511109999999995</v>
      </c>
      <c r="AD758" s="127">
        <v>73</v>
      </c>
      <c r="AE758" s="127">
        <f t="shared" si="94"/>
        <v>73</v>
      </c>
      <c r="AF758" s="159"/>
      <c r="AG758" s="103" t="s">
        <v>197</v>
      </c>
      <c r="AI758" s="130">
        <v>2304</v>
      </c>
      <c r="AJ758" s="73">
        <f t="shared" si="93"/>
        <v>54.2</v>
      </c>
      <c r="AL758" s="74">
        <v>70</v>
      </c>
      <c r="AM758" s="74">
        <v>70</v>
      </c>
    </row>
    <row r="759" spans="1:40" ht="10.15" customHeight="1">
      <c r="A759" s="22">
        <v>42638</v>
      </c>
      <c r="B759" s="50">
        <f t="shared" si="90"/>
        <v>2016</v>
      </c>
      <c r="C759" s="169"/>
      <c r="H759" s="5">
        <v>3486</v>
      </c>
      <c r="J759" s="32">
        <f t="shared" si="91"/>
        <v>125.4</v>
      </c>
      <c r="L759" s="6">
        <v>129</v>
      </c>
      <c r="O759" s="75">
        <v>2403</v>
      </c>
      <c r="Q759" s="3">
        <f t="shared" si="92"/>
        <v>56.2</v>
      </c>
      <c r="U759" s="24">
        <v>64.5</v>
      </c>
      <c r="X759" s="155"/>
      <c r="Y759" s="113">
        <v>217</v>
      </c>
      <c r="Z759" s="153">
        <v>240</v>
      </c>
      <c r="AA759" s="154" t="s">
        <v>207</v>
      </c>
      <c r="AC759" s="121">
        <v>54.317729999999983</v>
      </c>
      <c r="AD759" s="127">
        <v>73</v>
      </c>
      <c r="AE759" s="127">
        <f t="shared" si="94"/>
        <v>73</v>
      </c>
      <c r="AF759" s="159"/>
      <c r="AG759" s="103" t="s">
        <v>197</v>
      </c>
      <c r="AI759" s="130">
        <v>2304</v>
      </c>
      <c r="AJ759" s="73">
        <f t="shared" si="93"/>
        <v>55.8</v>
      </c>
      <c r="AL759" s="74">
        <v>70</v>
      </c>
      <c r="AM759" s="74">
        <v>70</v>
      </c>
    </row>
    <row r="760" spans="1:40" ht="10.15" customHeight="1">
      <c r="A760" s="22">
        <v>42639</v>
      </c>
      <c r="B760" s="50">
        <f t="shared" si="90"/>
        <v>2016</v>
      </c>
      <c r="C760" s="169"/>
      <c r="H760" s="5">
        <v>3486</v>
      </c>
      <c r="J760" s="32">
        <f t="shared" si="91"/>
        <v>130.80000000000001</v>
      </c>
      <c r="L760" s="6">
        <v>129</v>
      </c>
      <c r="O760" s="75">
        <v>2403</v>
      </c>
      <c r="Q760" s="3">
        <f t="shared" si="92"/>
        <v>55.3</v>
      </c>
      <c r="U760" s="24">
        <v>64.5</v>
      </c>
      <c r="X760" s="155"/>
      <c r="Y760" s="113">
        <v>221</v>
      </c>
      <c r="Z760" s="155">
        <v>250</v>
      </c>
      <c r="AC760" s="121">
        <v>55.34563999999996</v>
      </c>
      <c r="AD760" s="127">
        <v>73</v>
      </c>
      <c r="AE760" s="127">
        <f t="shared" si="94"/>
        <v>73</v>
      </c>
      <c r="AF760" s="159"/>
      <c r="AG760" s="103" t="s">
        <v>197</v>
      </c>
      <c r="AI760" s="130">
        <v>2304</v>
      </c>
      <c r="AJ760" s="73">
        <f t="shared" si="93"/>
        <v>55.6</v>
      </c>
      <c r="AL760" s="74">
        <v>70</v>
      </c>
      <c r="AM760" s="74">
        <v>70</v>
      </c>
    </row>
    <row r="761" spans="1:40" ht="10.15" customHeight="1">
      <c r="A761" s="22">
        <v>42640</v>
      </c>
      <c r="B761" s="50">
        <f t="shared" si="90"/>
        <v>2016</v>
      </c>
      <c r="C761" s="169"/>
      <c r="H761" s="5">
        <v>3486</v>
      </c>
      <c r="J761" s="32">
        <f t="shared" si="91"/>
        <v>130.9</v>
      </c>
      <c r="L761" s="6">
        <v>129</v>
      </c>
      <c r="O761" s="75">
        <v>2403</v>
      </c>
      <c r="Q761" s="3">
        <f t="shared" si="92"/>
        <v>55.2</v>
      </c>
      <c r="U761" s="24">
        <v>64.5</v>
      </c>
      <c r="X761" s="155"/>
      <c r="Y761" s="113">
        <v>221</v>
      </c>
      <c r="Z761" s="104">
        <v>240</v>
      </c>
      <c r="AA761" s="105" t="s">
        <v>187</v>
      </c>
      <c r="AC761" s="121">
        <v>57.191140000000004</v>
      </c>
      <c r="AD761" s="127">
        <v>73</v>
      </c>
      <c r="AE761" s="127">
        <f t="shared" si="94"/>
        <v>73</v>
      </c>
      <c r="AF761" s="159"/>
      <c r="AG761" s="103" t="s">
        <v>197</v>
      </c>
      <c r="AI761" s="130">
        <v>2304</v>
      </c>
      <c r="AJ761" s="73">
        <f t="shared" si="93"/>
        <v>54.9</v>
      </c>
      <c r="AL761" s="74">
        <v>70</v>
      </c>
      <c r="AM761" s="74">
        <v>70</v>
      </c>
    </row>
    <row r="762" spans="1:40" ht="10.15" customHeight="1">
      <c r="A762" s="22">
        <v>42641</v>
      </c>
      <c r="B762" s="50">
        <f t="shared" si="90"/>
        <v>2016</v>
      </c>
      <c r="C762" s="169"/>
      <c r="H762" s="5">
        <v>3486</v>
      </c>
      <c r="J762" s="32">
        <f t="shared" si="91"/>
        <v>130.11246480654472</v>
      </c>
      <c r="L762" s="6">
        <v>129</v>
      </c>
      <c r="O762" s="75">
        <v>2403</v>
      </c>
      <c r="Q762" s="3">
        <f t="shared" si="92"/>
        <v>55.3324729529972</v>
      </c>
      <c r="U762" s="24">
        <v>64.5</v>
      </c>
      <c r="X762" s="155"/>
      <c r="Y762" s="113">
        <v>217</v>
      </c>
      <c r="Z762" s="104">
        <v>240</v>
      </c>
      <c r="AA762" s="154" t="s">
        <v>187</v>
      </c>
      <c r="AC762" s="121">
        <v>57.079822921799995</v>
      </c>
      <c r="AD762" s="127">
        <v>73</v>
      </c>
      <c r="AE762" s="127">
        <f t="shared" si="94"/>
        <v>73</v>
      </c>
      <c r="AF762" s="159"/>
      <c r="AG762" s="103" t="s">
        <v>197</v>
      </c>
      <c r="AI762" s="130">
        <v>2304</v>
      </c>
      <c r="AJ762" s="73">
        <f t="shared" si="93"/>
        <v>54.340168053260498</v>
      </c>
      <c r="AL762" s="74">
        <v>70</v>
      </c>
      <c r="AM762" s="74">
        <v>70</v>
      </c>
    </row>
    <row r="763" spans="1:40" ht="10.15" customHeight="1">
      <c r="A763" s="22">
        <v>42642</v>
      </c>
      <c r="B763" s="50">
        <f t="shared" si="90"/>
        <v>2016</v>
      </c>
      <c r="C763" s="169"/>
      <c r="H763" s="5">
        <v>3486</v>
      </c>
      <c r="J763" s="32">
        <f t="shared" si="91"/>
        <v>129.12778794905299</v>
      </c>
      <c r="L763" s="6">
        <v>129</v>
      </c>
      <c r="O763" s="75">
        <v>2403</v>
      </c>
      <c r="Q763" s="3">
        <f t="shared" si="92"/>
        <v>55.375649191302998</v>
      </c>
      <c r="U763" s="148">
        <v>63.5</v>
      </c>
      <c r="V763" s="4" t="s">
        <v>265</v>
      </c>
      <c r="X763" s="155"/>
      <c r="Y763" s="113">
        <v>215</v>
      </c>
      <c r="Z763" s="104">
        <v>240</v>
      </c>
      <c r="AA763" s="154" t="s">
        <v>187</v>
      </c>
      <c r="AC763" s="121">
        <v>55.125539999999987</v>
      </c>
      <c r="AD763" s="86">
        <v>76.3</v>
      </c>
      <c r="AE763" s="86">
        <f t="shared" si="94"/>
        <v>76.3</v>
      </c>
      <c r="AF763" s="159"/>
      <c r="AI763" s="130">
        <v>2304</v>
      </c>
      <c r="AJ763" s="73">
        <f t="shared" si="93"/>
        <v>54.969272482636498</v>
      </c>
      <c r="AL763" s="74">
        <v>70</v>
      </c>
      <c r="AM763" s="74">
        <v>70</v>
      </c>
    </row>
    <row r="764" spans="1:40" ht="10.15" customHeight="1">
      <c r="A764" s="22">
        <v>42643</v>
      </c>
      <c r="B764" s="50">
        <f t="shared" si="90"/>
        <v>2016</v>
      </c>
      <c r="C764" s="169"/>
      <c r="H764" s="5">
        <v>3486</v>
      </c>
      <c r="J764" s="32">
        <f t="shared" si="91"/>
        <v>120.07355124964614</v>
      </c>
      <c r="L764" s="6">
        <v>129</v>
      </c>
      <c r="O764" s="75">
        <v>2403</v>
      </c>
      <c r="Q764" s="3">
        <f t="shared" si="92"/>
        <v>55.605414550669302</v>
      </c>
      <c r="U764" s="148">
        <v>63.5</v>
      </c>
      <c r="V764" s="4" t="s">
        <v>265</v>
      </c>
      <c r="X764" s="155"/>
      <c r="Y764" s="113">
        <v>220</v>
      </c>
      <c r="Z764" s="155">
        <v>250</v>
      </c>
      <c r="AA764" s="105"/>
      <c r="AC764" s="121">
        <v>54.772620000000025</v>
      </c>
      <c r="AD764" s="86">
        <v>76.3</v>
      </c>
      <c r="AE764" s="86">
        <f t="shared" si="94"/>
        <v>76.3</v>
      </c>
      <c r="AF764" s="159"/>
      <c r="AI764" s="130">
        <v>2304</v>
      </c>
      <c r="AJ764" s="73">
        <f t="shared" si="93"/>
        <v>55.029201063774202</v>
      </c>
      <c r="AL764" s="74">
        <v>70</v>
      </c>
      <c r="AM764" s="74">
        <v>70</v>
      </c>
    </row>
    <row r="765" spans="1:40" ht="10.15" customHeight="1">
      <c r="A765" s="22">
        <v>42644</v>
      </c>
      <c r="B765" s="50">
        <f t="shared" si="90"/>
        <v>2016</v>
      </c>
      <c r="C765" s="172" t="s">
        <v>225</v>
      </c>
      <c r="D765" s="158">
        <v>0</v>
      </c>
      <c r="E765" s="157">
        <v>150</v>
      </c>
      <c r="H765" s="5">
        <v>3434</v>
      </c>
      <c r="J765" s="32">
        <v>118.21823576136173</v>
      </c>
      <c r="L765" s="6">
        <v>132</v>
      </c>
      <c r="O765" s="75">
        <v>2403</v>
      </c>
      <c r="Q765" s="3">
        <v>55.574948019545701</v>
      </c>
      <c r="U765" s="148">
        <v>63.5</v>
      </c>
      <c r="V765" s="4" t="s">
        <v>265</v>
      </c>
      <c r="W765" s="155"/>
      <c r="X765" s="155"/>
      <c r="Y765" s="113">
        <v>222</v>
      </c>
      <c r="Z765" s="113">
        <v>252</v>
      </c>
      <c r="AC765" s="121">
        <v>55.42277</v>
      </c>
      <c r="AD765" s="86">
        <v>76.5</v>
      </c>
      <c r="AE765" s="86">
        <f t="shared" si="94"/>
        <v>76.5</v>
      </c>
      <c r="AF765" s="159"/>
      <c r="AI765" s="130">
        <v>2322</v>
      </c>
      <c r="AJ765" s="73">
        <v>55.285111166483098</v>
      </c>
      <c r="AL765" s="77">
        <v>78</v>
      </c>
      <c r="AM765" s="77">
        <v>78</v>
      </c>
      <c r="AN765" s="177" t="s">
        <v>267</v>
      </c>
    </row>
    <row r="766" spans="1:40" ht="10.15" customHeight="1">
      <c r="A766" s="22">
        <v>42645</v>
      </c>
      <c r="B766" s="50">
        <f t="shared" si="90"/>
        <v>2016</v>
      </c>
      <c r="C766" s="169"/>
      <c r="H766" s="5">
        <v>3434</v>
      </c>
      <c r="J766" s="32">
        <v>138.82352301712899</v>
      </c>
      <c r="L766" s="6">
        <v>132</v>
      </c>
      <c r="O766" s="75">
        <v>2403</v>
      </c>
      <c r="Q766" s="3">
        <v>54.174726745352302</v>
      </c>
      <c r="U766" s="148">
        <v>63.5</v>
      </c>
      <c r="V766" s="4" t="s">
        <v>265</v>
      </c>
      <c r="W766" s="155"/>
      <c r="X766" s="155"/>
      <c r="Y766" s="113">
        <v>222</v>
      </c>
      <c r="Z766" s="155">
        <v>252</v>
      </c>
      <c r="AC766" s="121">
        <v>56.518410000000003</v>
      </c>
      <c r="AD766" s="86">
        <v>76.5</v>
      </c>
      <c r="AE766" s="86">
        <f t="shared" si="94"/>
        <v>76.5</v>
      </c>
      <c r="AF766" s="159"/>
      <c r="AI766" s="130">
        <v>2322</v>
      </c>
      <c r="AJ766" s="73">
        <v>54.262102956801201</v>
      </c>
      <c r="AL766" s="74">
        <v>78</v>
      </c>
      <c r="AM766" s="74">
        <v>78</v>
      </c>
    </row>
    <row r="767" spans="1:40" ht="10.15" customHeight="1">
      <c r="A767" s="22">
        <v>42646</v>
      </c>
      <c r="B767" s="50">
        <f t="shared" si="90"/>
        <v>2016</v>
      </c>
      <c r="C767" s="169"/>
      <c r="H767" s="5">
        <v>3434</v>
      </c>
      <c r="J767" s="32">
        <v>136.00413401460204</v>
      </c>
      <c r="L767" s="6">
        <v>132</v>
      </c>
      <c r="O767" s="75">
        <v>2403</v>
      </c>
      <c r="Q767" s="3">
        <v>54.2890016248137</v>
      </c>
      <c r="U767" s="148">
        <v>63.5</v>
      </c>
      <c r="V767" s="4" t="s">
        <v>265</v>
      </c>
      <c r="W767" s="155"/>
      <c r="X767" s="155"/>
      <c r="Y767" s="113">
        <v>223</v>
      </c>
      <c r="Z767" s="155">
        <v>252</v>
      </c>
      <c r="AC767" s="121">
        <v>57.149470000000001</v>
      </c>
      <c r="AD767" s="86">
        <v>76.5</v>
      </c>
      <c r="AE767" s="86">
        <f t="shared" si="94"/>
        <v>76.5</v>
      </c>
      <c r="AF767" s="159"/>
      <c r="AG767" s="103"/>
      <c r="AI767" s="130">
        <v>2322</v>
      </c>
      <c r="AJ767" s="73">
        <v>53.778232003570999</v>
      </c>
      <c r="AL767" s="74">
        <v>78</v>
      </c>
      <c r="AM767" s="74">
        <v>78</v>
      </c>
    </row>
    <row r="768" spans="1:40" ht="10.15" customHeight="1">
      <c r="A768" s="22">
        <v>42647</v>
      </c>
      <c r="B768" s="50">
        <f t="shared" si="90"/>
        <v>2016</v>
      </c>
      <c r="C768" s="169"/>
      <c r="H768" s="5">
        <v>3434</v>
      </c>
      <c r="J768" s="32">
        <v>127.29157231227603</v>
      </c>
      <c r="L768" s="6">
        <v>132</v>
      </c>
      <c r="O768" s="75">
        <v>2403</v>
      </c>
      <c r="Q768" s="3">
        <v>50.6596624229322</v>
      </c>
      <c r="U768" s="148">
        <v>63.5</v>
      </c>
      <c r="V768" s="4" t="s">
        <v>265</v>
      </c>
      <c r="W768" s="155"/>
      <c r="X768" s="155"/>
      <c r="Y768" s="113">
        <v>225</v>
      </c>
      <c r="Z768" s="153">
        <v>242</v>
      </c>
      <c r="AA768" s="154" t="s">
        <v>186</v>
      </c>
      <c r="AC768" s="121">
        <v>57.925280000000001</v>
      </c>
      <c r="AD768" s="86">
        <v>76.5</v>
      </c>
      <c r="AE768" s="86">
        <f t="shared" si="94"/>
        <v>76.5</v>
      </c>
      <c r="AF768" s="159"/>
      <c r="AG768" s="103"/>
      <c r="AI768" s="130">
        <v>2322</v>
      </c>
      <c r="AJ768" s="73">
        <v>50.863681089836803</v>
      </c>
      <c r="AL768" s="74">
        <v>78</v>
      </c>
      <c r="AM768" s="74">
        <v>78</v>
      </c>
    </row>
    <row r="769" spans="1:39" ht="10.15" customHeight="1">
      <c r="A769" s="22">
        <v>42648</v>
      </c>
      <c r="B769" s="50">
        <f t="shared" si="90"/>
        <v>2016</v>
      </c>
      <c r="C769" s="169"/>
      <c r="H769" s="5">
        <v>3434</v>
      </c>
      <c r="J769" s="32">
        <v>130.05547317244316</v>
      </c>
      <c r="L769" s="6">
        <v>132</v>
      </c>
      <c r="O769" s="75">
        <v>2403</v>
      </c>
      <c r="Q769" s="3">
        <v>50.172337894416103</v>
      </c>
      <c r="U769" s="24">
        <v>65.5</v>
      </c>
      <c r="W769" s="155"/>
      <c r="X769" s="155"/>
      <c r="Y769" s="113">
        <v>226</v>
      </c>
      <c r="Z769" s="153">
        <v>242</v>
      </c>
      <c r="AA769" s="154" t="s">
        <v>186</v>
      </c>
      <c r="AC769" s="121">
        <v>57.395470000000003</v>
      </c>
      <c r="AD769" s="86">
        <v>76.5</v>
      </c>
      <c r="AE769" s="86">
        <f t="shared" si="94"/>
        <v>76.5</v>
      </c>
      <c r="AF769" s="159"/>
      <c r="AG769" s="103"/>
      <c r="AI769" s="130">
        <v>2322</v>
      </c>
      <c r="AJ769" s="73">
        <v>50.726892124605698</v>
      </c>
      <c r="AL769" s="74">
        <v>78</v>
      </c>
      <c r="AM769" s="74">
        <v>78</v>
      </c>
    </row>
    <row r="770" spans="1:39" ht="10.15" customHeight="1">
      <c r="A770" s="22">
        <v>42649</v>
      </c>
      <c r="B770" s="50">
        <f t="shared" si="90"/>
        <v>2016</v>
      </c>
      <c r="C770" s="169"/>
      <c r="H770" s="5">
        <v>3434</v>
      </c>
      <c r="J770" s="32">
        <v>134.29039678194766</v>
      </c>
      <c r="L770" s="6">
        <v>132</v>
      </c>
      <c r="O770" s="75">
        <v>2403</v>
      </c>
      <c r="Q770" s="3">
        <v>50.498260861878002</v>
      </c>
      <c r="U770" s="24">
        <v>65.5</v>
      </c>
      <c r="W770" s="155"/>
      <c r="X770" s="155"/>
      <c r="Y770" s="113">
        <v>229</v>
      </c>
      <c r="Z770" s="153">
        <v>242</v>
      </c>
      <c r="AA770" s="154" t="s">
        <v>186</v>
      </c>
      <c r="AC770" s="121">
        <v>56.17257</v>
      </c>
      <c r="AD770" s="86">
        <v>76.5</v>
      </c>
      <c r="AE770" s="86">
        <f t="shared" si="94"/>
        <v>76.5</v>
      </c>
      <c r="AF770" s="159"/>
      <c r="AG770" s="103"/>
      <c r="AI770" s="130">
        <v>2322</v>
      </c>
      <c r="AJ770" s="73">
        <v>51.102445671651097</v>
      </c>
      <c r="AL770" s="74">
        <v>78</v>
      </c>
      <c r="AM770" s="74">
        <v>78</v>
      </c>
    </row>
    <row r="771" spans="1:39" ht="10.15" customHeight="1">
      <c r="A771" s="22">
        <v>42650</v>
      </c>
      <c r="B771" s="50">
        <f t="shared" si="90"/>
        <v>2016</v>
      </c>
      <c r="C771" s="169"/>
      <c r="H771" s="5">
        <v>3434</v>
      </c>
      <c r="J771" s="32">
        <v>126.40603449740085</v>
      </c>
      <c r="L771" s="6">
        <v>132</v>
      </c>
      <c r="O771" s="75">
        <v>2403</v>
      </c>
      <c r="Q771" s="3">
        <v>53.723957080093399</v>
      </c>
      <c r="U771" s="24">
        <v>65.5</v>
      </c>
      <c r="W771" s="155"/>
      <c r="X771" s="155"/>
      <c r="Y771" s="113">
        <v>228</v>
      </c>
      <c r="Z771" s="153">
        <v>242</v>
      </c>
      <c r="AA771" s="154" t="s">
        <v>186</v>
      </c>
      <c r="AC771" s="121">
        <v>56.647910000000003</v>
      </c>
      <c r="AD771" s="86">
        <v>76.5</v>
      </c>
      <c r="AE771" s="86">
        <f t="shared" si="94"/>
        <v>76.5</v>
      </c>
      <c r="AF771" s="159"/>
      <c r="AG771" s="103"/>
      <c r="AI771" s="130">
        <v>2322</v>
      </c>
      <c r="AJ771" s="73">
        <v>54.031732905170003</v>
      </c>
      <c r="AL771" s="74">
        <v>78</v>
      </c>
      <c r="AM771" s="74">
        <v>78</v>
      </c>
    </row>
    <row r="772" spans="1:39" ht="10.15" customHeight="1">
      <c r="A772" s="22">
        <v>42651</v>
      </c>
      <c r="B772" s="50">
        <f t="shared" si="90"/>
        <v>2016</v>
      </c>
      <c r="C772" s="169"/>
      <c r="H772" s="5">
        <v>3434</v>
      </c>
      <c r="J772" s="32">
        <v>129.97151612497612</v>
      </c>
      <c r="L772" s="6">
        <v>132</v>
      </c>
      <c r="O772" s="75">
        <v>2403</v>
      </c>
      <c r="Q772" s="3">
        <v>54.065970965008603</v>
      </c>
      <c r="U772" s="24">
        <v>65.5</v>
      </c>
      <c r="W772" s="155"/>
      <c r="X772" s="155"/>
      <c r="Y772" s="113">
        <v>225</v>
      </c>
      <c r="Z772" s="155">
        <v>252</v>
      </c>
      <c r="AC772" s="121">
        <v>57.262610000000002</v>
      </c>
      <c r="AD772" s="86">
        <v>76.5</v>
      </c>
      <c r="AE772" s="86">
        <f t="shared" si="94"/>
        <v>76.5</v>
      </c>
      <c r="AF772" s="159"/>
      <c r="AI772" s="130">
        <v>2322</v>
      </c>
      <c r="AJ772" s="73">
        <v>53.6268670995441</v>
      </c>
      <c r="AL772" s="74">
        <v>78</v>
      </c>
      <c r="AM772" s="74">
        <v>78</v>
      </c>
    </row>
    <row r="773" spans="1:39" ht="10.15" customHeight="1">
      <c r="A773" s="22">
        <v>42652</v>
      </c>
      <c r="B773" s="50">
        <f t="shared" si="90"/>
        <v>2016</v>
      </c>
      <c r="C773" s="169"/>
      <c r="H773" s="5">
        <v>3434</v>
      </c>
      <c r="J773" s="32">
        <v>140.92848702925221</v>
      </c>
      <c r="L773" s="6">
        <v>132</v>
      </c>
      <c r="O773" s="75">
        <v>2403</v>
      </c>
      <c r="Q773" s="3">
        <v>54.549798245684599</v>
      </c>
      <c r="U773" s="24">
        <v>65.5</v>
      </c>
      <c r="W773" s="155"/>
      <c r="X773" s="155"/>
      <c r="Y773" s="113">
        <v>228</v>
      </c>
      <c r="Z773" s="155">
        <v>252</v>
      </c>
      <c r="AC773" s="121">
        <v>56.75712</v>
      </c>
      <c r="AD773" s="86">
        <v>76.5</v>
      </c>
      <c r="AE773" s="86">
        <f t="shared" si="94"/>
        <v>76.5</v>
      </c>
      <c r="AF773" s="159"/>
      <c r="AI773" s="130">
        <v>2322</v>
      </c>
      <c r="AJ773" s="73">
        <v>53.139549193864902</v>
      </c>
      <c r="AL773" s="74">
        <v>78</v>
      </c>
      <c r="AM773" s="74">
        <v>78</v>
      </c>
    </row>
    <row r="774" spans="1:39" ht="10.15" customHeight="1">
      <c r="A774" s="22">
        <v>42653</v>
      </c>
      <c r="B774" s="50">
        <f t="shared" si="90"/>
        <v>2016</v>
      </c>
      <c r="C774" s="169"/>
      <c r="H774" s="5">
        <v>3434</v>
      </c>
      <c r="J774" s="32">
        <v>142.47046376873712</v>
      </c>
      <c r="L774" s="6">
        <v>132</v>
      </c>
      <c r="O774" s="75">
        <v>2403</v>
      </c>
      <c r="Q774" s="3">
        <v>54.351979731101999</v>
      </c>
      <c r="U774" s="24">
        <v>65.5</v>
      </c>
      <c r="W774" s="155"/>
      <c r="X774" s="155"/>
      <c r="Y774" s="113">
        <v>229</v>
      </c>
      <c r="Z774" s="155">
        <v>252</v>
      </c>
      <c r="AC774" s="121">
        <v>55.40831</v>
      </c>
      <c r="AD774" s="86">
        <v>76.5</v>
      </c>
      <c r="AE774" s="86">
        <f t="shared" si="94"/>
        <v>76.5</v>
      </c>
      <c r="AF774" s="159"/>
      <c r="AI774" s="130">
        <v>2322</v>
      </c>
      <c r="AJ774" s="73">
        <v>53.239280581162298</v>
      </c>
      <c r="AL774" s="74">
        <v>78</v>
      </c>
      <c r="AM774" s="74">
        <v>78</v>
      </c>
    </row>
    <row r="775" spans="1:39" ht="10.15" customHeight="1">
      <c r="A775" s="22">
        <v>42654</v>
      </c>
      <c r="B775" s="50">
        <f t="shared" ref="B775:B795" si="95">YEAR(A775)</f>
        <v>2016</v>
      </c>
      <c r="C775" s="169"/>
      <c r="H775" s="5">
        <v>3434</v>
      </c>
      <c r="J775" s="32">
        <v>140.60953631355412</v>
      </c>
      <c r="L775" s="161">
        <v>131</v>
      </c>
      <c r="M775" s="7" t="s">
        <v>211</v>
      </c>
      <c r="O775" s="75">
        <v>2403</v>
      </c>
      <c r="Q775" s="3">
        <v>54.651407585344202</v>
      </c>
      <c r="U775" s="24">
        <v>65.5</v>
      </c>
      <c r="W775" s="155"/>
      <c r="X775" s="155"/>
      <c r="Y775" s="113">
        <v>228</v>
      </c>
      <c r="Z775" s="153">
        <v>246</v>
      </c>
      <c r="AA775" s="154" t="s">
        <v>193</v>
      </c>
      <c r="AC775" s="121">
        <v>56.73527</v>
      </c>
      <c r="AD775" s="86">
        <v>76.5</v>
      </c>
      <c r="AE775" s="86">
        <f t="shared" si="94"/>
        <v>76.5</v>
      </c>
      <c r="AF775" s="159"/>
      <c r="AI775" s="130">
        <v>2322</v>
      </c>
      <c r="AJ775" s="73">
        <v>53.463960054874399</v>
      </c>
      <c r="AL775" s="74">
        <v>78</v>
      </c>
      <c r="AM775" s="74">
        <v>78</v>
      </c>
    </row>
    <row r="776" spans="1:39" ht="10.15" customHeight="1">
      <c r="A776" s="22">
        <v>42655</v>
      </c>
      <c r="B776" s="50">
        <f t="shared" si="95"/>
        <v>2016</v>
      </c>
      <c r="C776" s="169"/>
      <c r="H776" s="5">
        <v>3434</v>
      </c>
      <c r="J776" s="32">
        <v>140.46202356852666</v>
      </c>
      <c r="L776" s="161">
        <v>131</v>
      </c>
      <c r="M776" s="7" t="s">
        <v>211</v>
      </c>
      <c r="O776" s="75">
        <v>2403</v>
      </c>
      <c r="Q776" s="3">
        <v>53.498841391033601</v>
      </c>
      <c r="U776" s="24">
        <v>65.5</v>
      </c>
      <c r="W776" s="155"/>
      <c r="X776" s="155"/>
      <c r="Y776" s="113">
        <v>226</v>
      </c>
      <c r="Z776" s="153">
        <v>246</v>
      </c>
      <c r="AA776" s="154" t="s">
        <v>193</v>
      </c>
      <c r="AC776" s="121">
        <v>56.589010000000002</v>
      </c>
      <c r="AD776" s="86">
        <v>76.5</v>
      </c>
      <c r="AE776" s="86">
        <f t="shared" si="94"/>
        <v>76.5</v>
      </c>
      <c r="AF776" s="159"/>
      <c r="AI776" s="130">
        <v>2322</v>
      </c>
      <c r="AJ776" s="73">
        <v>52.573199657828702</v>
      </c>
      <c r="AL776" s="74">
        <v>78</v>
      </c>
      <c r="AM776" s="74">
        <v>78</v>
      </c>
    </row>
    <row r="777" spans="1:39" ht="10.15" customHeight="1">
      <c r="A777" s="22">
        <v>42656</v>
      </c>
      <c r="B777" s="50">
        <f t="shared" si="95"/>
        <v>2016</v>
      </c>
      <c r="C777" s="169"/>
      <c r="H777" s="5">
        <v>3434</v>
      </c>
      <c r="J777" s="32">
        <v>140.73460797500863</v>
      </c>
      <c r="L777" s="161">
        <v>131</v>
      </c>
      <c r="M777" s="7" t="s">
        <v>211</v>
      </c>
      <c r="O777" s="75">
        <v>2403</v>
      </c>
      <c r="Q777" s="3">
        <v>54.469541306483897</v>
      </c>
      <c r="U777" s="24">
        <v>65.5</v>
      </c>
      <c r="W777" s="155"/>
      <c r="X777" s="155"/>
      <c r="Y777" s="113">
        <v>223</v>
      </c>
      <c r="Z777" s="153">
        <v>246</v>
      </c>
      <c r="AA777" s="154" t="s">
        <v>193</v>
      </c>
      <c r="AC777" s="121">
        <v>55.131979999999999</v>
      </c>
      <c r="AD777" s="86">
        <v>76.5</v>
      </c>
      <c r="AE777" s="86">
        <f t="shared" si="94"/>
        <v>76.5</v>
      </c>
      <c r="AF777" s="159"/>
      <c r="AI777" s="130">
        <v>2322</v>
      </c>
      <c r="AJ777" s="73">
        <v>53.5398227587688</v>
      </c>
      <c r="AL777" s="74">
        <v>78</v>
      </c>
      <c r="AM777" s="74">
        <v>78</v>
      </c>
    </row>
    <row r="778" spans="1:39" ht="10.15" customHeight="1">
      <c r="A778" s="22">
        <v>42657</v>
      </c>
      <c r="B778" s="50">
        <f t="shared" si="95"/>
        <v>2016</v>
      </c>
      <c r="C778" s="169"/>
      <c r="H778" s="5">
        <v>3434</v>
      </c>
      <c r="J778" s="32">
        <v>135.57069120513367</v>
      </c>
      <c r="L778" s="161">
        <v>131</v>
      </c>
      <c r="M778" s="7" t="s">
        <v>211</v>
      </c>
      <c r="O778" s="75">
        <v>2403</v>
      </c>
      <c r="Q778" s="3">
        <v>52.883862807287102</v>
      </c>
      <c r="U778" s="24">
        <v>65.5</v>
      </c>
      <c r="W778" s="155"/>
      <c r="X778" s="155"/>
      <c r="Y778" s="113">
        <v>225</v>
      </c>
      <c r="Z778" s="153">
        <v>246</v>
      </c>
      <c r="AA778" s="154" t="s">
        <v>193</v>
      </c>
      <c r="AC778" s="121">
        <v>56.271230000000003</v>
      </c>
      <c r="AD778" s="86">
        <v>76.5</v>
      </c>
      <c r="AE778" s="86">
        <f t="shared" si="94"/>
        <v>76.5</v>
      </c>
      <c r="AF778" s="159"/>
      <c r="AI778" s="130">
        <v>2322</v>
      </c>
      <c r="AJ778" s="73">
        <v>53.009913435706302</v>
      </c>
      <c r="AL778" s="74">
        <v>78</v>
      </c>
      <c r="AM778" s="74">
        <v>78</v>
      </c>
    </row>
    <row r="779" spans="1:39" ht="10.15" customHeight="1">
      <c r="A779" s="22">
        <v>42658</v>
      </c>
      <c r="B779" s="50">
        <f t="shared" si="95"/>
        <v>2016</v>
      </c>
      <c r="C779" s="169"/>
      <c r="H779" s="5">
        <v>3434</v>
      </c>
      <c r="J779" s="32">
        <v>134.85519504932358</v>
      </c>
      <c r="L779" s="6">
        <v>132</v>
      </c>
      <c r="O779" s="75">
        <v>2403</v>
      </c>
      <c r="Q779" s="3">
        <v>57.435683619753803</v>
      </c>
      <c r="U779" s="24">
        <v>65.5</v>
      </c>
      <c r="W779" s="155"/>
      <c r="X779" s="155"/>
      <c r="Y779" s="113">
        <v>230</v>
      </c>
      <c r="Z779" s="113">
        <v>252</v>
      </c>
      <c r="AC779" s="121">
        <v>56.986980000000003</v>
      </c>
      <c r="AD779" s="86">
        <v>76.5</v>
      </c>
      <c r="AE779" s="86">
        <f t="shared" si="94"/>
        <v>76.5</v>
      </c>
      <c r="AF779" s="159"/>
      <c r="AI779" s="130">
        <v>2322</v>
      </c>
      <c r="AJ779" s="73">
        <v>53.417230033817098</v>
      </c>
      <c r="AL779" s="74">
        <v>78</v>
      </c>
      <c r="AM779" s="74">
        <v>78</v>
      </c>
    </row>
    <row r="780" spans="1:39" ht="10.15" customHeight="1">
      <c r="A780" s="22">
        <v>42659</v>
      </c>
      <c r="B780" s="50">
        <f t="shared" si="95"/>
        <v>2016</v>
      </c>
      <c r="C780" s="169"/>
      <c r="H780" s="5">
        <v>3434</v>
      </c>
      <c r="J780" s="32">
        <v>131.24124660236635</v>
      </c>
      <c r="L780" s="6">
        <v>132</v>
      </c>
      <c r="O780" s="75">
        <v>2403</v>
      </c>
      <c r="Q780" s="3">
        <v>50.586525155008502</v>
      </c>
      <c r="U780" s="24">
        <v>65.5</v>
      </c>
      <c r="W780" s="155"/>
      <c r="X780" s="155"/>
      <c r="Y780" s="113">
        <v>230</v>
      </c>
      <c r="Z780" s="155">
        <v>252</v>
      </c>
      <c r="AC780" s="121">
        <v>55.62032</v>
      </c>
      <c r="AD780" s="86">
        <v>76.5</v>
      </c>
      <c r="AE780" s="86">
        <f t="shared" si="94"/>
        <v>76.5</v>
      </c>
      <c r="AF780" s="159"/>
      <c r="AI780" s="130">
        <v>2322</v>
      </c>
      <c r="AJ780" s="73">
        <v>49.626883751409999</v>
      </c>
      <c r="AL780" s="74">
        <v>78</v>
      </c>
      <c r="AM780" s="74">
        <v>78</v>
      </c>
    </row>
    <row r="781" spans="1:39" ht="10.15" customHeight="1">
      <c r="A781" s="22">
        <v>42660</v>
      </c>
      <c r="B781" s="50">
        <f t="shared" si="95"/>
        <v>2016</v>
      </c>
      <c r="C781" s="169"/>
      <c r="H781" s="5">
        <v>3434</v>
      </c>
      <c r="J781" s="32">
        <v>142.8470157896067</v>
      </c>
      <c r="L781" s="6">
        <v>132</v>
      </c>
      <c r="O781" s="75">
        <v>2403</v>
      </c>
      <c r="Q781" s="3">
        <v>52.575702743204999</v>
      </c>
      <c r="U781" s="24">
        <v>65.5</v>
      </c>
      <c r="W781" s="155"/>
      <c r="X781" s="155"/>
      <c r="Y781" s="113">
        <v>231</v>
      </c>
      <c r="Z781" s="155">
        <v>252</v>
      </c>
      <c r="AC781" s="121">
        <v>52.622010000000003</v>
      </c>
      <c r="AD781" s="86">
        <v>76.5</v>
      </c>
      <c r="AE781" s="86">
        <f t="shared" si="94"/>
        <v>76.5</v>
      </c>
      <c r="AF781" s="159"/>
      <c r="AI781" s="130">
        <v>2322</v>
      </c>
      <c r="AJ781" s="73">
        <v>51.100921341413297</v>
      </c>
      <c r="AL781" s="74">
        <v>78</v>
      </c>
      <c r="AM781" s="74">
        <v>78</v>
      </c>
    </row>
    <row r="782" spans="1:39" ht="10.15" customHeight="1">
      <c r="A782" s="22">
        <v>42661</v>
      </c>
      <c r="B782" s="50">
        <f t="shared" si="95"/>
        <v>2016</v>
      </c>
      <c r="C782" s="169"/>
      <c r="H782" s="5">
        <v>3434</v>
      </c>
      <c r="J782" s="32">
        <v>140.63915541367689</v>
      </c>
      <c r="L782" s="99">
        <v>126</v>
      </c>
      <c r="M782" s="7" t="s">
        <v>254</v>
      </c>
      <c r="O782" s="75">
        <v>2403</v>
      </c>
      <c r="Q782" s="3">
        <v>50.684317425486398</v>
      </c>
      <c r="U782" s="24">
        <v>65.5</v>
      </c>
      <c r="W782" s="155"/>
      <c r="X782" s="155"/>
      <c r="Y782" s="113">
        <v>229</v>
      </c>
      <c r="Z782" s="155">
        <v>252</v>
      </c>
      <c r="AC782" s="121">
        <v>53.345260000000003</v>
      </c>
      <c r="AD782" s="86">
        <v>76.5</v>
      </c>
      <c r="AE782" s="86">
        <f t="shared" si="94"/>
        <v>76.5</v>
      </c>
      <c r="AF782" s="159"/>
      <c r="AI782" s="130">
        <v>2322</v>
      </c>
      <c r="AJ782" s="73">
        <v>49.625978422571102</v>
      </c>
      <c r="AL782" s="74">
        <v>78</v>
      </c>
      <c r="AM782" s="74">
        <v>78</v>
      </c>
    </row>
    <row r="783" spans="1:39" ht="10.15" customHeight="1">
      <c r="A783" s="22">
        <v>42662</v>
      </c>
      <c r="B783" s="50">
        <f t="shared" si="95"/>
        <v>2016</v>
      </c>
      <c r="C783" s="169"/>
      <c r="H783" s="5">
        <v>3434</v>
      </c>
      <c r="J783" s="32">
        <v>143.68029784600643</v>
      </c>
      <c r="L783" s="99">
        <v>126</v>
      </c>
      <c r="M783" s="7" t="s">
        <v>254</v>
      </c>
      <c r="O783" s="75">
        <v>2403</v>
      </c>
      <c r="Q783" s="3">
        <v>53.014828934522299</v>
      </c>
      <c r="U783" s="24">
        <v>65.5</v>
      </c>
      <c r="W783" s="155"/>
      <c r="X783" s="155"/>
      <c r="Y783" s="113">
        <v>229</v>
      </c>
      <c r="Z783" s="155">
        <v>252</v>
      </c>
      <c r="AC783" s="121">
        <v>53.849170000000001</v>
      </c>
      <c r="AD783" s="86">
        <v>76.5</v>
      </c>
      <c r="AE783" s="86">
        <f t="shared" si="94"/>
        <v>76.5</v>
      </c>
      <c r="AF783" s="159"/>
      <c r="AI783" s="130">
        <v>2322</v>
      </c>
      <c r="AJ783" s="73">
        <v>52.549208733755798</v>
      </c>
      <c r="AL783" s="74">
        <v>78</v>
      </c>
      <c r="AM783" s="74">
        <v>78</v>
      </c>
    </row>
    <row r="784" spans="1:39" ht="10.15" customHeight="1">
      <c r="A784" s="22">
        <v>42663</v>
      </c>
      <c r="B784" s="50">
        <f t="shared" si="95"/>
        <v>2016</v>
      </c>
      <c r="C784" s="169"/>
      <c r="H784" s="5">
        <v>3434</v>
      </c>
      <c r="J784" s="32">
        <v>142.21634362271021</v>
      </c>
      <c r="L784" s="99">
        <v>126</v>
      </c>
      <c r="M784" s="7" t="s">
        <v>254</v>
      </c>
      <c r="O784" s="75">
        <v>2403</v>
      </c>
      <c r="Q784" s="3">
        <v>54.996802914560497</v>
      </c>
      <c r="U784" s="24">
        <v>65.5</v>
      </c>
      <c r="W784" s="155"/>
      <c r="X784" s="155"/>
      <c r="Y784" s="113">
        <v>223</v>
      </c>
      <c r="Z784" s="155">
        <v>252</v>
      </c>
      <c r="AC784" s="121">
        <v>55.115220000000001</v>
      </c>
      <c r="AD784" s="86">
        <v>76.5</v>
      </c>
      <c r="AE784" s="86">
        <f t="shared" si="94"/>
        <v>76.5</v>
      </c>
      <c r="AF784" s="159"/>
      <c r="AI784" s="130">
        <v>2322</v>
      </c>
      <c r="AJ784" s="73">
        <v>53.960450886173</v>
      </c>
      <c r="AL784" s="74">
        <v>78</v>
      </c>
      <c r="AM784" s="74">
        <v>78</v>
      </c>
    </row>
    <row r="785" spans="1:39" ht="10.15" customHeight="1">
      <c r="A785" s="22">
        <v>42664</v>
      </c>
      <c r="B785" s="50">
        <f t="shared" si="95"/>
        <v>2016</v>
      </c>
      <c r="C785" s="169"/>
      <c r="H785" s="5">
        <v>3434</v>
      </c>
      <c r="J785" s="32">
        <v>140.90353307233627</v>
      </c>
      <c r="L785" s="99">
        <v>126</v>
      </c>
      <c r="M785" s="7" t="s">
        <v>254</v>
      </c>
      <c r="O785" s="75">
        <v>2403</v>
      </c>
      <c r="Q785" s="3">
        <v>52.768653763435502</v>
      </c>
      <c r="U785" s="24">
        <v>65.5</v>
      </c>
      <c r="W785" s="155"/>
      <c r="X785" s="155"/>
      <c r="Y785" s="113">
        <v>227</v>
      </c>
      <c r="Z785" s="155">
        <v>252</v>
      </c>
      <c r="AC785" s="121">
        <v>55.341320000000003</v>
      </c>
      <c r="AD785" s="86">
        <v>76.5</v>
      </c>
      <c r="AE785" s="86">
        <f t="shared" si="94"/>
        <v>76.5</v>
      </c>
      <c r="AF785" s="159"/>
      <c r="AI785" s="130">
        <v>2322</v>
      </c>
      <c r="AJ785" s="73">
        <v>51.8261156689031</v>
      </c>
      <c r="AL785" s="74">
        <v>78</v>
      </c>
      <c r="AM785" s="74">
        <v>78</v>
      </c>
    </row>
    <row r="786" spans="1:39" ht="10.15" customHeight="1">
      <c r="A786" s="22">
        <v>42665</v>
      </c>
      <c r="B786" s="50">
        <f t="shared" si="95"/>
        <v>2016</v>
      </c>
      <c r="C786" s="169"/>
      <c r="H786" s="5">
        <v>3434</v>
      </c>
      <c r="J786" s="32">
        <v>130.15335391034989</v>
      </c>
      <c r="L786" s="99">
        <v>126</v>
      </c>
      <c r="M786" s="7" t="s">
        <v>254</v>
      </c>
      <c r="O786" s="75">
        <v>2403</v>
      </c>
      <c r="Q786" s="3">
        <v>52.295864465585403</v>
      </c>
      <c r="U786" s="24">
        <v>65.5</v>
      </c>
      <c r="W786" s="155"/>
      <c r="X786" s="155"/>
      <c r="Y786" s="113">
        <v>228</v>
      </c>
      <c r="Z786" s="155">
        <v>252</v>
      </c>
      <c r="AC786" s="121">
        <v>55.645000000000003</v>
      </c>
      <c r="AD786" s="86">
        <v>76.5</v>
      </c>
      <c r="AE786" s="86">
        <f t="shared" si="94"/>
        <v>76.5</v>
      </c>
      <c r="AF786" s="159"/>
      <c r="AI786" s="130">
        <v>2322</v>
      </c>
      <c r="AJ786" s="73">
        <v>52.480220746074103</v>
      </c>
      <c r="AL786" s="74">
        <v>78</v>
      </c>
      <c r="AM786" s="74">
        <v>78</v>
      </c>
    </row>
    <row r="787" spans="1:39" ht="10.15" customHeight="1">
      <c r="A787" s="22">
        <v>42666</v>
      </c>
      <c r="B787" s="50">
        <f t="shared" si="95"/>
        <v>2016</v>
      </c>
      <c r="C787" s="169"/>
      <c r="H787" s="5">
        <v>3434</v>
      </c>
      <c r="J787" s="32">
        <v>138.77055766615561</v>
      </c>
      <c r="L787" s="99">
        <v>126</v>
      </c>
      <c r="M787" s="7" t="s">
        <v>254</v>
      </c>
      <c r="O787" s="75">
        <v>2403</v>
      </c>
      <c r="Q787" s="3">
        <v>52.775407470155599</v>
      </c>
      <c r="U787" s="24">
        <v>65.5</v>
      </c>
      <c r="W787" s="155"/>
      <c r="X787" s="155"/>
      <c r="Y787" s="113">
        <v>230</v>
      </c>
      <c r="Z787" s="155">
        <v>252</v>
      </c>
      <c r="AC787" s="121">
        <v>56.701929999999997</v>
      </c>
      <c r="AD787" s="86">
        <v>76.5</v>
      </c>
      <c r="AE787" s="86">
        <f t="shared" si="94"/>
        <v>76.5</v>
      </c>
      <c r="AF787" s="159"/>
      <c r="AI787" s="130">
        <v>2322</v>
      </c>
      <c r="AJ787" s="73">
        <v>52.883736175544399</v>
      </c>
      <c r="AL787" s="74">
        <v>78</v>
      </c>
      <c r="AM787" s="74">
        <v>78</v>
      </c>
    </row>
    <row r="788" spans="1:39" ht="10.15" customHeight="1">
      <c r="A788" s="22">
        <v>42667</v>
      </c>
      <c r="B788" s="50">
        <f t="shared" si="95"/>
        <v>2016</v>
      </c>
      <c r="C788" s="169"/>
      <c r="H788" s="5">
        <v>3434</v>
      </c>
      <c r="J788" s="32">
        <v>133.68458814947309</v>
      </c>
      <c r="L788" s="99">
        <v>126</v>
      </c>
      <c r="M788" s="7" t="s">
        <v>254</v>
      </c>
      <c r="O788" s="75">
        <v>2403</v>
      </c>
      <c r="Q788" s="3">
        <v>52.644607532725203</v>
      </c>
      <c r="U788" s="24">
        <v>65.5</v>
      </c>
      <c r="W788" s="155"/>
      <c r="X788" s="155"/>
      <c r="Y788" s="113">
        <v>230</v>
      </c>
      <c r="Z788" s="153">
        <v>247</v>
      </c>
      <c r="AA788" s="154" t="s">
        <v>194</v>
      </c>
      <c r="AC788" s="86">
        <v>58.018189999999997</v>
      </c>
      <c r="AD788" s="86">
        <v>76.5</v>
      </c>
      <c r="AE788" s="86">
        <f t="shared" si="94"/>
        <v>76.5</v>
      </c>
      <c r="AF788" s="159"/>
      <c r="AI788" s="130">
        <v>2322</v>
      </c>
      <c r="AJ788" s="73">
        <v>52.499685253020097</v>
      </c>
      <c r="AL788" s="74">
        <v>78</v>
      </c>
      <c r="AM788" s="74">
        <v>78</v>
      </c>
    </row>
    <row r="789" spans="1:39" ht="10.15" customHeight="1">
      <c r="A789" s="22">
        <v>42668</v>
      </c>
      <c r="B789" s="50">
        <f t="shared" si="95"/>
        <v>2016</v>
      </c>
      <c r="C789" s="169"/>
      <c r="H789" s="5">
        <v>3434</v>
      </c>
      <c r="J789" s="32">
        <v>135.20036359461744</v>
      </c>
      <c r="L789" s="99">
        <v>126</v>
      </c>
      <c r="M789" s="7" t="s">
        <v>254</v>
      </c>
      <c r="O789" s="75">
        <v>2403</v>
      </c>
      <c r="Q789" s="3">
        <v>50.809998076580101</v>
      </c>
      <c r="U789" s="24">
        <v>65.5</v>
      </c>
      <c r="W789" s="155"/>
      <c r="X789" s="155"/>
      <c r="Y789" s="113">
        <v>228</v>
      </c>
      <c r="Z789" s="153">
        <v>247</v>
      </c>
      <c r="AA789" s="154" t="s">
        <v>194</v>
      </c>
      <c r="AC789" s="86">
        <v>58.148870000000002</v>
      </c>
      <c r="AD789" s="86">
        <v>76.5</v>
      </c>
      <c r="AE789" s="86">
        <f t="shared" si="94"/>
        <v>76.5</v>
      </c>
      <c r="AF789" s="159"/>
      <c r="AI789" s="130">
        <v>2322</v>
      </c>
      <c r="AJ789" s="73">
        <v>51.335979272701103</v>
      </c>
      <c r="AL789" s="74">
        <v>78</v>
      </c>
      <c r="AM789" s="74">
        <v>78</v>
      </c>
    </row>
    <row r="790" spans="1:39" ht="10.15" customHeight="1">
      <c r="A790" s="22">
        <v>42669</v>
      </c>
      <c r="B790" s="50">
        <f t="shared" si="95"/>
        <v>2016</v>
      </c>
      <c r="C790" s="169"/>
      <c r="H790" s="5">
        <v>3434</v>
      </c>
      <c r="J790" s="32">
        <v>135.17011061338579</v>
      </c>
      <c r="L790" s="99">
        <v>126</v>
      </c>
      <c r="M790" s="7" t="s">
        <v>254</v>
      </c>
      <c r="O790" s="75">
        <v>2403</v>
      </c>
      <c r="Q790" s="3">
        <v>51.122054613585803</v>
      </c>
      <c r="U790" s="24">
        <v>65.5</v>
      </c>
      <c r="W790" s="155"/>
      <c r="X790" s="155"/>
      <c r="Y790" s="113">
        <v>228</v>
      </c>
      <c r="Z790" s="153">
        <v>247</v>
      </c>
      <c r="AA790" s="154" t="s">
        <v>194</v>
      </c>
      <c r="AC790" s="86">
        <v>59.083930000000002</v>
      </c>
      <c r="AD790" s="86">
        <v>76.5</v>
      </c>
      <c r="AE790" s="86">
        <f t="shared" si="94"/>
        <v>76.5</v>
      </c>
      <c r="AF790" s="159"/>
      <c r="AI790" s="130">
        <v>2322</v>
      </c>
      <c r="AJ790" s="73">
        <v>51.579293136596597</v>
      </c>
      <c r="AL790" s="74">
        <v>78</v>
      </c>
      <c r="AM790" s="74">
        <v>78</v>
      </c>
    </row>
    <row r="791" spans="1:39" ht="10.15" customHeight="1">
      <c r="A791" s="22">
        <v>42670</v>
      </c>
      <c r="B791" s="50">
        <f t="shared" si="95"/>
        <v>2016</v>
      </c>
      <c r="C791" s="169"/>
      <c r="H791" s="5">
        <v>3434</v>
      </c>
      <c r="J791" s="32">
        <v>121.57838076355289</v>
      </c>
      <c r="L791" s="99">
        <v>126</v>
      </c>
      <c r="M791" s="7" t="s">
        <v>254</v>
      </c>
      <c r="O791" s="75">
        <v>2403</v>
      </c>
      <c r="Q791" s="3">
        <v>51.893237311751697</v>
      </c>
      <c r="U791" s="24">
        <v>65.5</v>
      </c>
      <c r="W791" s="155"/>
      <c r="X791" s="155"/>
      <c r="Y791" s="113">
        <v>230</v>
      </c>
      <c r="Z791" s="153">
        <v>247</v>
      </c>
      <c r="AA791" s="154" t="s">
        <v>194</v>
      </c>
      <c r="AC791" s="86">
        <v>60.17313</v>
      </c>
      <c r="AD791" s="86">
        <v>76.5</v>
      </c>
      <c r="AE791" s="86">
        <f t="shared" si="94"/>
        <v>76.5</v>
      </c>
      <c r="AF791" s="159"/>
      <c r="AI791" s="130">
        <v>2322</v>
      </c>
      <c r="AJ791" s="73">
        <v>51.766919911746598</v>
      </c>
      <c r="AL791" s="74">
        <v>78</v>
      </c>
      <c r="AM791" s="74">
        <v>78</v>
      </c>
    </row>
    <row r="792" spans="1:39" ht="10.15" customHeight="1">
      <c r="A792" s="22">
        <v>42671</v>
      </c>
      <c r="B792" s="50">
        <f t="shared" si="95"/>
        <v>2016</v>
      </c>
      <c r="C792" s="169"/>
      <c r="H792" s="5">
        <v>3434</v>
      </c>
      <c r="J792" s="32">
        <v>127.27646979628523</v>
      </c>
      <c r="L792" s="99">
        <v>126</v>
      </c>
      <c r="M792" s="7" t="s">
        <v>254</v>
      </c>
      <c r="O792" s="75">
        <v>2403</v>
      </c>
      <c r="Q792" s="3">
        <v>53.601695735256605</v>
      </c>
      <c r="U792" s="24">
        <v>65.5</v>
      </c>
      <c r="W792" s="155"/>
      <c r="X792" s="155"/>
      <c r="Y792" s="113">
        <v>232</v>
      </c>
      <c r="Z792" s="113">
        <v>252</v>
      </c>
      <c r="AC792" s="86">
        <v>61.618920000000003</v>
      </c>
      <c r="AD792" s="86">
        <v>76.5</v>
      </c>
      <c r="AE792" s="86">
        <f t="shared" si="94"/>
        <v>76.5</v>
      </c>
      <c r="AF792" s="159"/>
      <c r="AI792" s="130">
        <v>2322</v>
      </c>
      <c r="AJ792" s="73">
        <v>53.436958322988602</v>
      </c>
      <c r="AL792" s="74">
        <v>78</v>
      </c>
      <c r="AM792" s="74">
        <v>78</v>
      </c>
    </row>
    <row r="793" spans="1:39" ht="10.15" customHeight="1">
      <c r="A793" s="22">
        <v>42672</v>
      </c>
      <c r="B793" s="50">
        <f t="shared" si="95"/>
        <v>2016</v>
      </c>
      <c r="C793" s="169"/>
      <c r="H793" s="5">
        <v>3434</v>
      </c>
      <c r="J793" s="32">
        <v>123.38068253812787</v>
      </c>
      <c r="L793" s="6">
        <v>132</v>
      </c>
      <c r="O793" s="75">
        <v>2403</v>
      </c>
      <c r="Q793" s="3">
        <v>49.945743967856302</v>
      </c>
      <c r="U793" s="24">
        <v>65.5</v>
      </c>
      <c r="W793" s="155"/>
      <c r="X793" s="155"/>
      <c r="Y793" s="113">
        <v>228</v>
      </c>
      <c r="Z793" s="155">
        <v>252</v>
      </c>
      <c r="AC793" s="86">
        <v>61.784739999999999</v>
      </c>
      <c r="AD793" s="86">
        <v>76.5</v>
      </c>
      <c r="AE793" s="86">
        <f t="shared" si="94"/>
        <v>76.5</v>
      </c>
      <c r="AF793" s="159"/>
      <c r="AI793" s="130">
        <v>2322</v>
      </c>
      <c r="AJ793" s="73">
        <v>50.701782491361598</v>
      </c>
      <c r="AL793" s="74">
        <v>78</v>
      </c>
      <c r="AM793" s="74">
        <v>78</v>
      </c>
    </row>
    <row r="794" spans="1:39" ht="10.15" customHeight="1">
      <c r="A794" s="22">
        <v>42673</v>
      </c>
      <c r="B794" s="50">
        <f t="shared" si="95"/>
        <v>2016</v>
      </c>
      <c r="C794" s="169"/>
      <c r="H794" s="5">
        <v>3434</v>
      </c>
      <c r="J794" s="32">
        <v>131.9496970602348</v>
      </c>
      <c r="L794" s="6">
        <v>132</v>
      </c>
      <c r="O794" s="75">
        <v>2403</v>
      </c>
      <c r="Q794" s="3">
        <v>50.724576724191799</v>
      </c>
      <c r="U794" s="24">
        <v>65.5</v>
      </c>
      <c r="W794" s="155"/>
      <c r="X794" s="155"/>
      <c r="Y794" s="113">
        <v>226</v>
      </c>
      <c r="Z794" s="155">
        <v>252</v>
      </c>
      <c r="AC794" s="86">
        <v>59.350389999999997</v>
      </c>
      <c r="AD794" s="86">
        <v>76.5</v>
      </c>
      <c r="AE794" s="86">
        <f t="shared" si="94"/>
        <v>76.5</v>
      </c>
      <c r="AF794" s="159"/>
      <c r="AI794" s="130">
        <v>2322</v>
      </c>
      <c r="AJ794" s="73">
        <v>51.194356266878202</v>
      </c>
      <c r="AL794" s="74">
        <v>78</v>
      </c>
      <c r="AM794" s="74">
        <v>78</v>
      </c>
    </row>
    <row r="795" spans="1:39" ht="10.15" customHeight="1">
      <c r="A795" s="22">
        <v>42674</v>
      </c>
      <c r="B795" s="50">
        <f t="shared" si="95"/>
        <v>2016</v>
      </c>
      <c r="C795" s="169"/>
      <c r="H795" s="5">
        <v>3434</v>
      </c>
      <c r="J795" s="32">
        <v>138.33539023123262</v>
      </c>
      <c r="L795" s="6">
        <v>132</v>
      </c>
      <c r="O795" s="75">
        <v>2403</v>
      </c>
      <c r="Q795" s="3">
        <v>48.990460587451999</v>
      </c>
      <c r="U795" s="148">
        <v>55.5</v>
      </c>
      <c r="V795" s="4" t="s">
        <v>266</v>
      </c>
      <c r="W795" s="155"/>
      <c r="X795" s="155"/>
      <c r="Y795" s="113">
        <v>231</v>
      </c>
      <c r="Z795" s="155">
        <v>252</v>
      </c>
      <c r="AC795" s="86">
        <v>61.9</v>
      </c>
      <c r="AD795" s="86">
        <v>76.5</v>
      </c>
      <c r="AE795" s="86">
        <f>AD795</f>
        <v>76.5</v>
      </c>
      <c r="AF795" s="159"/>
      <c r="AI795" s="130">
        <v>2322</v>
      </c>
      <c r="AJ795" s="73">
        <v>49.929178469556298</v>
      </c>
      <c r="AL795" s="74">
        <v>78</v>
      </c>
      <c r="AM795" s="74">
        <v>78</v>
      </c>
    </row>
    <row r="796" spans="1:39" ht="10.15" customHeight="1">
      <c r="A796" s="22">
        <v>42675</v>
      </c>
      <c r="B796" s="50">
        <f t="shared" ref="B796:B856" si="96">YEAR(A796)</f>
        <v>2016</v>
      </c>
      <c r="C796" s="172" t="s">
        <v>226</v>
      </c>
      <c r="D796" s="158">
        <v>0</v>
      </c>
      <c r="E796" s="157">
        <v>150</v>
      </c>
      <c r="H796" s="5">
        <v>2610</v>
      </c>
      <c r="J796" s="32">
        <v>126.98565292021293</v>
      </c>
      <c r="L796" s="6">
        <v>132</v>
      </c>
      <c r="O796" s="75">
        <v>2403</v>
      </c>
      <c r="Q796" s="3">
        <v>48.915342490460404</v>
      </c>
      <c r="U796" s="148">
        <v>55.5</v>
      </c>
      <c r="V796" s="4" t="s">
        <v>266</v>
      </c>
      <c r="X796" s="155"/>
      <c r="Y796" s="155">
        <v>229.0301455078</v>
      </c>
      <c r="Z796" s="155">
        <v>255</v>
      </c>
      <c r="AA796" s="102" t="s">
        <v>206</v>
      </c>
      <c r="AC796" s="86">
        <v>62</v>
      </c>
      <c r="AD796" s="86">
        <v>77</v>
      </c>
      <c r="AE796" s="86">
        <f>AD796+$AE$1</f>
        <v>78.411000000000001</v>
      </c>
      <c r="AF796" s="159"/>
      <c r="AG796" s="149" t="s">
        <v>250</v>
      </c>
      <c r="AI796" s="130">
        <v>2348</v>
      </c>
      <c r="AJ796" s="73">
        <v>49.494909932370497</v>
      </c>
      <c r="AL796" s="74">
        <v>79</v>
      </c>
      <c r="AM796" s="74">
        <v>79</v>
      </c>
    </row>
    <row r="797" spans="1:39" ht="10.15" customHeight="1">
      <c r="A797" s="22">
        <v>42676</v>
      </c>
      <c r="B797" s="50">
        <f t="shared" si="96"/>
        <v>2016</v>
      </c>
      <c r="H797" s="5">
        <v>2610</v>
      </c>
      <c r="J797" s="32">
        <v>130.69029156572986</v>
      </c>
      <c r="L797" s="6">
        <v>132</v>
      </c>
      <c r="O797" s="75">
        <v>2403</v>
      </c>
      <c r="Q797" s="3">
        <v>43.073053830645499</v>
      </c>
      <c r="U797" s="148">
        <v>55.5</v>
      </c>
      <c r="V797" s="4" t="s">
        <v>266</v>
      </c>
      <c r="X797" s="155"/>
      <c r="Y797" s="155">
        <v>228.21976978289996</v>
      </c>
      <c r="Z797" s="155">
        <v>255</v>
      </c>
      <c r="AC797" s="86">
        <v>60.8</v>
      </c>
      <c r="AD797" s="86">
        <v>77</v>
      </c>
      <c r="AE797" s="86">
        <f t="shared" ref="AE797:AE860" si="97">AD797+$AE$1</f>
        <v>78.411000000000001</v>
      </c>
      <c r="AF797" s="159"/>
      <c r="AG797" s="87" t="s">
        <v>263</v>
      </c>
      <c r="AI797" s="130">
        <v>2348</v>
      </c>
      <c r="AJ797" s="73">
        <v>44.078555451454903</v>
      </c>
      <c r="AL797" s="74">
        <v>79</v>
      </c>
      <c r="AM797" s="74">
        <v>79</v>
      </c>
    </row>
    <row r="798" spans="1:39" ht="10.15" customHeight="1">
      <c r="A798" s="22">
        <v>42677</v>
      </c>
      <c r="B798" s="50">
        <f t="shared" si="96"/>
        <v>2016</v>
      </c>
      <c r="H798" s="5">
        <v>2610</v>
      </c>
      <c r="J798" s="32">
        <v>132.68823480091993</v>
      </c>
      <c r="L798" s="6">
        <v>132</v>
      </c>
      <c r="O798" s="75">
        <v>2403</v>
      </c>
      <c r="Q798" s="3">
        <v>42.042444081149604</v>
      </c>
      <c r="U798" s="148">
        <v>55.5</v>
      </c>
      <c r="V798" s="4" t="s">
        <v>266</v>
      </c>
      <c r="X798" s="155"/>
      <c r="Y798" s="155">
        <v>225.68118151160004</v>
      </c>
      <c r="Z798" s="155">
        <v>255</v>
      </c>
      <c r="AC798" s="86">
        <v>61.2</v>
      </c>
      <c r="AD798" s="86">
        <v>77</v>
      </c>
      <c r="AE798" s="86">
        <f t="shared" si="97"/>
        <v>78.411000000000001</v>
      </c>
      <c r="AF798" s="159"/>
      <c r="AI798" s="130">
        <v>2348</v>
      </c>
      <c r="AJ798" s="73">
        <v>42.858678024819604</v>
      </c>
      <c r="AL798" s="74">
        <v>79</v>
      </c>
      <c r="AM798" s="74">
        <v>79</v>
      </c>
    </row>
    <row r="799" spans="1:39" ht="10.15" customHeight="1">
      <c r="A799" s="22">
        <v>42678</v>
      </c>
      <c r="B799" s="50">
        <f t="shared" si="96"/>
        <v>2016</v>
      </c>
      <c r="H799" s="5">
        <v>2610</v>
      </c>
      <c r="J799" s="32">
        <v>116.33498224267352</v>
      </c>
      <c r="L799" s="6">
        <v>132</v>
      </c>
      <c r="O799" s="75">
        <v>2403</v>
      </c>
      <c r="Q799" s="3">
        <v>45.5613543965883</v>
      </c>
      <c r="U799" s="148">
        <v>55.5</v>
      </c>
      <c r="V799" s="4" t="s">
        <v>266</v>
      </c>
      <c r="X799" s="155"/>
      <c r="Y799" s="155">
        <v>228.0837702778</v>
      </c>
      <c r="Z799" s="155">
        <v>255</v>
      </c>
      <c r="AC799" s="86">
        <v>60.1</v>
      </c>
      <c r="AD799" s="86">
        <v>77</v>
      </c>
      <c r="AE799" s="86">
        <f t="shared" si="97"/>
        <v>78.411000000000001</v>
      </c>
      <c r="AF799" s="159"/>
      <c r="AI799" s="130">
        <v>2348</v>
      </c>
      <c r="AJ799" s="73">
        <v>46.673661509685999</v>
      </c>
      <c r="AL799" s="74">
        <v>79</v>
      </c>
      <c r="AM799" s="74">
        <v>79</v>
      </c>
    </row>
    <row r="800" spans="1:39" ht="10.15" customHeight="1">
      <c r="A800" s="22">
        <v>42679</v>
      </c>
      <c r="B800" s="50">
        <f t="shared" si="96"/>
        <v>2016</v>
      </c>
      <c r="H800" s="5">
        <v>2610</v>
      </c>
      <c r="J800" s="32">
        <v>121.21103453205282</v>
      </c>
      <c r="L800" s="6">
        <v>132</v>
      </c>
      <c r="O800" s="75">
        <v>2403</v>
      </c>
      <c r="Q800" s="3">
        <v>51.847793998547701</v>
      </c>
      <c r="U800" s="148">
        <v>55.5</v>
      </c>
      <c r="V800" s="4" t="s">
        <v>266</v>
      </c>
      <c r="X800" s="155"/>
      <c r="Y800" s="155">
        <v>227.23632895310001</v>
      </c>
      <c r="Z800" s="155">
        <v>255</v>
      </c>
      <c r="AC800" s="86">
        <v>63.5</v>
      </c>
      <c r="AD800" s="86">
        <v>77</v>
      </c>
      <c r="AE800" s="86">
        <f t="shared" si="97"/>
        <v>78.411000000000001</v>
      </c>
      <c r="AF800" s="159"/>
      <c r="AI800" s="130">
        <v>2348</v>
      </c>
      <c r="AJ800" s="73">
        <v>49.5771611215891</v>
      </c>
      <c r="AL800" s="74">
        <v>79</v>
      </c>
      <c r="AM800" s="74">
        <v>79</v>
      </c>
    </row>
    <row r="801" spans="1:39" ht="10.15" customHeight="1">
      <c r="A801" s="22">
        <v>42680</v>
      </c>
      <c r="B801" s="50">
        <f t="shared" si="96"/>
        <v>2016</v>
      </c>
      <c r="H801" s="5">
        <v>2610</v>
      </c>
      <c r="J801" s="32">
        <v>128.69471421067323</v>
      </c>
      <c r="L801" s="6">
        <v>132</v>
      </c>
      <c r="O801" s="75">
        <v>2403</v>
      </c>
      <c r="Q801" s="3">
        <v>48.588716752390901</v>
      </c>
      <c r="U801" s="148">
        <v>55.5</v>
      </c>
      <c r="V801" s="4" t="s">
        <v>266</v>
      </c>
      <c r="X801" s="155"/>
      <c r="Y801" s="155">
        <v>225.74560220399997</v>
      </c>
      <c r="Z801" s="155">
        <v>255</v>
      </c>
      <c r="AC801" s="86">
        <v>64</v>
      </c>
      <c r="AD801" s="86">
        <v>77</v>
      </c>
      <c r="AE801" s="86">
        <f t="shared" si="97"/>
        <v>78.411000000000001</v>
      </c>
      <c r="AF801" s="159"/>
      <c r="AI801" s="130">
        <v>2348</v>
      </c>
      <c r="AJ801" s="73">
        <v>47.411874292146003</v>
      </c>
      <c r="AL801" s="74">
        <v>79</v>
      </c>
      <c r="AM801" s="74">
        <v>79</v>
      </c>
    </row>
    <row r="802" spans="1:39" ht="10.15" customHeight="1">
      <c r="A802" s="22">
        <v>42681</v>
      </c>
      <c r="B802" s="50">
        <f t="shared" si="96"/>
        <v>2016</v>
      </c>
      <c r="H802" s="5">
        <v>2610</v>
      </c>
      <c r="J802" s="32">
        <v>130.30698456831647</v>
      </c>
      <c r="L802" s="6">
        <v>132</v>
      </c>
      <c r="O802" s="75">
        <v>2403</v>
      </c>
      <c r="Q802" s="3">
        <v>51.915797265613101</v>
      </c>
      <c r="U802" s="24">
        <v>66.5</v>
      </c>
      <c r="X802" s="155"/>
      <c r="Y802" s="155">
        <v>228.14334726119998</v>
      </c>
      <c r="Z802" s="155">
        <v>255</v>
      </c>
      <c r="AC802" s="86">
        <v>62.2</v>
      </c>
      <c r="AD802" s="86">
        <v>77</v>
      </c>
      <c r="AE802" s="86">
        <f t="shared" si="97"/>
        <v>78.411000000000001</v>
      </c>
      <c r="AF802" s="159"/>
      <c r="AI802" s="130">
        <v>2348</v>
      </c>
      <c r="AJ802" s="73">
        <v>48.872306211979797</v>
      </c>
      <c r="AL802" s="74">
        <v>79</v>
      </c>
      <c r="AM802" s="74">
        <v>79</v>
      </c>
    </row>
    <row r="803" spans="1:39" ht="10.15" customHeight="1">
      <c r="A803" s="22">
        <v>42682</v>
      </c>
      <c r="B803" s="50">
        <f t="shared" si="96"/>
        <v>2016</v>
      </c>
      <c r="H803" s="5">
        <v>2610</v>
      </c>
      <c r="J803" s="32">
        <v>131.27505050303435</v>
      </c>
      <c r="L803" s="6">
        <v>132</v>
      </c>
      <c r="O803" s="75">
        <v>2403</v>
      </c>
      <c r="Q803" s="3">
        <v>51.714314566272698</v>
      </c>
      <c r="U803" s="24">
        <v>66.5</v>
      </c>
      <c r="X803" s="155"/>
      <c r="Y803" s="155">
        <v>230.10961201360004</v>
      </c>
      <c r="Z803" s="155">
        <v>255</v>
      </c>
      <c r="AC803" s="86">
        <v>64.3</v>
      </c>
      <c r="AD803" s="86">
        <v>77</v>
      </c>
      <c r="AE803" s="86">
        <f t="shared" si="97"/>
        <v>78.411000000000001</v>
      </c>
      <c r="AF803" s="159"/>
      <c r="AI803" s="130">
        <v>2348</v>
      </c>
      <c r="AJ803" s="73">
        <v>49.020307179957101</v>
      </c>
      <c r="AL803" s="74">
        <v>79</v>
      </c>
      <c r="AM803" s="74">
        <v>79</v>
      </c>
    </row>
    <row r="804" spans="1:39" ht="10.15" customHeight="1">
      <c r="A804" s="22">
        <v>42683</v>
      </c>
      <c r="B804" s="50">
        <f t="shared" si="96"/>
        <v>2016</v>
      </c>
      <c r="H804" s="5">
        <v>2610</v>
      </c>
      <c r="J804" s="32">
        <v>130.70325445264669</v>
      </c>
      <c r="L804" s="6">
        <v>132</v>
      </c>
      <c r="O804" s="75">
        <v>2403</v>
      </c>
      <c r="Q804" s="3">
        <v>51.7439842117601</v>
      </c>
      <c r="U804" s="24">
        <v>66.5</v>
      </c>
      <c r="X804" s="155"/>
      <c r="Y804" s="155">
        <v>228.39844659910005</v>
      </c>
      <c r="Z804" s="155">
        <v>255</v>
      </c>
      <c r="AC804" s="86">
        <v>64.400000000000006</v>
      </c>
      <c r="AD804" s="86">
        <v>77</v>
      </c>
      <c r="AE804" s="86">
        <f t="shared" si="97"/>
        <v>78.411000000000001</v>
      </c>
      <c r="AF804" s="159"/>
      <c r="AI804" s="130">
        <v>2348</v>
      </c>
      <c r="AJ804" s="73">
        <v>49.334602158524703</v>
      </c>
      <c r="AL804" s="74">
        <v>79</v>
      </c>
      <c r="AM804" s="74">
        <v>79</v>
      </c>
    </row>
    <row r="805" spans="1:39" ht="10.15" customHeight="1">
      <c r="A805" s="22">
        <v>42684</v>
      </c>
      <c r="B805" s="50">
        <f t="shared" si="96"/>
        <v>2016</v>
      </c>
      <c r="H805" s="5">
        <v>2610</v>
      </c>
      <c r="J805" s="32">
        <v>123.65986247294148</v>
      </c>
      <c r="L805" s="6">
        <v>132</v>
      </c>
      <c r="O805" s="75">
        <v>2403</v>
      </c>
      <c r="Q805" s="3">
        <v>51.982542785829402</v>
      </c>
      <c r="U805" s="24">
        <v>66.5</v>
      </c>
      <c r="X805" s="155"/>
      <c r="Y805" s="155">
        <v>230.23614953859999</v>
      </c>
      <c r="Z805" s="155">
        <v>255</v>
      </c>
      <c r="AC805" s="86">
        <v>64.3</v>
      </c>
      <c r="AD805" s="86">
        <v>77</v>
      </c>
      <c r="AE805" s="86">
        <f t="shared" si="97"/>
        <v>78.411000000000001</v>
      </c>
      <c r="AF805" s="159"/>
      <c r="AI805" s="130">
        <v>2348</v>
      </c>
      <c r="AJ805" s="73">
        <v>49.201570653217097</v>
      </c>
      <c r="AL805" s="74">
        <v>79</v>
      </c>
      <c r="AM805" s="74">
        <v>79</v>
      </c>
    </row>
    <row r="806" spans="1:39" ht="10.15" customHeight="1">
      <c r="A806" s="22">
        <v>42685</v>
      </c>
      <c r="B806" s="50">
        <f t="shared" si="96"/>
        <v>2016</v>
      </c>
      <c r="H806" s="5">
        <v>2610</v>
      </c>
      <c r="J806" s="32">
        <v>125.0691008461427</v>
      </c>
      <c r="L806" s="6">
        <v>132</v>
      </c>
      <c r="O806" s="75">
        <v>2403</v>
      </c>
      <c r="Q806" s="3">
        <v>53.824278751005302</v>
      </c>
      <c r="U806" s="24">
        <v>66.5</v>
      </c>
      <c r="X806" s="155"/>
      <c r="Y806" s="155">
        <v>235.30313561079998</v>
      </c>
      <c r="Z806" s="155">
        <v>255</v>
      </c>
      <c r="AC806" s="86">
        <v>64.099999999999994</v>
      </c>
      <c r="AD806" s="86">
        <v>77</v>
      </c>
      <c r="AE806" s="86">
        <f t="shared" si="97"/>
        <v>78.411000000000001</v>
      </c>
      <c r="AF806" s="159"/>
      <c r="AI806" s="130">
        <v>2348</v>
      </c>
      <c r="AJ806" s="73">
        <v>50.492243840985303</v>
      </c>
      <c r="AL806" s="74">
        <v>79</v>
      </c>
      <c r="AM806" s="74">
        <v>79</v>
      </c>
    </row>
    <row r="807" spans="1:39" ht="10.15" customHeight="1">
      <c r="A807" s="22">
        <v>42686</v>
      </c>
      <c r="B807" s="50">
        <f t="shared" si="96"/>
        <v>2016</v>
      </c>
      <c r="H807" s="5">
        <v>2610</v>
      </c>
      <c r="J807" s="32">
        <v>129.40571225973713</v>
      </c>
      <c r="L807" s="6">
        <v>132</v>
      </c>
      <c r="O807" s="75">
        <v>2403</v>
      </c>
      <c r="Q807" s="3">
        <v>53.527537309517001</v>
      </c>
      <c r="U807" s="24">
        <v>66.5</v>
      </c>
      <c r="X807" s="155"/>
      <c r="Y807" s="155">
        <v>237.04790143360003</v>
      </c>
      <c r="Z807" s="155">
        <v>255</v>
      </c>
      <c r="AC807" s="86">
        <v>64.2</v>
      </c>
      <c r="AD807" s="86">
        <v>77</v>
      </c>
      <c r="AE807" s="86">
        <f t="shared" si="97"/>
        <v>78.411000000000001</v>
      </c>
      <c r="AF807" s="159"/>
      <c r="AI807" s="130">
        <v>2348</v>
      </c>
      <c r="AJ807" s="73">
        <v>51.177820286954002</v>
      </c>
      <c r="AL807" s="74">
        <v>79</v>
      </c>
      <c r="AM807" s="74">
        <v>79</v>
      </c>
    </row>
    <row r="808" spans="1:39" ht="10.15" customHeight="1">
      <c r="A808" s="22">
        <v>42687</v>
      </c>
      <c r="B808" s="50">
        <f t="shared" si="96"/>
        <v>2016</v>
      </c>
      <c r="H808" s="5">
        <v>2610</v>
      </c>
      <c r="J808" s="32">
        <v>131.7029635583531</v>
      </c>
      <c r="L808" s="6">
        <v>132</v>
      </c>
      <c r="O808" s="75">
        <v>2403</v>
      </c>
      <c r="Q808" s="3">
        <v>53.471693672006396</v>
      </c>
      <c r="U808" s="24">
        <v>66.5</v>
      </c>
      <c r="X808" s="155"/>
      <c r="Y808" s="155">
        <v>234.20930605850003</v>
      </c>
      <c r="Z808" s="155">
        <v>255</v>
      </c>
      <c r="AC808" s="86">
        <v>63.8</v>
      </c>
      <c r="AD808" s="86">
        <v>77</v>
      </c>
      <c r="AE808" s="86">
        <f t="shared" si="97"/>
        <v>78.411000000000001</v>
      </c>
      <c r="AF808" s="159"/>
      <c r="AI808" s="130">
        <v>2348</v>
      </c>
      <c r="AJ808" s="73">
        <v>51.727587896682302</v>
      </c>
      <c r="AL808" s="74">
        <v>79</v>
      </c>
      <c r="AM808" s="74">
        <v>79</v>
      </c>
    </row>
    <row r="809" spans="1:39" ht="10.15" customHeight="1">
      <c r="A809" s="22">
        <v>42688</v>
      </c>
      <c r="B809" s="50">
        <f t="shared" si="96"/>
        <v>2016</v>
      </c>
      <c r="H809" s="5">
        <v>2610</v>
      </c>
      <c r="J809" s="32">
        <v>137.15896360704792</v>
      </c>
      <c r="L809" s="99">
        <v>125</v>
      </c>
      <c r="M809" s="7" t="s">
        <v>269</v>
      </c>
      <c r="O809" s="75">
        <v>2403</v>
      </c>
      <c r="Q809" s="3">
        <v>51.920552086565898</v>
      </c>
      <c r="U809" s="24">
        <v>66.5</v>
      </c>
      <c r="X809" s="155"/>
      <c r="Y809" s="155">
        <v>235.71897407029994</v>
      </c>
      <c r="Z809" s="153">
        <v>220</v>
      </c>
      <c r="AA809" s="154" t="s">
        <v>270</v>
      </c>
      <c r="AC809" s="86">
        <v>64.8</v>
      </c>
      <c r="AD809" s="86">
        <v>77</v>
      </c>
      <c r="AE809" s="86">
        <f t="shared" si="97"/>
        <v>78.411000000000001</v>
      </c>
      <c r="AF809" s="159"/>
      <c r="AI809" s="130">
        <v>2348</v>
      </c>
      <c r="AJ809" s="73">
        <v>49.685511538876398</v>
      </c>
      <c r="AL809" s="74">
        <v>79</v>
      </c>
      <c r="AM809" s="74">
        <v>79</v>
      </c>
    </row>
    <row r="810" spans="1:39" ht="10.15" customHeight="1">
      <c r="A810" s="22">
        <v>42689</v>
      </c>
      <c r="B810" s="50">
        <f t="shared" si="96"/>
        <v>2016</v>
      </c>
      <c r="H810" s="5">
        <v>2610</v>
      </c>
      <c r="J810" s="32">
        <v>132.81776228357842</v>
      </c>
      <c r="L810" s="99">
        <v>125</v>
      </c>
      <c r="M810" s="7" t="s">
        <v>269</v>
      </c>
      <c r="O810" s="75">
        <v>2403</v>
      </c>
      <c r="Q810" s="3">
        <v>51.563877295125295</v>
      </c>
      <c r="U810" s="24">
        <v>66.5</v>
      </c>
      <c r="X810" s="155"/>
      <c r="Y810" s="155">
        <v>234.52566743109995</v>
      </c>
      <c r="Z810" s="153">
        <v>220</v>
      </c>
      <c r="AA810" s="154" t="s">
        <v>270</v>
      </c>
      <c r="AC810" s="86">
        <v>64.7</v>
      </c>
      <c r="AD810" s="86">
        <v>77</v>
      </c>
      <c r="AE810" s="86">
        <f t="shared" si="97"/>
        <v>78.411000000000001</v>
      </c>
      <c r="AF810" s="159"/>
      <c r="AI810" s="130">
        <v>2348</v>
      </c>
      <c r="AJ810" s="73">
        <v>50.454120697360302</v>
      </c>
      <c r="AL810" s="74">
        <v>79</v>
      </c>
      <c r="AM810" s="74">
        <v>79</v>
      </c>
    </row>
    <row r="811" spans="1:39" ht="10.15" customHeight="1">
      <c r="A811" s="22">
        <v>42690</v>
      </c>
      <c r="B811" s="50">
        <f t="shared" si="96"/>
        <v>2016</v>
      </c>
      <c r="H811" s="5">
        <v>2610</v>
      </c>
      <c r="J811" s="32">
        <v>129.97206218601715</v>
      </c>
      <c r="L811" s="99">
        <v>125</v>
      </c>
      <c r="M811" s="7" t="s">
        <v>269</v>
      </c>
      <c r="O811" s="75">
        <v>2403</v>
      </c>
      <c r="Q811" s="3">
        <v>51.3972767374052</v>
      </c>
      <c r="U811" s="24">
        <v>66.5</v>
      </c>
      <c r="X811" s="155"/>
      <c r="Y811" s="155">
        <v>234.79468589240005</v>
      </c>
      <c r="Z811" s="153">
        <v>220</v>
      </c>
      <c r="AA811" s="154" t="s">
        <v>270</v>
      </c>
      <c r="AC811" s="86">
        <v>64.900000000000006</v>
      </c>
      <c r="AD811" s="86">
        <v>77</v>
      </c>
      <c r="AE811" s="86">
        <f t="shared" si="97"/>
        <v>78.411000000000001</v>
      </c>
      <c r="AF811" s="159"/>
      <c r="AI811" s="130">
        <v>2348</v>
      </c>
      <c r="AJ811" s="73">
        <v>50.585104960089403</v>
      </c>
      <c r="AL811" s="74">
        <v>79</v>
      </c>
      <c r="AM811" s="74">
        <v>79</v>
      </c>
    </row>
    <row r="812" spans="1:39" ht="10.15" customHeight="1">
      <c r="A812" s="22">
        <v>42691</v>
      </c>
      <c r="B812" s="50">
        <f t="shared" si="96"/>
        <v>2016</v>
      </c>
      <c r="H812" s="5">
        <v>2610</v>
      </c>
      <c r="J812" s="32">
        <v>127.28679737600619</v>
      </c>
      <c r="L812" s="99">
        <v>125</v>
      </c>
      <c r="M812" s="7" t="s">
        <v>269</v>
      </c>
      <c r="O812" s="75">
        <v>2403</v>
      </c>
      <c r="Q812" s="3">
        <v>52.112981051808397</v>
      </c>
      <c r="U812" s="24">
        <v>66.5</v>
      </c>
      <c r="X812" s="155"/>
      <c r="Y812" s="155">
        <v>235.3324759237</v>
      </c>
      <c r="Z812" s="153">
        <v>220</v>
      </c>
      <c r="AA812" s="154" t="s">
        <v>270</v>
      </c>
      <c r="AC812" s="86">
        <v>64.400000000000006</v>
      </c>
      <c r="AD812" s="86">
        <v>77</v>
      </c>
      <c r="AE812" s="86">
        <f t="shared" si="97"/>
        <v>78.411000000000001</v>
      </c>
      <c r="AF812" s="159"/>
      <c r="AI812" s="130">
        <v>2348</v>
      </c>
      <c r="AJ812" s="73">
        <v>50.608757046743307</v>
      </c>
      <c r="AL812" s="74">
        <v>79</v>
      </c>
      <c r="AM812" s="74">
        <v>79</v>
      </c>
    </row>
    <row r="813" spans="1:39" ht="10.15" customHeight="1">
      <c r="A813" s="22">
        <v>42692</v>
      </c>
      <c r="B813" s="50">
        <f t="shared" si="96"/>
        <v>2016</v>
      </c>
      <c r="H813" s="5">
        <v>2610</v>
      </c>
      <c r="J813" s="32">
        <v>122.65325563213138</v>
      </c>
      <c r="L813" s="99">
        <v>125</v>
      </c>
      <c r="M813" s="7" t="s">
        <v>269</v>
      </c>
      <c r="O813" s="75">
        <v>2403</v>
      </c>
      <c r="Q813" s="3">
        <v>50.671610259547997</v>
      </c>
      <c r="U813" s="24">
        <v>66.5</v>
      </c>
      <c r="X813" s="155"/>
      <c r="Y813" s="155">
        <v>237.17336621960001</v>
      </c>
      <c r="Z813" s="153">
        <v>220</v>
      </c>
      <c r="AA813" s="154" t="s">
        <v>270</v>
      </c>
      <c r="AC813" s="86">
        <v>64.8</v>
      </c>
      <c r="AD813" s="86">
        <v>77</v>
      </c>
      <c r="AE813" s="86">
        <f t="shared" si="97"/>
        <v>78.411000000000001</v>
      </c>
      <c r="AF813" s="159"/>
      <c r="AI813" s="130">
        <v>2348</v>
      </c>
      <c r="AJ813" s="73">
        <v>50.172369319518999</v>
      </c>
      <c r="AL813" s="74">
        <v>79</v>
      </c>
      <c r="AM813" s="74">
        <v>79</v>
      </c>
    </row>
    <row r="814" spans="1:39" ht="10.15" customHeight="1">
      <c r="A814" s="22">
        <v>42693</v>
      </c>
      <c r="B814" s="50">
        <f t="shared" si="96"/>
        <v>2016</v>
      </c>
      <c r="H814" s="5">
        <v>2610</v>
      </c>
      <c r="J814" s="32">
        <v>125.96043604947539</v>
      </c>
      <c r="L814" s="6">
        <v>132</v>
      </c>
      <c r="O814" s="75">
        <v>2403</v>
      </c>
      <c r="Q814" s="3">
        <v>49.866550769682696</v>
      </c>
      <c r="U814" s="24">
        <v>66.5</v>
      </c>
      <c r="X814" s="155"/>
      <c r="Y814" s="155">
        <v>240.00037232160003</v>
      </c>
      <c r="Z814" s="155">
        <v>255</v>
      </c>
      <c r="AC814" s="86">
        <v>63.7</v>
      </c>
      <c r="AD814" s="86">
        <v>77</v>
      </c>
      <c r="AE814" s="86">
        <f t="shared" si="97"/>
        <v>78.411000000000001</v>
      </c>
      <c r="AF814" s="159"/>
      <c r="AI814" s="130">
        <v>2348</v>
      </c>
      <c r="AJ814" s="73">
        <v>48.119507238682999</v>
      </c>
      <c r="AL814" s="74">
        <v>79</v>
      </c>
      <c r="AM814" s="74">
        <v>79</v>
      </c>
    </row>
    <row r="815" spans="1:39" ht="10.15" customHeight="1">
      <c r="A815" s="22">
        <v>42694</v>
      </c>
      <c r="B815" s="50">
        <f t="shared" si="96"/>
        <v>2016</v>
      </c>
      <c r="H815" s="5">
        <v>2610</v>
      </c>
      <c r="J815" s="32">
        <v>131.71201485366615</v>
      </c>
      <c r="L815" s="6">
        <v>132</v>
      </c>
      <c r="O815" s="75">
        <v>2403</v>
      </c>
      <c r="Q815" s="3">
        <v>48.265741793428703</v>
      </c>
      <c r="U815" s="24">
        <v>66.5</v>
      </c>
      <c r="X815" s="155"/>
      <c r="Y815" s="155">
        <v>240.80730790939998</v>
      </c>
      <c r="Z815" s="155">
        <v>255</v>
      </c>
      <c r="AC815" s="86">
        <v>64.3</v>
      </c>
      <c r="AD815" s="86">
        <v>77</v>
      </c>
      <c r="AE815" s="86">
        <f t="shared" si="97"/>
        <v>78.411000000000001</v>
      </c>
      <c r="AF815" s="159"/>
      <c r="AI815" s="130">
        <v>2348</v>
      </c>
      <c r="AJ815" s="73">
        <v>46.549561755453006</v>
      </c>
      <c r="AL815" s="74">
        <v>79</v>
      </c>
      <c r="AM815" s="74">
        <v>79</v>
      </c>
    </row>
    <row r="816" spans="1:39" ht="10.15" customHeight="1">
      <c r="A816" s="22">
        <v>42695</v>
      </c>
      <c r="B816" s="50">
        <f t="shared" si="96"/>
        <v>2016</v>
      </c>
      <c r="H816" s="5">
        <v>2610</v>
      </c>
      <c r="J816" s="32">
        <v>132.83616402938407</v>
      </c>
      <c r="L816" s="6">
        <v>132</v>
      </c>
      <c r="O816" s="75">
        <v>2403</v>
      </c>
      <c r="Q816" s="3">
        <v>56.760389733967997</v>
      </c>
      <c r="U816" s="24">
        <v>66.5</v>
      </c>
      <c r="X816" s="155"/>
      <c r="Y816" s="155">
        <v>237.52344711089995</v>
      </c>
      <c r="Z816" s="155">
        <v>255</v>
      </c>
      <c r="AC816" s="86">
        <v>64</v>
      </c>
      <c r="AD816" s="86">
        <v>77</v>
      </c>
      <c r="AE816" s="86">
        <f t="shared" si="97"/>
        <v>78.411000000000001</v>
      </c>
      <c r="AF816" s="159"/>
      <c r="AI816" s="130">
        <v>2348</v>
      </c>
      <c r="AJ816" s="73">
        <v>51.845543829298201</v>
      </c>
      <c r="AL816" s="74">
        <v>79</v>
      </c>
      <c r="AM816" s="74">
        <v>79</v>
      </c>
    </row>
    <row r="817" spans="1:39" ht="10.15" customHeight="1">
      <c r="A817" s="22">
        <v>42696</v>
      </c>
      <c r="B817" s="50">
        <f t="shared" si="96"/>
        <v>2016</v>
      </c>
      <c r="H817" s="5">
        <v>2610</v>
      </c>
      <c r="J817" s="32">
        <v>133.99590207414903</v>
      </c>
      <c r="L817" s="6">
        <v>132</v>
      </c>
      <c r="O817" s="75">
        <v>2403</v>
      </c>
      <c r="Q817" s="3">
        <v>57.899839589416501</v>
      </c>
      <c r="U817" s="24">
        <v>66.5</v>
      </c>
      <c r="X817" s="155"/>
      <c r="Y817" s="155">
        <v>245.84598248880008</v>
      </c>
      <c r="Z817" s="155">
        <v>255</v>
      </c>
      <c r="AC817" s="86">
        <v>64.5</v>
      </c>
      <c r="AD817" s="86">
        <v>77</v>
      </c>
      <c r="AE817" s="86">
        <f t="shared" si="97"/>
        <v>78.411000000000001</v>
      </c>
      <c r="AF817" s="159"/>
      <c r="AI817" s="130">
        <v>2348</v>
      </c>
      <c r="AJ817" s="73">
        <v>53.320177902004602</v>
      </c>
      <c r="AL817" s="74">
        <v>79</v>
      </c>
      <c r="AM817" s="74">
        <v>79</v>
      </c>
    </row>
    <row r="818" spans="1:39" ht="10.15" customHeight="1">
      <c r="A818" s="22">
        <v>42697</v>
      </c>
      <c r="B818" s="50">
        <f t="shared" si="96"/>
        <v>2016</v>
      </c>
      <c r="H818" s="5">
        <v>2610</v>
      </c>
      <c r="J818" s="32">
        <v>128.04386461864766</v>
      </c>
      <c r="L818" s="6">
        <v>132</v>
      </c>
      <c r="O818" s="75">
        <v>2403</v>
      </c>
      <c r="Q818" s="3">
        <v>56.755500032949904</v>
      </c>
      <c r="U818" s="24">
        <v>66.5</v>
      </c>
      <c r="X818" s="155"/>
      <c r="Y818" s="155">
        <v>239.2191551395</v>
      </c>
      <c r="Z818" s="155">
        <v>255</v>
      </c>
      <c r="AC818" s="86">
        <v>64.2</v>
      </c>
      <c r="AD818" s="86">
        <v>77</v>
      </c>
      <c r="AE818" s="86">
        <f t="shared" si="97"/>
        <v>78.411000000000001</v>
      </c>
      <c r="AF818" s="159"/>
      <c r="AI818" s="130">
        <v>2348</v>
      </c>
      <c r="AJ818" s="73">
        <v>53.255801728625201</v>
      </c>
      <c r="AL818" s="74">
        <v>79</v>
      </c>
      <c r="AM818" s="74">
        <v>79</v>
      </c>
    </row>
    <row r="819" spans="1:39" ht="10.15" customHeight="1">
      <c r="A819" s="22">
        <v>42698</v>
      </c>
      <c r="B819" s="50">
        <f t="shared" si="96"/>
        <v>2016</v>
      </c>
      <c r="H819" s="5">
        <v>2610</v>
      </c>
      <c r="J819" s="32">
        <v>132.86179016908798</v>
      </c>
      <c r="L819" s="6">
        <v>132</v>
      </c>
      <c r="O819" s="75">
        <v>2403</v>
      </c>
      <c r="Q819" s="3">
        <v>58.768184293631002</v>
      </c>
      <c r="U819" s="24">
        <v>66.5</v>
      </c>
      <c r="X819" s="155"/>
      <c r="Y819" s="155">
        <v>227.83056726299998</v>
      </c>
      <c r="Z819" s="155">
        <v>255</v>
      </c>
      <c r="AC819" s="86">
        <v>63.3</v>
      </c>
      <c r="AD819" s="86">
        <v>77</v>
      </c>
      <c r="AE819" s="86">
        <f t="shared" si="97"/>
        <v>78.411000000000001</v>
      </c>
      <c r="AF819" s="159"/>
      <c r="AI819" s="130">
        <v>2348</v>
      </c>
      <c r="AJ819" s="73">
        <v>53.1261169755944</v>
      </c>
      <c r="AL819" s="74">
        <v>79</v>
      </c>
      <c r="AM819" s="74">
        <v>79</v>
      </c>
    </row>
    <row r="820" spans="1:39" ht="10.15" customHeight="1">
      <c r="A820" s="22">
        <v>42699</v>
      </c>
      <c r="B820" s="50">
        <f t="shared" si="96"/>
        <v>2016</v>
      </c>
      <c r="H820" s="5">
        <v>2610</v>
      </c>
      <c r="J820" s="32">
        <v>140.95093667153014</v>
      </c>
      <c r="L820" s="6">
        <v>132</v>
      </c>
      <c r="O820" s="75">
        <v>2403</v>
      </c>
      <c r="Q820" s="3">
        <v>57.201057370825801</v>
      </c>
      <c r="U820" s="24">
        <v>66.5</v>
      </c>
      <c r="X820" s="155"/>
      <c r="Y820" s="155">
        <v>222.03116406990009</v>
      </c>
      <c r="Z820" s="155">
        <v>255</v>
      </c>
      <c r="AC820" s="86">
        <v>63.5</v>
      </c>
      <c r="AD820" s="86">
        <v>77</v>
      </c>
      <c r="AE820" s="86">
        <f t="shared" si="97"/>
        <v>78.411000000000001</v>
      </c>
      <c r="AF820" s="159"/>
      <c r="AI820" s="130">
        <v>2348</v>
      </c>
      <c r="AJ820" s="73">
        <v>52.570152070042298</v>
      </c>
      <c r="AL820" s="74">
        <v>79</v>
      </c>
      <c r="AM820" s="74">
        <v>79</v>
      </c>
    </row>
    <row r="821" spans="1:39" ht="10.15" customHeight="1">
      <c r="A821" s="22">
        <v>42700</v>
      </c>
      <c r="B821" s="50">
        <f t="shared" si="96"/>
        <v>2016</v>
      </c>
      <c r="H821" s="5">
        <v>2610</v>
      </c>
      <c r="J821" s="32">
        <v>125.8477121204487</v>
      </c>
      <c r="L821" s="6">
        <v>132</v>
      </c>
      <c r="O821" s="75">
        <v>2403</v>
      </c>
      <c r="Q821" s="3">
        <v>56.966584452454299</v>
      </c>
      <c r="U821" s="24">
        <v>66.5</v>
      </c>
      <c r="X821" s="155"/>
      <c r="Y821" s="155">
        <v>226.25071663600005</v>
      </c>
      <c r="Z821" s="155">
        <v>255</v>
      </c>
      <c r="AC821" s="86">
        <v>62.5</v>
      </c>
      <c r="AD821" s="86">
        <v>77</v>
      </c>
      <c r="AE821" s="86">
        <f t="shared" si="97"/>
        <v>78.411000000000001</v>
      </c>
      <c r="AF821" s="159"/>
      <c r="AI821" s="130">
        <v>2348</v>
      </c>
      <c r="AJ821" s="73">
        <v>52.133464616031198</v>
      </c>
      <c r="AL821" s="74">
        <v>79</v>
      </c>
      <c r="AM821" s="74">
        <v>79</v>
      </c>
    </row>
    <row r="822" spans="1:39" ht="10.15" customHeight="1">
      <c r="A822" s="22">
        <v>42701</v>
      </c>
      <c r="B822" s="50">
        <f t="shared" si="96"/>
        <v>2016</v>
      </c>
      <c r="H822" s="5">
        <v>2610</v>
      </c>
      <c r="J822" s="32">
        <v>128.07097147764591</v>
      </c>
      <c r="L822" s="6">
        <v>132</v>
      </c>
      <c r="O822" s="75">
        <v>2403</v>
      </c>
      <c r="Q822" s="3">
        <v>55.073937795247701</v>
      </c>
      <c r="U822" s="24">
        <v>66.5</v>
      </c>
      <c r="X822" s="155"/>
      <c r="Y822" s="155">
        <v>228.3018825970999</v>
      </c>
      <c r="Z822" s="155">
        <v>255</v>
      </c>
      <c r="AC822" s="86">
        <v>62.1</v>
      </c>
      <c r="AD822" s="86">
        <v>77</v>
      </c>
      <c r="AE822" s="86">
        <f t="shared" si="97"/>
        <v>78.411000000000001</v>
      </c>
      <c r="AF822" s="159"/>
      <c r="AI822" s="130">
        <v>2348</v>
      </c>
      <c r="AJ822" s="73">
        <v>49.661801694783897</v>
      </c>
      <c r="AL822" s="74">
        <v>79</v>
      </c>
      <c r="AM822" s="74">
        <v>79</v>
      </c>
    </row>
    <row r="823" spans="1:39" ht="10.15" customHeight="1">
      <c r="A823" s="22">
        <v>42702</v>
      </c>
      <c r="B823" s="50">
        <f t="shared" si="96"/>
        <v>2016</v>
      </c>
      <c r="H823" s="5">
        <v>2610</v>
      </c>
      <c r="J823" s="32">
        <v>127.62037632140323</v>
      </c>
      <c r="L823" s="6">
        <v>132</v>
      </c>
      <c r="O823" s="75">
        <v>2403</v>
      </c>
      <c r="Q823" s="3">
        <v>57.675202811895304</v>
      </c>
      <c r="U823" s="24">
        <v>66.5</v>
      </c>
      <c r="X823" s="155"/>
      <c r="Y823" s="155">
        <v>233.01467244809996</v>
      </c>
      <c r="Z823" s="155">
        <v>255</v>
      </c>
      <c r="AC823" s="86">
        <v>62.8</v>
      </c>
      <c r="AD823" s="86">
        <v>77</v>
      </c>
      <c r="AE823" s="86">
        <f t="shared" si="97"/>
        <v>78.411000000000001</v>
      </c>
      <c r="AF823" s="159"/>
      <c r="AI823" s="130">
        <v>2348</v>
      </c>
      <c r="AJ823" s="73">
        <v>52.143815105815001</v>
      </c>
      <c r="AL823" s="74">
        <v>79</v>
      </c>
      <c r="AM823" s="74">
        <v>79</v>
      </c>
    </row>
    <row r="824" spans="1:39" ht="10.15" customHeight="1">
      <c r="A824" s="22">
        <v>42703</v>
      </c>
      <c r="B824" s="50">
        <f t="shared" si="96"/>
        <v>2016</v>
      </c>
      <c r="H824" s="5">
        <v>2610</v>
      </c>
      <c r="J824" s="32">
        <v>128.71109632982086</v>
      </c>
      <c r="L824" s="6">
        <v>132</v>
      </c>
      <c r="O824" s="75">
        <v>2403</v>
      </c>
      <c r="Q824" s="3">
        <v>57.573122561287896</v>
      </c>
      <c r="U824" s="24">
        <v>66.5</v>
      </c>
      <c r="X824" s="155"/>
      <c r="Y824" s="155">
        <v>231.72215153379997</v>
      </c>
      <c r="Z824" s="155">
        <v>255</v>
      </c>
      <c r="AC824" s="86">
        <v>63.8</v>
      </c>
      <c r="AD824" s="86">
        <v>77</v>
      </c>
      <c r="AE824" s="86">
        <f t="shared" si="97"/>
        <v>78.411000000000001</v>
      </c>
      <c r="AF824" s="159"/>
      <c r="AI824" s="130">
        <v>2348</v>
      </c>
      <c r="AJ824" s="73">
        <v>52.304637310940905</v>
      </c>
      <c r="AL824" s="74">
        <v>79</v>
      </c>
      <c r="AM824" s="74">
        <v>79</v>
      </c>
    </row>
    <row r="825" spans="1:39" ht="10.15" customHeight="1">
      <c r="A825" s="22">
        <v>42704</v>
      </c>
      <c r="B825" s="50">
        <f t="shared" si="96"/>
        <v>2016</v>
      </c>
      <c r="H825" s="5">
        <v>2610</v>
      </c>
      <c r="J825" s="32">
        <v>126.4168543291804</v>
      </c>
      <c r="L825" s="6">
        <v>132</v>
      </c>
      <c r="O825" s="75">
        <v>2403</v>
      </c>
      <c r="Q825" s="3">
        <v>55.086303168249394</v>
      </c>
      <c r="U825" s="24">
        <v>66.5</v>
      </c>
      <c r="X825" s="155"/>
      <c r="Y825" s="155">
        <v>228.07566996890003</v>
      </c>
      <c r="Z825" s="155">
        <v>255</v>
      </c>
      <c r="AC825" s="86">
        <v>64</v>
      </c>
      <c r="AD825" s="86">
        <v>77</v>
      </c>
      <c r="AE825" s="86">
        <f t="shared" si="97"/>
        <v>78.411000000000001</v>
      </c>
      <c r="AF825" s="159"/>
      <c r="AI825" s="130">
        <v>2348</v>
      </c>
      <c r="AJ825" s="73">
        <v>50.8199685645627</v>
      </c>
      <c r="AL825" s="74">
        <v>79</v>
      </c>
      <c r="AM825" s="74">
        <v>79</v>
      </c>
    </row>
    <row r="826" spans="1:39" ht="10.15" customHeight="1">
      <c r="A826" s="22">
        <v>42705</v>
      </c>
      <c r="B826" s="50">
        <f t="shared" si="96"/>
        <v>2016</v>
      </c>
      <c r="C826" s="172" t="s">
        <v>227</v>
      </c>
      <c r="D826" s="158">
        <v>0</v>
      </c>
      <c r="E826" s="157">
        <v>150</v>
      </c>
      <c r="H826" s="5">
        <v>2629</v>
      </c>
      <c r="J826" s="32">
        <v>124.04596834630168</v>
      </c>
      <c r="L826" s="6">
        <v>133</v>
      </c>
      <c r="O826" s="75">
        <v>2403</v>
      </c>
      <c r="Q826" s="3">
        <v>53.341591161480103</v>
      </c>
      <c r="U826" s="24">
        <v>67</v>
      </c>
      <c r="X826" s="155"/>
      <c r="Y826" s="155">
        <v>235.17644326750002</v>
      </c>
      <c r="Z826" s="113">
        <v>256.2</v>
      </c>
      <c r="AC826" s="86">
        <v>64.063929999999999</v>
      </c>
      <c r="AD826" s="86">
        <v>77.3</v>
      </c>
      <c r="AE826" s="86">
        <f t="shared" si="97"/>
        <v>78.710999999999999</v>
      </c>
      <c r="AF826" s="159"/>
      <c r="AI826" s="130">
        <v>2348</v>
      </c>
      <c r="AJ826" s="73">
        <v>49.031493583908606</v>
      </c>
      <c r="AL826" s="74">
        <v>80</v>
      </c>
      <c r="AM826" s="74">
        <v>80</v>
      </c>
    </row>
    <row r="827" spans="1:39" ht="10.15" customHeight="1">
      <c r="A827" s="22">
        <v>42706</v>
      </c>
      <c r="B827" s="50">
        <f t="shared" si="96"/>
        <v>2016</v>
      </c>
      <c r="H827" s="5">
        <v>2629</v>
      </c>
      <c r="J827" s="32">
        <v>132.480288756005</v>
      </c>
      <c r="L827" s="6">
        <v>133</v>
      </c>
      <c r="O827" s="75">
        <v>2403</v>
      </c>
      <c r="Q827" s="3">
        <v>54.0342458679063</v>
      </c>
      <c r="U827" s="24">
        <v>67</v>
      </c>
      <c r="X827" s="155"/>
      <c r="Y827" s="155">
        <v>234.66507402069999</v>
      </c>
      <c r="Z827" s="155">
        <v>256.2</v>
      </c>
      <c r="AC827" s="86">
        <v>63.758119999999998</v>
      </c>
      <c r="AD827" s="86">
        <v>77.3</v>
      </c>
      <c r="AE827" s="86">
        <f t="shared" si="97"/>
        <v>78.710999999999999</v>
      </c>
      <c r="AF827" s="159"/>
      <c r="AI827" s="130">
        <v>2348</v>
      </c>
      <c r="AJ827" s="73">
        <v>49.8661000558116</v>
      </c>
      <c r="AL827" s="74">
        <v>80</v>
      </c>
      <c r="AM827" s="74">
        <v>80</v>
      </c>
    </row>
    <row r="828" spans="1:39" ht="10.15" customHeight="1">
      <c r="A828" s="22">
        <v>42707</v>
      </c>
      <c r="B828" s="50">
        <f t="shared" si="96"/>
        <v>2016</v>
      </c>
      <c r="H828" s="5">
        <v>2629</v>
      </c>
      <c r="J828" s="32">
        <v>129.08664006896282</v>
      </c>
      <c r="L828" s="6">
        <v>133</v>
      </c>
      <c r="O828" s="75">
        <v>2403</v>
      </c>
      <c r="Q828" s="3">
        <v>56.430357761177703</v>
      </c>
      <c r="U828" s="24">
        <v>67</v>
      </c>
      <c r="X828" s="155"/>
      <c r="Y828" s="155">
        <v>236.66364173269997</v>
      </c>
      <c r="Z828" s="155">
        <v>256.2</v>
      </c>
      <c r="AC828" s="86">
        <v>65.898219999999995</v>
      </c>
      <c r="AD828" s="86">
        <v>77.3</v>
      </c>
      <c r="AE828" s="86">
        <f t="shared" si="97"/>
        <v>78.710999999999999</v>
      </c>
      <c r="AF828" s="159"/>
      <c r="AI828" s="130">
        <v>2348</v>
      </c>
      <c r="AJ828" s="73">
        <v>52.672617215794801</v>
      </c>
      <c r="AL828" s="74">
        <v>80</v>
      </c>
      <c r="AM828" s="74">
        <v>80</v>
      </c>
    </row>
    <row r="829" spans="1:39" ht="10.15" customHeight="1">
      <c r="A829" s="22">
        <v>42708</v>
      </c>
      <c r="B829" s="50">
        <f t="shared" si="96"/>
        <v>2016</v>
      </c>
      <c r="H829" s="5">
        <v>2629</v>
      </c>
      <c r="J829" s="32">
        <v>131.50763428749485</v>
      </c>
      <c r="L829" s="6">
        <v>133</v>
      </c>
      <c r="O829" s="75">
        <v>2403</v>
      </c>
      <c r="Q829" s="3">
        <v>57.713340198732702</v>
      </c>
      <c r="U829" s="24">
        <v>67</v>
      </c>
      <c r="X829" s="155"/>
      <c r="Y829" s="155">
        <v>238.26991114970005</v>
      </c>
      <c r="Z829" s="155">
        <v>256.2</v>
      </c>
      <c r="AC829" s="86">
        <v>66.010720000000006</v>
      </c>
      <c r="AD829" s="86">
        <v>77.3</v>
      </c>
      <c r="AE829" s="86">
        <f t="shared" si="97"/>
        <v>78.710999999999999</v>
      </c>
      <c r="AF829" s="159"/>
      <c r="AI829" s="130">
        <v>2348</v>
      </c>
      <c r="AJ829" s="73">
        <v>52.572670690829803</v>
      </c>
      <c r="AL829" s="74">
        <v>80</v>
      </c>
      <c r="AM829" s="74">
        <v>80</v>
      </c>
    </row>
    <row r="830" spans="1:39" ht="10.15" customHeight="1">
      <c r="A830" s="22">
        <v>42709</v>
      </c>
      <c r="B830" s="50">
        <f t="shared" si="96"/>
        <v>2016</v>
      </c>
      <c r="H830" s="5">
        <v>2629</v>
      </c>
      <c r="J830" s="32">
        <v>129.33150459766347</v>
      </c>
      <c r="L830" s="6">
        <v>133</v>
      </c>
      <c r="O830" s="75">
        <v>2403</v>
      </c>
      <c r="Q830" s="3">
        <v>56.993358312559103</v>
      </c>
      <c r="U830" s="24">
        <v>67</v>
      </c>
      <c r="X830" s="155"/>
      <c r="Y830" s="155">
        <v>244.57820187029995</v>
      </c>
      <c r="Z830" s="155">
        <v>256.2</v>
      </c>
      <c r="AC830" s="86">
        <v>66.968890000000002</v>
      </c>
      <c r="AD830" s="86">
        <v>77.3</v>
      </c>
      <c r="AE830" s="86">
        <f t="shared" si="97"/>
        <v>78.710999999999999</v>
      </c>
      <c r="AF830" s="159"/>
      <c r="AI830" s="130">
        <v>2348</v>
      </c>
      <c r="AJ830" s="73">
        <v>53.443434148954402</v>
      </c>
      <c r="AL830" s="74">
        <v>80</v>
      </c>
      <c r="AM830" s="74">
        <v>80</v>
      </c>
    </row>
    <row r="831" spans="1:39" ht="10.15" customHeight="1">
      <c r="A831" s="22">
        <v>42710</v>
      </c>
      <c r="B831" s="50">
        <f t="shared" si="96"/>
        <v>2016</v>
      </c>
      <c r="H831" s="5">
        <v>2629</v>
      </c>
      <c r="J831" s="32">
        <v>131.95140428947991</v>
      </c>
      <c r="L831" s="6">
        <v>133</v>
      </c>
      <c r="O831" s="75">
        <v>2403</v>
      </c>
      <c r="Q831" s="3">
        <v>57.045081594991899</v>
      </c>
      <c r="U831" s="24">
        <v>67</v>
      </c>
      <c r="X831" s="155"/>
      <c r="Y831" s="155">
        <v>245.00185101280005</v>
      </c>
      <c r="Z831" s="155">
        <v>256.2</v>
      </c>
      <c r="AC831" s="86">
        <v>65.519800000000004</v>
      </c>
      <c r="AD831" s="86">
        <v>77.3</v>
      </c>
      <c r="AE831" s="86">
        <f t="shared" si="97"/>
        <v>78.710999999999999</v>
      </c>
      <c r="AF831" s="159"/>
      <c r="AI831" s="130">
        <v>2348</v>
      </c>
      <c r="AJ831" s="73">
        <v>54.149209316967998</v>
      </c>
      <c r="AL831" s="74">
        <v>80</v>
      </c>
      <c r="AM831" s="74">
        <v>80</v>
      </c>
    </row>
    <row r="832" spans="1:39" ht="10.15" customHeight="1">
      <c r="A832" s="22">
        <v>42711</v>
      </c>
      <c r="B832" s="50">
        <f t="shared" si="96"/>
        <v>2016</v>
      </c>
      <c r="H832" s="5">
        <v>2629</v>
      </c>
      <c r="J832" s="32">
        <v>129.1873727693247</v>
      </c>
      <c r="L832" s="6">
        <v>133</v>
      </c>
      <c r="O832" s="75">
        <v>2403</v>
      </c>
      <c r="Q832" s="3">
        <v>57.388412042716503</v>
      </c>
      <c r="U832" s="24">
        <v>67</v>
      </c>
      <c r="X832" s="155"/>
      <c r="Y832" s="155">
        <v>243.80752778480007</v>
      </c>
      <c r="Z832" s="155">
        <v>256.2</v>
      </c>
      <c r="AC832" s="86">
        <v>64.452470000000005</v>
      </c>
      <c r="AD832" s="86">
        <v>77.3</v>
      </c>
      <c r="AE832" s="86">
        <f t="shared" si="97"/>
        <v>78.710999999999999</v>
      </c>
      <c r="AF832" s="159"/>
      <c r="AI832" s="130">
        <v>2348</v>
      </c>
      <c r="AJ832" s="73">
        <v>53.732774065534805</v>
      </c>
      <c r="AL832" s="74">
        <v>80</v>
      </c>
      <c r="AM832" s="74">
        <v>80</v>
      </c>
    </row>
    <row r="833" spans="1:39" ht="10.15" customHeight="1">
      <c r="A833" s="22">
        <v>42712</v>
      </c>
      <c r="B833" s="50">
        <f t="shared" si="96"/>
        <v>2016</v>
      </c>
      <c r="H833" s="5">
        <v>2629</v>
      </c>
      <c r="J833" s="32">
        <v>127.06192846905182</v>
      </c>
      <c r="L833" s="6">
        <v>133</v>
      </c>
      <c r="O833" s="75">
        <v>2403</v>
      </c>
      <c r="Q833" s="3">
        <v>56.636363233462099</v>
      </c>
      <c r="U833" s="24">
        <v>67</v>
      </c>
      <c r="X833" s="155"/>
      <c r="Y833" s="155">
        <v>245.91915836609999</v>
      </c>
      <c r="Z833" s="155">
        <v>256.2</v>
      </c>
      <c r="AC833" s="86">
        <v>64.666749999999993</v>
      </c>
      <c r="AD833" s="86">
        <v>77.3</v>
      </c>
      <c r="AE833" s="86">
        <f t="shared" si="97"/>
        <v>78.710999999999999</v>
      </c>
      <c r="AF833" s="159"/>
      <c r="AI833" s="130">
        <v>2348</v>
      </c>
      <c r="AJ833" s="73">
        <v>53.066295369721203</v>
      </c>
      <c r="AL833" s="74">
        <v>80</v>
      </c>
      <c r="AM833" s="74">
        <v>80</v>
      </c>
    </row>
    <row r="834" spans="1:39" ht="10.15" customHeight="1">
      <c r="A834" s="22">
        <v>42713</v>
      </c>
      <c r="B834" s="50">
        <f t="shared" si="96"/>
        <v>2016</v>
      </c>
      <c r="H834" s="5">
        <v>2629</v>
      </c>
      <c r="J834" s="32">
        <v>127.07202291990149</v>
      </c>
      <c r="L834" s="6">
        <v>133</v>
      </c>
      <c r="O834" s="75">
        <v>2403</v>
      </c>
      <c r="Q834" s="3">
        <v>52.275081871882598</v>
      </c>
      <c r="U834" s="24">
        <v>67</v>
      </c>
      <c r="X834" s="155"/>
      <c r="Y834" s="155">
        <v>243.61567657370003</v>
      </c>
      <c r="Z834" s="155">
        <v>256.2</v>
      </c>
      <c r="AC834" s="86">
        <v>64.522530000000003</v>
      </c>
      <c r="AD834" s="86">
        <v>77.3</v>
      </c>
      <c r="AE834" s="86">
        <f t="shared" si="97"/>
        <v>78.710999999999999</v>
      </c>
      <c r="AF834" s="159"/>
      <c r="AI834" s="130">
        <v>2348</v>
      </c>
      <c r="AJ834" s="73">
        <v>49.688353358451103</v>
      </c>
      <c r="AL834" s="74">
        <v>80</v>
      </c>
      <c r="AM834" s="74">
        <v>80</v>
      </c>
    </row>
    <row r="835" spans="1:39" ht="10.15" customHeight="1">
      <c r="A835" s="22">
        <v>42714</v>
      </c>
      <c r="B835" s="50">
        <f t="shared" si="96"/>
        <v>2016</v>
      </c>
      <c r="H835" s="5">
        <v>2629</v>
      </c>
      <c r="J835" s="32">
        <v>127.46484630252344</v>
      </c>
      <c r="L835" s="6">
        <v>133</v>
      </c>
      <c r="O835" s="75">
        <v>2403</v>
      </c>
      <c r="Q835" s="3">
        <v>55.629978873306399</v>
      </c>
      <c r="U835" s="24">
        <v>67</v>
      </c>
      <c r="X835" s="155"/>
      <c r="Y835" s="155">
        <v>249.63843095620001</v>
      </c>
      <c r="Z835" s="155">
        <v>256.2</v>
      </c>
      <c r="AC835" s="86">
        <v>65.727760000000004</v>
      </c>
      <c r="AD835" s="86">
        <v>77.3</v>
      </c>
      <c r="AE835" s="86">
        <f t="shared" si="97"/>
        <v>78.710999999999999</v>
      </c>
      <c r="AF835" s="159"/>
      <c r="AI835" s="130">
        <v>2348</v>
      </c>
      <c r="AJ835" s="73">
        <v>52.655673231882695</v>
      </c>
      <c r="AL835" s="74">
        <v>80</v>
      </c>
      <c r="AM835" s="74">
        <v>80</v>
      </c>
    </row>
    <row r="836" spans="1:39" ht="10.15" customHeight="1">
      <c r="A836" s="22">
        <v>42715</v>
      </c>
      <c r="B836" s="50">
        <f t="shared" si="96"/>
        <v>2016</v>
      </c>
      <c r="H836" s="5">
        <v>2629</v>
      </c>
      <c r="J836" s="32">
        <v>119.99031873992914</v>
      </c>
      <c r="L836" s="6">
        <v>133</v>
      </c>
      <c r="O836" s="75">
        <v>2403</v>
      </c>
      <c r="Q836" s="3">
        <v>55.014355357070002</v>
      </c>
      <c r="U836" s="24">
        <v>67</v>
      </c>
      <c r="X836" s="155"/>
      <c r="Y836" s="155">
        <v>252.25647593790001</v>
      </c>
      <c r="Z836" s="155">
        <v>256.2</v>
      </c>
      <c r="AC836" s="86">
        <v>66.019379999999998</v>
      </c>
      <c r="AD836" s="86">
        <v>77.3</v>
      </c>
      <c r="AE836" s="86">
        <f t="shared" si="97"/>
        <v>78.710999999999999</v>
      </c>
      <c r="AF836" s="159"/>
      <c r="AI836" s="130">
        <v>2348</v>
      </c>
      <c r="AJ836" s="73">
        <v>52.309405742933798</v>
      </c>
      <c r="AL836" s="74">
        <v>80</v>
      </c>
      <c r="AM836" s="74">
        <v>80</v>
      </c>
    </row>
    <row r="837" spans="1:39" ht="10.15" customHeight="1">
      <c r="A837" s="22">
        <v>42716</v>
      </c>
      <c r="B837" s="50">
        <f t="shared" si="96"/>
        <v>2016</v>
      </c>
      <c r="H837" s="5">
        <v>2629</v>
      </c>
      <c r="J837" s="32">
        <v>122.87698938295139</v>
      </c>
      <c r="L837" s="6">
        <v>133</v>
      </c>
      <c r="O837" s="75">
        <v>2403</v>
      </c>
      <c r="Q837" s="3">
        <v>55.800570259975295</v>
      </c>
      <c r="U837" s="24">
        <v>67</v>
      </c>
      <c r="X837" s="155"/>
      <c r="Y837" s="155">
        <v>250.8788176802</v>
      </c>
      <c r="Z837" s="155">
        <v>256.2</v>
      </c>
      <c r="AC837" s="86">
        <v>65.610759999999999</v>
      </c>
      <c r="AD837" s="86">
        <v>77.3</v>
      </c>
      <c r="AE837" s="86">
        <f t="shared" si="97"/>
        <v>78.710999999999999</v>
      </c>
      <c r="AF837" s="159"/>
      <c r="AI837" s="130">
        <v>2348</v>
      </c>
      <c r="AJ837" s="73">
        <v>52.975816594747798</v>
      </c>
      <c r="AL837" s="74">
        <v>80</v>
      </c>
      <c r="AM837" s="74">
        <v>80</v>
      </c>
    </row>
    <row r="838" spans="1:39" ht="10.15" customHeight="1">
      <c r="A838" s="22">
        <v>42717</v>
      </c>
      <c r="B838" s="50">
        <f t="shared" si="96"/>
        <v>2016</v>
      </c>
      <c r="H838" s="5">
        <v>2629</v>
      </c>
      <c r="J838" s="32">
        <v>120.97687861349662</v>
      </c>
      <c r="L838" s="6">
        <v>133</v>
      </c>
      <c r="O838" s="75">
        <v>2403</v>
      </c>
      <c r="Q838" s="3">
        <v>55.579529873397398</v>
      </c>
      <c r="U838" s="24">
        <v>67</v>
      </c>
      <c r="X838" s="155"/>
      <c r="Y838" s="155">
        <v>251.9841892307</v>
      </c>
      <c r="Z838" s="155">
        <v>256.2</v>
      </c>
      <c r="AC838" s="86">
        <v>64.584770000000006</v>
      </c>
      <c r="AD838" s="86">
        <v>77.3</v>
      </c>
      <c r="AE838" s="86">
        <f t="shared" si="97"/>
        <v>78.710999999999999</v>
      </c>
      <c r="AF838" s="159"/>
      <c r="AI838" s="130">
        <v>2348</v>
      </c>
      <c r="AJ838" s="73">
        <v>52.434524063795998</v>
      </c>
      <c r="AL838" s="74">
        <v>80</v>
      </c>
      <c r="AM838" s="74">
        <v>80</v>
      </c>
    </row>
    <row r="839" spans="1:39" ht="10.15" customHeight="1">
      <c r="A839" s="22">
        <v>42718</v>
      </c>
      <c r="B839" s="50">
        <f t="shared" si="96"/>
        <v>2016</v>
      </c>
      <c r="H839" s="5">
        <v>2629</v>
      </c>
      <c r="J839" s="32">
        <v>117.31907946633613</v>
      </c>
      <c r="L839" s="6">
        <v>133</v>
      </c>
      <c r="O839" s="75">
        <v>2403</v>
      </c>
      <c r="Q839" s="3">
        <v>56.122473996263395</v>
      </c>
      <c r="U839" s="24">
        <v>67</v>
      </c>
      <c r="X839" s="155"/>
      <c r="Y839" s="155">
        <v>250.55135983539998</v>
      </c>
      <c r="Z839" s="155">
        <v>256.2</v>
      </c>
      <c r="AC839" s="86">
        <v>65.797479999999993</v>
      </c>
      <c r="AD839" s="86">
        <v>77.3</v>
      </c>
      <c r="AE839" s="86">
        <f t="shared" si="97"/>
        <v>78.710999999999999</v>
      </c>
      <c r="AF839" s="159"/>
      <c r="AI839" s="130">
        <v>2348</v>
      </c>
      <c r="AJ839" s="73">
        <v>53.263790909933</v>
      </c>
      <c r="AL839" s="74">
        <v>80</v>
      </c>
      <c r="AM839" s="74">
        <v>80</v>
      </c>
    </row>
    <row r="840" spans="1:39" ht="10.15" customHeight="1">
      <c r="A840" s="22">
        <v>42719</v>
      </c>
      <c r="B840" s="50">
        <f t="shared" si="96"/>
        <v>2016</v>
      </c>
      <c r="H840" s="5">
        <v>2629</v>
      </c>
      <c r="J840" s="32">
        <v>113.05067281822876</v>
      </c>
      <c r="L840" s="6">
        <v>133</v>
      </c>
      <c r="O840" s="75">
        <v>2403</v>
      </c>
      <c r="Q840" s="3">
        <v>56.280986036891001</v>
      </c>
      <c r="U840" s="24">
        <v>67</v>
      </c>
      <c r="X840" s="155"/>
      <c r="Y840" s="155">
        <v>246.13041111949994</v>
      </c>
      <c r="Z840" s="155">
        <v>256.2</v>
      </c>
      <c r="AC840" s="86">
        <v>66.443020000000004</v>
      </c>
      <c r="AD840" s="86">
        <v>77.3</v>
      </c>
      <c r="AE840" s="86">
        <f t="shared" si="97"/>
        <v>78.710999999999999</v>
      </c>
      <c r="AF840" s="159"/>
      <c r="AI840" s="130">
        <v>2348</v>
      </c>
      <c r="AJ840" s="73">
        <v>52.83246765114</v>
      </c>
      <c r="AL840" s="74">
        <v>80</v>
      </c>
      <c r="AM840" s="74">
        <v>80</v>
      </c>
    </row>
    <row r="841" spans="1:39" ht="10.15" customHeight="1">
      <c r="A841" s="22">
        <v>42720</v>
      </c>
      <c r="B841" s="50">
        <f t="shared" si="96"/>
        <v>2016</v>
      </c>
      <c r="H841" s="5">
        <v>2629</v>
      </c>
      <c r="J841" s="32">
        <v>110.2055528653062</v>
      </c>
      <c r="L841" s="6">
        <v>133</v>
      </c>
      <c r="O841" s="75">
        <v>2403</v>
      </c>
      <c r="Q841" s="3">
        <v>57.381978958343701</v>
      </c>
      <c r="U841" s="24">
        <v>67</v>
      </c>
      <c r="X841" s="155"/>
      <c r="Y841" s="155">
        <v>242.67503042050001</v>
      </c>
      <c r="Z841" s="155">
        <v>256.2</v>
      </c>
      <c r="AC841" s="86">
        <v>66.729749999999996</v>
      </c>
      <c r="AD841" s="86">
        <v>77.3</v>
      </c>
      <c r="AE841" s="86">
        <f t="shared" si="97"/>
        <v>78.710999999999999</v>
      </c>
      <c r="AF841" s="159"/>
      <c r="AI841" s="130">
        <v>2348</v>
      </c>
      <c r="AJ841" s="73">
        <v>53.266491253390697</v>
      </c>
      <c r="AL841" s="74">
        <v>80</v>
      </c>
      <c r="AM841" s="74">
        <v>80</v>
      </c>
    </row>
    <row r="842" spans="1:39" ht="10.15" customHeight="1">
      <c r="A842" s="22">
        <v>42721</v>
      </c>
      <c r="B842" s="50">
        <f t="shared" si="96"/>
        <v>2016</v>
      </c>
      <c r="H842" s="5">
        <v>2629</v>
      </c>
      <c r="J842" s="32">
        <v>111.72839776422582</v>
      </c>
      <c r="L842" s="6">
        <v>133</v>
      </c>
      <c r="O842" s="75">
        <v>2403</v>
      </c>
      <c r="Q842" s="3">
        <v>55.711322811861699</v>
      </c>
      <c r="U842" s="24">
        <v>67</v>
      </c>
      <c r="X842" s="155"/>
      <c r="Y842" s="155">
        <v>242.66532845679995</v>
      </c>
      <c r="Z842" s="155">
        <v>256.2</v>
      </c>
      <c r="AC842" s="86">
        <v>67.945480000000003</v>
      </c>
      <c r="AD842" s="86">
        <v>77.3</v>
      </c>
      <c r="AE842" s="86">
        <f t="shared" si="97"/>
        <v>78.710999999999999</v>
      </c>
      <c r="AF842" s="159"/>
      <c r="AI842" s="130">
        <v>2348</v>
      </c>
      <c r="AJ842" s="73">
        <v>51.189395403312403</v>
      </c>
      <c r="AL842" s="74">
        <v>80</v>
      </c>
      <c r="AM842" s="74">
        <v>80</v>
      </c>
    </row>
    <row r="843" spans="1:39" ht="10.15" customHeight="1">
      <c r="A843" s="22">
        <v>42722</v>
      </c>
      <c r="B843" s="50">
        <f t="shared" si="96"/>
        <v>2016</v>
      </c>
      <c r="H843" s="5">
        <v>2629</v>
      </c>
      <c r="J843" s="32">
        <v>112.56231524420883</v>
      </c>
      <c r="L843" s="6">
        <v>133</v>
      </c>
      <c r="O843" s="75">
        <v>2403</v>
      </c>
      <c r="Q843" s="3">
        <v>56.404258467521899</v>
      </c>
      <c r="U843" s="24">
        <v>67</v>
      </c>
      <c r="X843" s="155"/>
      <c r="Y843" s="155">
        <v>246.53505579150004</v>
      </c>
      <c r="Z843" s="155">
        <v>256.2</v>
      </c>
      <c r="AC843" s="86">
        <v>68.922179999999997</v>
      </c>
      <c r="AD843" s="86">
        <v>77.3</v>
      </c>
      <c r="AE843" s="86">
        <f t="shared" si="97"/>
        <v>78.710999999999999</v>
      </c>
      <c r="AF843" s="159"/>
      <c r="AI843" s="130">
        <v>2348</v>
      </c>
      <c r="AJ843" s="73">
        <v>52.827848237168801</v>
      </c>
      <c r="AL843" s="74">
        <v>80</v>
      </c>
      <c r="AM843" s="74">
        <v>80</v>
      </c>
    </row>
    <row r="844" spans="1:39" ht="10.15" customHeight="1">
      <c r="A844" s="22">
        <v>42723</v>
      </c>
      <c r="B844" s="50">
        <f t="shared" si="96"/>
        <v>2016</v>
      </c>
      <c r="H844" s="5">
        <v>2629</v>
      </c>
      <c r="J844" s="32">
        <v>110.57242019320452</v>
      </c>
      <c r="L844" s="6">
        <v>133</v>
      </c>
      <c r="O844" s="75">
        <v>2403</v>
      </c>
      <c r="Q844" s="3">
        <v>56.545361478931298</v>
      </c>
      <c r="U844" s="24">
        <v>67</v>
      </c>
      <c r="X844" s="155"/>
      <c r="Y844" s="155">
        <v>248.69531711059997</v>
      </c>
      <c r="Z844" s="155">
        <v>256.2</v>
      </c>
      <c r="AC844" s="86">
        <v>68.156490000000005</v>
      </c>
      <c r="AD844" s="86">
        <v>77.3</v>
      </c>
      <c r="AE844" s="86">
        <f t="shared" si="97"/>
        <v>78.710999999999999</v>
      </c>
      <c r="AF844" s="159"/>
      <c r="AI844" s="130">
        <v>2348</v>
      </c>
      <c r="AJ844" s="73">
        <v>51.950108601623199</v>
      </c>
      <c r="AL844" s="74">
        <v>80</v>
      </c>
      <c r="AM844" s="74">
        <v>80</v>
      </c>
    </row>
    <row r="845" spans="1:39" ht="10.15" customHeight="1">
      <c r="A845" s="22">
        <v>42724</v>
      </c>
      <c r="B845" s="50">
        <f t="shared" si="96"/>
        <v>2016</v>
      </c>
      <c r="H845" s="5">
        <v>2629</v>
      </c>
      <c r="J845" s="32">
        <v>111.29994622442014</v>
      </c>
      <c r="L845" s="6">
        <v>133</v>
      </c>
      <c r="O845" s="75">
        <v>2403</v>
      </c>
      <c r="Q845" s="3">
        <v>57.806552629903301</v>
      </c>
      <c r="U845" s="24">
        <v>67</v>
      </c>
      <c r="X845" s="155"/>
      <c r="Y845" s="155">
        <v>250.51558875520007</v>
      </c>
      <c r="Z845" s="155">
        <v>256.2</v>
      </c>
      <c r="AC845" s="86">
        <v>67.248959999999997</v>
      </c>
      <c r="AD845" s="86">
        <v>77.3</v>
      </c>
      <c r="AE845" s="86">
        <f t="shared" si="97"/>
        <v>78.710999999999999</v>
      </c>
      <c r="AF845" s="159"/>
      <c r="AI845" s="130">
        <v>2348</v>
      </c>
      <c r="AJ845" s="73">
        <v>52.960294926104901</v>
      </c>
      <c r="AL845" s="74">
        <v>80</v>
      </c>
      <c r="AM845" s="74">
        <v>80</v>
      </c>
    </row>
    <row r="846" spans="1:39" ht="10.15" customHeight="1">
      <c r="A846" s="22">
        <v>42725</v>
      </c>
      <c r="B846" s="50">
        <f t="shared" si="96"/>
        <v>2016</v>
      </c>
      <c r="H846" s="5">
        <v>2629</v>
      </c>
      <c r="J846" s="32">
        <v>116.7835507886761</v>
      </c>
      <c r="L846" s="6">
        <v>133</v>
      </c>
      <c r="O846" s="75">
        <v>2403</v>
      </c>
      <c r="Q846" s="3">
        <v>60.489670300191001</v>
      </c>
      <c r="U846" s="24">
        <v>67</v>
      </c>
      <c r="X846" s="155"/>
      <c r="Y846" s="155">
        <v>250.04005763320001</v>
      </c>
      <c r="Z846" s="155">
        <v>256.2</v>
      </c>
      <c r="AC846" s="86">
        <v>66.150289999999998</v>
      </c>
      <c r="AD846" s="86">
        <v>77.3</v>
      </c>
      <c r="AE846" s="86">
        <f t="shared" si="97"/>
        <v>78.710999999999999</v>
      </c>
      <c r="AF846" s="159"/>
      <c r="AI846" s="130">
        <v>2348</v>
      </c>
      <c r="AJ846" s="73">
        <v>54.5581581681854</v>
      </c>
      <c r="AL846" s="74">
        <v>80</v>
      </c>
      <c r="AM846" s="74">
        <v>80</v>
      </c>
    </row>
    <row r="847" spans="1:39" ht="10.15" customHeight="1">
      <c r="A847" s="22">
        <v>42726</v>
      </c>
      <c r="B847" s="50">
        <f t="shared" si="96"/>
        <v>2016</v>
      </c>
      <c r="H847" s="5">
        <v>2629</v>
      </c>
      <c r="J847" s="32">
        <v>118.8332207226052</v>
      </c>
      <c r="L847" s="6">
        <v>133</v>
      </c>
      <c r="O847" s="75">
        <v>2403</v>
      </c>
      <c r="Q847" s="3">
        <v>57.781601821938203</v>
      </c>
      <c r="U847" s="24">
        <v>67</v>
      </c>
      <c r="X847" s="155"/>
      <c r="Y847" s="155">
        <v>249.27739857959997</v>
      </c>
      <c r="Z847" s="155">
        <v>256.2</v>
      </c>
      <c r="AC847" s="86">
        <v>67.680440000000004</v>
      </c>
      <c r="AD847" s="86">
        <v>77.3</v>
      </c>
      <c r="AE847" s="86">
        <f t="shared" si="97"/>
        <v>78.710999999999999</v>
      </c>
      <c r="AF847" s="159"/>
      <c r="AI847" s="130">
        <v>2348</v>
      </c>
      <c r="AJ847" s="73">
        <v>53.167639388008197</v>
      </c>
      <c r="AL847" s="74">
        <v>80</v>
      </c>
      <c r="AM847" s="74">
        <v>80</v>
      </c>
    </row>
    <row r="848" spans="1:39" ht="10.15" customHeight="1">
      <c r="A848" s="22">
        <v>42727</v>
      </c>
      <c r="B848" s="50">
        <f t="shared" si="96"/>
        <v>2016</v>
      </c>
      <c r="H848" s="5">
        <v>2629</v>
      </c>
      <c r="J848" s="32">
        <v>118.13673728610848</v>
      </c>
      <c r="L848" s="6">
        <v>133</v>
      </c>
      <c r="O848" s="75">
        <v>2403</v>
      </c>
      <c r="Q848" s="3">
        <v>58.1861503748149</v>
      </c>
      <c r="U848" s="24">
        <v>67</v>
      </c>
      <c r="X848" s="155"/>
      <c r="Y848" s="155">
        <v>255.98174590659991</v>
      </c>
      <c r="Z848" s="155">
        <v>256.2</v>
      </c>
      <c r="AC848" s="86">
        <v>68.875529999999998</v>
      </c>
      <c r="AD848" s="86">
        <v>77.3</v>
      </c>
      <c r="AE848" s="86">
        <f t="shared" si="97"/>
        <v>78.710999999999999</v>
      </c>
      <c r="AF848" s="159"/>
      <c r="AI848" s="130">
        <v>2348</v>
      </c>
      <c r="AJ848" s="73">
        <v>53.702689742418002</v>
      </c>
      <c r="AL848" s="74">
        <v>80</v>
      </c>
      <c r="AM848" s="74">
        <v>80</v>
      </c>
    </row>
    <row r="849" spans="1:39" ht="10.15" customHeight="1">
      <c r="A849" s="22">
        <v>42728</v>
      </c>
      <c r="B849" s="50">
        <f t="shared" si="96"/>
        <v>2016</v>
      </c>
      <c r="H849" s="5">
        <v>2629</v>
      </c>
      <c r="J849" s="32">
        <v>120.4571677133337</v>
      </c>
      <c r="L849" s="6">
        <v>133</v>
      </c>
      <c r="O849" s="75">
        <v>2403</v>
      </c>
      <c r="Q849" s="3">
        <v>57.260742509048896</v>
      </c>
      <c r="U849" s="24">
        <v>67</v>
      </c>
      <c r="X849" s="155"/>
      <c r="Y849" s="155">
        <v>253.13156052680006</v>
      </c>
      <c r="Z849" s="155">
        <v>256.2</v>
      </c>
      <c r="AC849" s="86">
        <v>68.544409999999999</v>
      </c>
      <c r="AD849" s="86">
        <v>77.3</v>
      </c>
      <c r="AE849" s="86">
        <f t="shared" si="97"/>
        <v>78.710999999999999</v>
      </c>
      <c r="AF849" s="159"/>
      <c r="AI849" s="130">
        <v>2348</v>
      </c>
      <c r="AJ849" s="73">
        <v>53.846704448323997</v>
      </c>
      <c r="AL849" s="74">
        <v>80</v>
      </c>
      <c r="AM849" s="74">
        <v>80</v>
      </c>
    </row>
    <row r="850" spans="1:39" ht="10.15" customHeight="1">
      <c r="A850" s="22">
        <v>42729</v>
      </c>
      <c r="B850" s="50">
        <f t="shared" si="96"/>
        <v>2016</v>
      </c>
      <c r="H850" s="5">
        <v>2629</v>
      </c>
      <c r="J850" s="32">
        <v>112.90414855991901</v>
      </c>
      <c r="L850" s="6">
        <v>133</v>
      </c>
      <c r="O850" s="75">
        <v>2403</v>
      </c>
      <c r="Q850" s="3">
        <v>59.326487632021497</v>
      </c>
      <c r="U850" s="24">
        <v>67</v>
      </c>
      <c r="X850" s="155"/>
      <c r="Y850" s="155">
        <v>247.73826209110001</v>
      </c>
      <c r="Z850" s="155">
        <v>256.2</v>
      </c>
      <c r="AC850" s="86">
        <v>69.813770000000005</v>
      </c>
      <c r="AD850" s="86">
        <v>77.3</v>
      </c>
      <c r="AE850" s="86">
        <f t="shared" si="97"/>
        <v>78.710999999999999</v>
      </c>
      <c r="AF850" s="159"/>
      <c r="AI850" s="130">
        <v>2348</v>
      </c>
      <c r="AJ850" s="73">
        <v>54.9403507629929</v>
      </c>
      <c r="AL850" s="74">
        <v>80</v>
      </c>
      <c r="AM850" s="74">
        <v>80</v>
      </c>
    </row>
    <row r="851" spans="1:39" ht="10.15" customHeight="1">
      <c r="A851" s="22">
        <v>42730</v>
      </c>
      <c r="B851" s="50">
        <f t="shared" si="96"/>
        <v>2016</v>
      </c>
      <c r="H851" s="5">
        <v>2629</v>
      </c>
      <c r="J851" s="32">
        <v>111.29247477896858</v>
      </c>
      <c r="L851" s="6">
        <v>133</v>
      </c>
      <c r="O851" s="75">
        <v>2403</v>
      </c>
      <c r="Q851" s="3">
        <v>58.134328199853996</v>
      </c>
      <c r="U851" s="24">
        <v>67</v>
      </c>
      <c r="X851" s="155"/>
      <c r="Y851" s="155">
        <v>246.05405566340002</v>
      </c>
      <c r="Z851" s="155">
        <v>256.2</v>
      </c>
      <c r="AC851" s="86">
        <v>68.827150000000003</v>
      </c>
      <c r="AD851" s="86">
        <v>77.3</v>
      </c>
      <c r="AE851" s="86">
        <f t="shared" si="97"/>
        <v>78.710999999999999</v>
      </c>
      <c r="AF851" s="159"/>
      <c r="AI851" s="130">
        <v>2348</v>
      </c>
      <c r="AJ851" s="73">
        <v>54.365301020601599</v>
      </c>
      <c r="AL851" s="74">
        <v>80</v>
      </c>
      <c r="AM851" s="74">
        <v>80</v>
      </c>
    </row>
    <row r="852" spans="1:39" ht="10.15" customHeight="1">
      <c r="A852" s="22">
        <v>42731</v>
      </c>
      <c r="B852" s="50">
        <f t="shared" si="96"/>
        <v>2016</v>
      </c>
      <c r="H852" s="5">
        <v>2629</v>
      </c>
      <c r="J852" s="32">
        <v>109.99093031563315</v>
      </c>
      <c r="L852" s="6">
        <v>133</v>
      </c>
      <c r="O852" s="75">
        <v>2403</v>
      </c>
      <c r="Q852" s="3">
        <v>57.029482124609501</v>
      </c>
      <c r="U852" s="24">
        <v>67</v>
      </c>
      <c r="X852" s="155"/>
      <c r="Y852" s="155">
        <v>250.5591936095</v>
      </c>
      <c r="Z852" s="155">
        <v>256.2</v>
      </c>
      <c r="AC852" s="86">
        <v>66.969040000000007</v>
      </c>
      <c r="AD852" s="86">
        <v>77.3</v>
      </c>
      <c r="AE852" s="86">
        <f t="shared" si="97"/>
        <v>78.710999999999999</v>
      </c>
      <c r="AF852" s="159"/>
      <c r="AI852" s="130">
        <v>2348</v>
      </c>
      <c r="AJ852" s="73">
        <v>52.810999925483102</v>
      </c>
      <c r="AL852" s="74">
        <v>80</v>
      </c>
      <c r="AM852" s="74">
        <v>80</v>
      </c>
    </row>
    <row r="853" spans="1:39" ht="10.15" customHeight="1">
      <c r="A853" s="22">
        <v>42732</v>
      </c>
      <c r="B853" s="50">
        <f t="shared" si="96"/>
        <v>2016</v>
      </c>
      <c r="H853" s="5">
        <v>2629</v>
      </c>
      <c r="J853" s="32">
        <v>112.18223672878631</v>
      </c>
      <c r="L853" s="6">
        <v>133</v>
      </c>
      <c r="O853" s="75">
        <v>2403</v>
      </c>
      <c r="Q853" s="3">
        <v>58.535538455565003</v>
      </c>
      <c r="U853" s="24">
        <v>67</v>
      </c>
      <c r="X853" s="155"/>
      <c r="Y853" s="155">
        <v>249.34554231819999</v>
      </c>
      <c r="Z853" s="155">
        <v>256.2</v>
      </c>
      <c r="AC853" s="86">
        <v>66.152569999999997</v>
      </c>
      <c r="AD853" s="86">
        <v>77.3</v>
      </c>
      <c r="AE853" s="86">
        <f t="shared" si="97"/>
        <v>78.710999999999999</v>
      </c>
      <c r="AF853" s="159"/>
      <c r="AI853" s="130">
        <v>2348</v>
      </c>
      <c r="AJ853" s="73">
        <v>53.491839316736304</v>
      </c>
      <c r="AL853" s="74">
        <v>80</v>
      </c>
      <c r="AM853" s="74">
        <v>80</v>
      </c>
    </row>
    <row r="854" spans="1:39" ht="10.15" customHeight="1">
      <c r="A854" s="22">
        <v>42733</v>
      </c>
      <c r="B854" s="50">
        <f t="shared" si="96"/>
        <v>2016</v>
      </c>
      <c r="H854" s="5">
        <v>2629</v>
      </c>
      <c r="J854" s="32">
        <v>112.58935108732092</v>
      </c>
      <c r="L854" s="6">
        <v>133</v>
      </c>
      <c r="O854" s="75">
        <v>2403</v>
      </c>
      <c r="Q854" s="3">
        <v>59.410670576284502</v>
      </c>
      <c r="U854" s="24">
        <v>67</v>
      </c>
      <c r="X854" s="155"/>
      <c r="Y854" s="155">
        <v>248.23781307609991</v>
      </c>
      <c r="Z854" s="155">
        <v>256.2</v>
      </c>
      <c r="AC854" s="86">
        <v>66.92765</v>
      </c>
      <c r="AD854" s="86">
        <v>77.3</v>
      </c>
      <c r="AE854" s="86">
        <f t="shared" si="97"/>
        <v>78.710999999999999</v>
      </c>
      <c r="AF854" s="159"/>
      <c r="AI854" s="130">
        <v>2348</v>
      </c>
      <c r="AJ854" s="73">
        <v>54.799471573285501</v>
      </c>
      <c r="AL854" s="74">
        <v>80</v>
      </c>
      <c r="AM854" s="74">
        <v>80</v>
      </c>
    </row>
    <row r="855" spans="1:39" ht="10.15" customHeight="1">
      <c r="A855" s="22">
        <v>42734</v>
      </c>
      <c r="B855" s="50">
        <f t="shared" si="96"/>
        <v>2016</v>
      </c>
      <c r="H855" s="5">
        <v>2629</v>
      </c>
      <c r="J855" s="32">
        <v>132.49660257402968</v>
      </c>
      <c r="L855" s="6">
        <v>133</v>
      </c>
      <c r="O855" s="75">
        <v>2403</v>
      </c>
      <c r="Q855" s="3">
        <v>58.452844551266601</v>
      </c>
      <c r="U855" s="24">
        <v>67</v>
      </c>
      <c r="X855" s="155"/>
      <c r="Y855" s="155">
        <v>248.02318495040004</v>
      </c>
      <c r="Z855" s="155">
        <v>256.2</v>
      </c>
      <c r="AC855" s="86">
        <v>67.045569999999998</v>
      </c>
      <c r="AD855" s="86">
        <v>77.3</v>
      </c>
      <c r="AE855" s="86">
        <f t="shared" si="97"/>
        <v>78.710999999999999</v>
      </c>
      <c r="AF855" s="159"/>
      <c r="AI855" s="130">
        <v>2348</v>
      </c>
      <c r="AJ855" s="73">
        <v>54.8520117302294</v>
      </c>
      <c r="AL855" s="74">
        <v>80</v>
      </c>
      <c r="AM855" s="74">
        <v>80</v>
      </c>
    </row>
    <row r="856" spans="1:39" ht="10.15" customHeight="1">
      <c r="A856" s="22">
        <v>42735</v>
      </c>
      <c r="B856" s="50">
        <f t="shared" si="96"/>
        <v>2016</v>
      </c>
      <c r="H856" s="5">
        <v>2629</v>
      </c>
      <c r="J856" s="32">
        <v>132.1032078474916</v>
      </c>
      <c r="L856" s="6">
        <v>133</v>
      </c>
      <c r="O856" s="75">
        <v>2403</v>
      </c>
      <c r="Q856" s="3">
        <v>58.957294652654795</v>
      </c>
      <c r="U856" s="24">
        <v>67</v>
      </c>
      <c r="X856" s="155"/>
      <c r="Y856" s="155">
        <v>248.80242637309999</v>
      </c>
      <c r="Z856" s="155">
        <v>256.2</v>
      </c>
      <c r="AC856" s="86">
        <v>65.359189999999998</v>
      </c>
      <c r="AD856" s="86">
        <v>77.3</v>
      </c>
      <c r="AE856" s="86">
        <f t="shared" si="97"/>
        <v>78.710999999999999</v>
      </c>
      <c r="AF856" s="159"/>
      <c r="AI856" s="130">
        <v>2348</v>
      </c>
      <c r="AJ856" s="73">
        <v>54.853115286842097</v>
      </c>
      <c r="AL856" s="74">
        <v>80</v>
      </c>
      <c r="AM856" s="74">
        <v>80</v>
      </c>
    </row>
    <row r="857" spans="1:39" ht="10.15" customHeight="1">
      <c r="A857" s="22">
        <v>42736</v>
      </c>
      <c r="B857" s="50">
        <f t="shared" ref="B857:B888" si="98">YEAR(A857)</f>
        <v>2017</v>
      </c>
      <c r="C857" s="172" t="s">
        <v>228</v>
      </c>
      <c r="D857" s="158">
        <v>0</v>
      </c>
      <c r="E857" s="157">
        <v>150</v>
      </c>
      <c r="H857" s="5">
        <v>2559</v>
      </c>
      <c r="J857" s="32">
        <v>132.65671169042483</v>
      </c>
      <c r="L857" s="6">
        <v>133</v>
      </c>
      <c r="O857" s="75">
        <v>2403</v>
      </c>
      <c r="Q857" s="3">
        <v>60.798355854544894</v>
      </c>
      <c r="U857" s="24">
        <v>67</v>
      </c>
      <c r="Y857" s="155">
        <v>248.99118608560002</v>
      </c>
      <c r="Z857" s="155">
        <v>256.2</v>
      </c>
      <c r="AC857" s="86">
        <v>63.82495999999999</v>
      </c>
      <c r="AD857" s="86">
        <v>77.5</v>
      </c>
      <c r="AE857" s="86">
        <f t="shared" si="97"/>
        <v>78.911000000000001</v>
      </c>
      <c r="AF857" s="159"/>
      <c r="AI857" s="130">
        <v>2348</v>
      </c>
      <c r="AJ857" s="73">
        <v>56.250262864615102</v>
      </c>
      <c r="AL857" s="74">
        <v>80</v>
      </c>
      <c r="AM857" s="74">
        <v>80</v>
      </c>
    </row>
    <row r="858" spans="1:39" ht="10.15" customHeight="1">
      <c r="A858" s="22">
        <v>42737</v>
      </c>
      <c r="B858" s="50">
        <f t="shared" si="98"/>
        <v>2017</v>
      </c>
      <c r="H858" s="5">
        <v>2559</v>
      </c>
      <c r="J858" s="32">
        <v>127.67615923147986</v>
      </c>
      <c r="L858" s="6">
        <v>132</v>
      </c>
      <c r="O858" s="75">
        <v>2403</v>
      </c>
      <c r="Q858" s="3">
        <v>59.439258660812897</v>
      </c>
      <c r="U858" s="24">
        <v>67</v>
      </c>
      <c r="Y858" s="113">
        <v>248.82762267189997</v>
      </c>
      <c r="Z858" s="113">
        <v>256.98200000000003</v>
      </c>
      <c r="AC858" s="86">
        <v>65.56592000000002</v>
      </c>
      <c r="AD858" s="86">
        <v>77.5</v>
      </c>
      <c r="AE858" s="86">
        <f t="shared" si="97"/>
        <v>78.911000000000001</v>
      </c>
      <c r="AF858" s="159"/>
      <c r="AI858" s="130">
        <v>2348</v>
      </c>
      <c r="AJ858" s="73">
        <v>54.258029989801202</v>
      </c>
      <c r="AL858" s="74">
        <v>80</v>
      </c>
      <c r="AM858" s="74">
        <v>80</v>
      </c>
    </row>
    <row r="859" spans="1:39" ht="10.15" customHeight="1">
      <c r="A859" s="22">
        <v>42738</v>
      </c>
      <c r="B859" s="50">
        <f t="shared" si="98"/>
        <v>2017</v>
      </c>
      <c r="H859" s="5">
        <v>2559</v>
      </c>
      <c r="J859" s="32">
        <v>130.32176872315785</v>
      </c>
      <c r="L859" s="6">
        <v>132</v>
      </c>
      <c r="O859" s="75">
        <v>2403</v>
      </c>
      <c r="Q859" s="3">
        <v>58.805972450916798</v>
      </c>
      <c r="U859" s="24">
        <v>67</v>
      </c>
      <c r="Y859" s="113">
        <v>249.68518584289998</v>
      </c>
      <c r="Z859" s="155">
        <v>256.98200000000003</v>
      </c>
      <c r="AC859" s="86">
        <v>65.176750000000027</v>
      </c>
      <c r="AD859" s="86">
        <v>77.5</v>
      </c>
      <c r="AE859" s="86">
        <f t="shared" si="97"/>
        <v>78.911000000000001</v>
      </c>
      <c r="AF859" s="159"/>
      <c r="AI859" s="130">
        <v>2348</v>
      </c>
      <c r="AJ859" s="73">
        <v>54.047936874148903</v>
      </c>
      <c r="AL859" s="74">
        <v>80</v>
      </c>
      <c r="AM859" s="74">
        <v>80</v>
      </c>
    </row>
    <row r="860" spans="1:39" ht="10.15" customHeight="1">
      <c r="A860" s="22">
        <v>42739</v>
      </c>
      <c r="B860" s="50">
        <f t="shared" si="98"/>
        <v>2017</v>
      </c>
      <c r="H860" s="5">
        <v>2559</v>
      </c>
      <c r="J860" s="32">
        <v>129.28722528830201</v>
      </c>
      <c r="L860" s="6">
        <v>132</v>
      </c>
      <c r="O860" s="75">
        <v>2403</v>
      </c>
      <c r="Q860" s="3">
        <v>58.353859086869598</v>
      </c>
      <c r="U860" s="24">
        <v>67</v>
      </c>
      <c r="Y860" s="113">
        <v>246.14857505320001</v>
      </c>
      <c r="Z860" s="155">
        <v>256.98200000000003</v>
      </c>
      <c r="AC860" s="86">
        <v>64.796080004399997</v>
      </c>
      <c r="AD860" s="86">
        <v>77.5</v>
      </c>
      <c r="AE860" s="86">
        <f t="shared" si="97"/>
        <v>78.911000000000001</v>
      </c>
      <c r="AF860" s="159"/>
      <c r="AI860" s="130">
        <v>2348</v>
      </c>
      <c r="AJ860" s="73">
        <v>54.227016115368997</v>
      </c>
      <c r="AL860" s="74">
        <v>80</v>
      </c>
      <c r="AM860" s="74">
        <v>80</v>
      </c>
    </row>
    <row r="861" spans="1:39" ht="10.15" customHeight="1">
      <c r="A861" s="22">
        <v>42740</v>
      </c>
      <c r="B861" s="50">
        <f t="shared" si="98"/>
        <v>2017</v>
      </c>
      <c r="H861" s="5">
        <v>2559</v>
      </c>
      <c r="J861" s="32">
        <v>126.8876661735485</v>
      </c>
      <c r="L861" s="6">
        <v>132</v>
      </c>
      <c r="O861" s="75">
        <v>2403</v>
      </c>
      <c r="Q861" s="3">
        <v>59.551203628041499</v>
      </c>
      <c r="U861" s="24">
        <v>67</v>
      </c>
      <c r="Y861" s="113">
        <v>245.04659393450001</v>
      </c>
      <c r="Z861" s="155">
        <v>256.98200000000003</v>
      </c>
      <c r="AC861" s="86">
        <v>64.528379999999999</v>
      </c>
      <c r="AD861" s="86">
        <v>77.5</v>
      </c>
      <c r="AE861" s="86">
        <f t="shared" ref="AE861:AE888" si="99">AD861+$AE$1</f>
        <v>78.911000000000001</v>
      </c>
      <c r="AF861" s="159"/>
      <c r="AI861" s="130">
        <v>2348</v>
      </c>
      <c r="AJ861" s="73">
        <v>54.895994334194903</v>
      </c>
      <c r="AL861" s="74">
        <v>80</v>
      </c>
      <c r="AM861" s="74">
        <v>80</v>
      </c>
    </row>
    <row r="862" spans="1:39" ht="10.15" customHeight="1">
      <c r="A862" s="22">
        <v>42741</v>
      </c>
      <c r="B862" s="50">
        <f t="shared" si="98"/>
        <v>2017</v>
      </c>
      <c r="H862" s="5">
        <v>2559</v>
      </c>
      <c r="J862" s="32">
        <v>128.71297406794119</v>
      </c>
      <c r="L862" s="6">
        <v>132</v>
      </c>
      <c r="O862" s="75">
        <v>2403</v>
      </c>
      <c r="Q862" s="3">
        <v>57.476530453893297</v>
      </c>
      <c r="U862" s="24">
        <v>67</v>
      </c>
      <c r="Y862" s="113">
        <v>243.29228384060005</v>
      </c>
      <c r="Z862" s="155">
        <v>256.98200000000003</v>
      </c>
      <c r="AC862" s="86">
        <v>63.98737000000002</v>
      </c>
      <c r="AD862" s="86">
        <v>77.5</v>
      </c>
      <c r="AE862" s="86">
        <f t="shared" si="99"/>
        <v>78.911000000000001</v>
      </c>
      <c r="AF862" s="159"/>
      <c r="AI862" s="130">
        <v>2348</v>
      </c>
      <c r="AJ862" s="73">
        <v>53.846989591692903</v>
      </c>
      <c r="AL862" s="74">
        <v>80</v>
      </c>
      <c r="AM862" s="74">
        <v>80</v>
      </c>
    </row>
    <row r="863" spans="1:39" ht="10.15" customHeight="1">
      <c r="A863" s="22">
        <v>42742</v>
      </c>
      <c r="B863" s="50">
        <f t="shared" si="98"/>
        <v>2017</v>
      </c>
      <c r="H863" s="5">
        <v>2559</v>
      </c>
      <c r="J863" s="32">
        <v>132.8624737556957</v>
      </c>
      <c r="L863" s="6">
        <v>132</v>
      </c>
      <c r="O863" s="75">
        <v>2403</v>
      </c>
      <c r="Q863" s="3">
        <v>58.781283393935198</v>
      </c>
      <c r="U863" s="24">
        <v>67</v>
      </c>
      <c r="Y863" s="113">
        <v>249.47250696489999</v>
      </c>
      <c r="Z863" s="155">
        <v>256.98200000000003</v>
      </c>
      <c r="AC863" s="86">
        <v>64.297689999999989</v>
      </c>
      <c r="AD863" s="86">
        <v>77.5</v>
      </c>
      <c r="AE863" s="86">
        <f t="shared" si="99"/>
        <v>78.911000000000001</v>
      </c>
      <c r="AF863" s="159"/>
      <c r="AI863" s="130">
        <v>2348</v>
      </c>
      <c r="AJ863" s="73">
        <v>52.875833653956001</v>
      </c>
      <c r="AL863" s="74">
        <v>80</v>
      </c>
      <c r="AM863" s="74">
        <v>80</v>
      </c>
    </row>
    <row r="864" spans="1:39" ht="10.15" customHeight="1">
      <c r="A864" s="22">
        <v>42743</v>
      </c>
      <c r="B864" s="50">
        <f t="shared" si="98"/>
        <v>2017</v>
      </c>
      <c r="H864" s="5">
        <v>2559</v>
      </c>
      <c r="J864" s="32">
        <v>125.5836803532202</v>
      </c>
      <c r="L864" s="6">
        <v>132</v>
      </c>
      <c r="O864" s="75">
        <v>2403</v>
      </c>
      <c r="Q864" s="3">
        <v>57.091293438040502</v>
      </c>
      <c r="U864" s="24">
        <v>67</v>
      </c>
      <c r="Y864" s="113">
        <v>249.23305968980006</v>
      </c>
      <c r="Z864" s="155">
        <v>256.98200000000003</v>
      </c>
      <c r="AC864" s="86">
        <v>64.280640000000005</v>
      </c>
      <c r="AD864" s="86">
        <v>77.5</v>
      </c>
      <c r="AE864" s="86">
        <f t="shared" si="99"/>
        <v>78.911000000000001</v>
      </c>
      <c r="AF864" s="159"/>
      <c r="AI864" s="130">
        <v>2348</v>
      </c>
      <c r="AJ864" s="73">
        <v>52.694473927619697</v>
      </c>
      <c r="AL864" s="74">
        <v>80</v>
      </c>
      <c r="AM864" s="74">
        <v>80</v>
      </c>
    </row>
    <row r="865" spans="1:39" ht="10.15" customHeight="1">
      <c r="A865" s="22">
        <v>42744</v>
      </c>
      <c r="B865" s="50">
        <f t="shared" si="98"/>
        <v>2017</v>
      </c>
      <c r="H865" s="5">
        <v>2559</v>
      </c>
      <c r="J865" s="32">
        <v>138.65296214336206</v>
      </c>
      <c r="L865" s="6">
        <v>132</v>
      </c>
      <c r="O865" s="75">
        <v>2403</v>
      </c>
      <c r="Q865" s="3">
        <v>57.357830436109197</v>
      </c>
      <c r="U865" s="24">
        <v>67</v>
      </c>
      <c r="Y865" s="113">
        <v>250.29522636519999</v>
      </c>
      <c r="Z865" s="155">
        <v>256.98200000000003</v>
      </c>
      <c r="AC865" s="86">
        <v>64.662909999999997</v>
      </c>
      <c r="AD865" s="86">
        <v>77.5</v>
      </c>
      <c r="AE865" s="86">
        <f t="shared" si="99"/>
        <v>78.911000000000001</v>
      </c>
      <c r="AF865" s="159"/>
      <c r="AI865" s="130">
        <v>2348</v>
      </c>
      <c r="AJ865" s="73">
        <v>53.5677685034143</v>
      </c>
      <c r="AL865" s="74">
        <v>80</v>
      </c>
      <c r="AM865" s="74">
        <v>80</v>
      </c>
    </row>
    <row r="866" spans="1:39" ht="10.15" customHeight="1">
      <c r="A866" s="22">
        <v>42745</v>
      </c>
      <c r="B866" s="50">
        <f t="shared" si="98"/>
        <v>2017</v>
      </c>
      <c r="H866" s="5">
        <v>2559</v>
      </c>
      <c r="J866" s="32">
        <v>130.453832885157</v>
      </c>
      <c r="L866" s="6">
        <v>132</v>
      </c>
      <c r="O866" s="75">
        <v>2403</v>
      </c>
      <c r="Q866" s="3">
        <v>56.470104399802104</v>
      </c>
      <c r="U866" s="24">
        <v>67</v>
      </c>
      <c r="Y866" s="113">
        <v>249.94304856789998</v>
      </c>
      <c r="Z866" s="155">
        <v>256.98200000000003</v>
      </c>
      <c r="AC866" s="86">
        <v>65.531149999999982</v>
      </c>
      <c r="AD866" s="86">
        <v>77.5</v>
      </c>
      <c r="AE866" s="86">
        <f t="shared" si="99"/>
        <v>78.911000000000001</v>
      </c>
      <c r="AF866" s="159"/>
      <c r="AI866" s="130">
        <v>2348</v>
      </c>
      <c r="AJ866" s="73">
        <v>53.278180429934999</v>
      </c>
      <c r="AL866" s="74">
        <v>80</v>
      </c>
      <c r="AM866" s="74">
        <v>80</v>
      </c>
    </row>
    <row r="867" spans="1:39" ht="10.15" customHeight="1">
      <c r="A867" s="22">
        <v>42746</v>
      </c>
      <c r="B867" s="50">
        <f t="shared" si="98"/>
        <v>2017</v>
      </c>
      <c r="H867" s="5">
        <v>2559</v>
      </c>
      <c r="J867" s="32">
        <v>133.811512400683</v>
      </c>
      <c r="L867" s="6">
        <v>132</v>
      </c>
      <c r="O867" s="75">
        <v>2403</v>
      </c>
      <c r="Q867" s="3">
        <v>57.5453281592482</v>
      </c>
      <c r="U867" s="24">
        <v>67</v>
      </c>
      <c r="Y867" s="113">
        <v>247.18414984469999</v>
      </c>
      <c r="Z867" s="155">
        <v>256.98200000000003</v>
      </c>
      <c r="AC867" s="86">
        <v>64.967890000000011</v>
      </c>
      <c r="AD867" s="86">
        <v>77.5</v>
      </c>
      <c r="AE867" s="86">
        <f t="shared" si="99"/>
        <v>78.911000000000001</v>
      </c>
      <c r="AF867" s="159"/>
      <c r="AI867" s="130">
        <v>2348</v>
      </c>
      <c r="AJ867" s="73">
        <v>53.901842087076098</v>
      </c>
      <c r="AL867" s="74">
        <v>80</v>
      </c>
      <c r="AM867" s="74">
        <v>80</v>
      </c>
    </row>
    <row r="868" spans="1:39" ht="10.15" customHeight="1">
      <c r="A868" s="22">
        <v>42747</v>
      </c>
      <c r="B868" s="50">
        <f t="shared" si="98"/>
        <v>2017</v>
      </c>
      <c r="H868" s="5">
        <v>2559</v>
      </c>
      <c r="J868" s="32">
        <v>134.64885441231479</v>
      </c>
      <c r="L868" s="6">
        <v>132</v>
      </c>
      <c r="O868" s="75">
        <v>2403</v>
      </c>
      <c r="Q868" s="3">
        <v>58.807316913937001</v>
      </c>
      <c r="U868" s="24">
        <v>67</v>
      </c>
      <c r="Y868" s="113">
        <v>246.50523870370009</v>
      </c>
      <c r="Z868" s="155">
        <v>256.98200000000003</v>
      </c>
      <c r="AC868" s="86">
        <v>64.564660000000018</v>
      </c>
      <c r="AD868" s="86">
        <v>77.5</v>
      </c>
      <c r="AE868" s="86">
        <f t="shared" si="99"/>
        <v>78.911000000000001</v>
      </c>
      <c r="AF868" s="159"/>
      <c r="AI868" s="130">
        <v>2348</v>
      </c>
      <c r="AJ868" s="73">
        <v>55.091716038831798</v>
      </c>
      <c r="AL868" s="74">
        <v>80</v>
      </c>
      <c r="AM868" s="74">
        <v>80</v>
      </c>
    </row>
    <row r="869" spans="1:39" ht="10.15" customHeight="1">
      <c r="A869" s="22">
        <v>42748</v>
      </c>
      <c r="B869" s="50">
        <f t="shared" si="98"/>
        <v>2017</v>
      </c>
      <c r="H869" s="5">
        <v>2559</v>
      </c>
      <c r="J869" s="32">
        <v>129.38808945211088</v>
      </c>
      <c r="L869" s="6">
        <v>132</v>
      </c>
      <c r="O869" s="75">
        <v>2403</v>
      </c>
      <c r="Q869" s="3">
        <v>57.334152157530497</v>
      </c>
      <c r="U869" s="24">
        <v>67</v>
      </c>
      <c r="Y869" s="113">
        <v>245.87031718419993</v>
      </c>
      <c r="Z869" s="155">
        <v>256.98200000000003</v>
      </c>
      <c r="AC869" s="86">
        <v>64.930660000000003</v>
      </c>
      <c r="AD869" s="86">
        <v>77.5</v>
      </c>
      <c r="AE869" s="86">
        <f t="shared" si="99"/>
        <v>78.911000000000001</v>
      </c>
      <c r="AF869" s="159"/>
      <c r="AI869" s="130">
        <v>2348</v>
      </c>
      <c r="AJ869" s="73">
        <v>53.896222810273898</v>
      </c>
      <c r="AL869" s="74">
        <v>80</v>
      </c>
      <c r="AM869" s="74">
        <v>80</v>
      </c>
    </row>
    <row r="870" spans="1:39" ht="10.15" customHeight="1">
      <c r="A870" s="22">
        <v>42749</v>
      </c>
      <c r="B870" s="50">
        <f t="shared" si="98"/>
        <v>2017</v>
      </c>
      <c r="H870" s="5">
        <v>2559</v>
      </c>
      <c r="J870" s="32">
        <v>135.16910704090088</v>
      </c>
      <c r="L870" s="6">
        <v>132</v>
      </c>
      <c r="O870" s="75">
        <v>2403</v>
      </c>
      <c r="Q870" s="3">
        <v>58.355254931762801</v>
      </c>
      <c r="U870" s="24">
        <v>67</v>
      </c>
      <c r="Y870" s="113">
        <v>242.74061823259996</v>
      </c>
      <c r="Z870" s="155">
        <v>256.98200000000003</v>
      </c>
      <c r="AC870" s="86">
        <v>65.576729999999969</v>
      </c>
      <c r="AD870" s="86">
        <v>77.5</v>
      </c>
      <c r="AE870" s="86">
        <f t="shared" si="99"/>
        <v>78.911000000000001</v>
      </c>
      <c r="AF870" s="159"/>
      <c r="AI870" s="130">
        <v>2348</v>
      </c>
      <c r="AJ870" s="73">
        <v>54.771075467446302</v>
      </c>
      <c r="AL870" s="74">
        <v>80</v>
      </c>
      <c r="AM870" s="74">
        <v>80</v>
      </c>
    </row>
    <row r="871" spans="1:39" ht="10.15" customHeight="1">
      <c r="A871" s="22">
        <v>42750</v>
      </c>
      <c r="B871" s="50">
        <f t="shared" si="98"/>
        <v>2017</v>
      </c>
      <c r="H871" s="5">
        <v>2559</v>
      </c>
      <c r="J871" s="32">
        <v>132.5960626662</v>
      </c>
      <c r="L871" s="6">
        <v>132</v>
      </c>
      <c r="O871" s="75">
        <v>2403</v>
      </c>
      <c r="Q871" s="3">
        <v>58.779191959537201</v>
      </c>
      <c r="U871" s="24">
        <v>67</v>
      </c>
      <c r="Y871" s="113">
        <v>250.19354857099995</v>
      </c>
      <c r="Z871" s="155">
        <v>256.98200000000003</v>
      </c>
      <c r="AC871" s="86">
        <v>66.929399999999958</v>
      </c>
      <c r="AD871" s="86">
        <v>77.5</v>
      </c>
      <c r="AE871" s="86">
        <f t="shared" si="99"/>
        <v>78.911000000000001</v>
      </c>
      <c r="AF871" s="159"/>
      <c r="AI871" s="130">
        <v>2348</v>
      </c>
      <c r="AJ871" s="73">
        <v>55.765124183084701</v>
      </c>
      <c r="AL871" s="74">
        <v>80</v>
      </c>
      <c r="AM871" s="74">
        <v>80</v>
      </c>
    </row>
    <row r="872" spans="1:39" ht="10.15" customHeight="1">
      <c r="A872" s="22">
        <v>42751</v>
      </c>
      <c r="B872" s="50">
        <f t="shared" si="98"/>
        <v>2017</v>
      </c>
      <c r="H872" s="5">
        <v>2559</v>
      </c>
      <c r="J872" s="32">
        <v>134.15721841693161</v>
      </c>
      <c r="L872" s="6">
        <v>132</v>
      </c>
      <c r="O872" s="75">
        <v>2403</v>
      </c>
      <c r="Q872" s="3">
        <v>59.4573517156186</v>
      </c>
      <c r="U872" s="24">
        <v>67</v>
      </c>
      <c r="Y872" s="113">
        <v>251.24031689549994</v>
      </c>
      <c r="Z872" s="155">
        <v>256.98200000000003</v>
      </c>
      <c r="AC872" s="86">
        <v>68.122640000000018</v>
      </c>
      <c r="AD872" s="86">
        <v>77.5</v>
      </c>
      <c r="AE872" s="86">
        <f t="shared" si="99"/>
        <v>78.911000000000001</v>
      </c>
      <c r="AF872" s="159"/>
      <c r="AI872" s="130">
        <v>2348</v>
      </c>
      <c r="AJ872" s="73">
        <v>56.109848007142702</v>
      </c>
      <c r="AL872" s="74">
        <v>80</v>
      </c>
      <c r="AM872" s="74">
        <v>80</v>
      </c>
    </row>
    <row r="873" spans="1:39" ht="10.15" customHeight="1">
      <c r="A873" s="22">
        <v>42752</v>
      </c>
      <c r="B873" s="50">
        <f t="shared" si="98"/>
        <v>2017</v>
      </c>
      <c r="H873" s="5">
        <v>2559</v>
      </c>
      <c r="J873" s="32">
        <v>129.1620924424216</v>
      </c>
      <c r="L873" s="6">
        <v>132</v>
      </c>
      <c r="O873" s="75">
        <v>2403</v>
      </c>
      <c r="Q873" s="3">
        <v>57.214465948853402</v>
      </c>
      <c r="U873" s="24">
        <v>67</v>
      </c>
      <c r="Y873" s="113">
        <v>249.88639015020004</v>
      </c>
      <c r="Z873" s="155">
        <v>256.98200000000003</v>
      </c>
      <c r="AC873" s="86">
        <v>68.44310999999999</v>
      </c>
      <c r="AD873" s="86">
        <v>77.5</v>
      </c>
      <c r="AE873" s="86">
        <f t="shared" si="99"/>
        <v>78.911000000000001</v>
      </c>
      <c r="AF873" s="159"/>
      <c r="AI873" s="130">
        <v>2348</v>
      </c>
      <c r="AJ873" s="73">
        <v>53.977373581239199</v>
      </c>
      <c r="AL873" s="74">
        <v>80</v>
      </c>
      <c r="AM873" s="74">
        <v>80</v>
      </c>
    </row>
    <row r="874" spans="1:39" ht="10.15" customHeight="1">
      <c r="A874" s="22">
        <v>42753</v>
      </c>
      <c r="B874" s="50">
        <f t="shared" si="98"/>
        <v>2017</v>
      </c>
      <c r="H874" s="5">
        <v>2559</v>
      </c>
      <c r="J874" s="32">
        <v>130.06946515329821</v>
      </c>
      <c r="L874" s="6">
        <v>132</v>
      </c>
      <c r="O874" s="75">
        <v>2403</v>
      </c>
      <c r="Q874" s="3">
        <v>57.0058568276839</v>
      </c>
      <c r="U874" s="24">
        <v>67</v>
      </c>
      <c r="Y874" s="113">
        <v>251.741100394</v>
      </c>
      <c r="Z874" s="155">
        <v>256.98200000000003</v>
      </c>
      <c r="AC874" s="86">
        <v>68.247659999999968</v>
      </c>
      <c r="AD874" s="86">
        <v>77.5</v>
      </c>
      <c r="AE874" s="86">
        <f t="shared" si="99"/>
        <v>78.911000000000001</v>
      </c>
      <c r="AF874" s="159"/>
      <c r="AI874" s="130">
        <v>2348</v>
      </c>
      <c r="AJ874" s="73">
        <v>54.198534334866103</v>
      </c>
      <c r="AL874" s="74">
        <v>80</v>
      </c>
      <c r="AM874" s="74">
        <v>80</v>
      </c>
    </row>
    <row r="875" spans="1:39" ht="10.15" customHeight="1">
      <c r="A875" s="22">
        <v>42754</v>
      </c>
      <c r="B875" s="50">
        <f t="shared" si="98"/>
        <v>2017</v>
      </c>
      <c r="H875" s="5">
        <v>2559</v>
      </c>
      <c r="J875" s="32">
        <v>135.0505103103834</v>
      </c>
      <c r="L875" s="6">
        <v>132</v>
      </c>
      <c r="O875" s="75">
        <v>2403</v>
      </c>
      <c r="Q875" s="3">
        <v>58.539827722198197</v>
      </c>
      <c r="U875" s="24">
        <v>67</v>
      </c>
      <c r="Y875" s="113">
        <v>252.10619485430001</v>
      </c>
      <c r="Z875" s="155">
        <v>256.98200000000003</v>
      </c>
      <c r="AC875" s="86">
        <v>67.830979999999997</v>
      </c>
      <c r="AD875" s="86">
        <v>77.5</v>
      </c>
      <c r="AE875" s="86">
        <f t="shared" si="99"/>
        <v>78.911000000000001</v>
      </c>
      <c r="AF875" s="159"/>
      <c r="AI875" s="130">
        <v>2348</v>
      </c>
      <c r="AJ875" s="73">
        <v>55.580879787550003</v>
      </c>
      <c r="AL875" s="74">
        <v>80</v>
      </c>
      <c r="AM875" s="74">
        <v>80</v>
      </c>
    </row>
    <row r="876" spans="1:39" ht="10.15" customHeight="1">
      <c r="A876" s="22">
        <v>42755</v>
      </c>
      <c r="B876" s="50">
        <f t="shared" si="98"/>
        <v>2017</v>
      </c>
      <c r="H876" s="5">
        <v>2559</v>
      </c>
      <c r="J876" s="32">
        <v>133.83161638266751</v>
      </c>
      <c r="L876" s="6">
        <v>132</v>
      </c>
      <c r="O876" s="75">
        <v>2403</v>
      </c>
      <c r="Q876" s="3">
        <v>59.455595580807902</v>
      </c>
      <c r="U876" s="24">
        <v>67</v>
      </c>
      <c r="Y876" s="113">
        <v>251.77682901200001</v>
      </c>
      <c r="Z876" s="155">
        <v>256.98200000000003</v>
      </c>
      <c r="AC876" s="86">
        <v>67.885620000000003</v>
      </c>
      <c r="AD876" s="86">
        <v>77.5</v>
      </c>
      <c r="AE876" s="86">
        <f t="shared" si="99"/>
        <v>78.911000000000001</v>
      </c>
      <c r="AF876" s="159"/>
      <c r="AI876" s="130">
        <v>2348</v>
      </c>
      <c r="AJ876" s="73">
        <v>56.097736754532697</v>
      </c>
      <c r="AL876" s="74">
        <v>80</v>
      </c>
      <c r="AM876" s="74">
        <v>80</v>
      </c>
    </row>
    <row r="877" spans="1:39" ht="10.15" customHeight="1">
      <c r="A877" s="22">
        <v>42756</v>
      </c>
      <c r="B877" s="50">
        <f t="shared" si="98"/>
        <v>2017</v>
      </c>
      <c r="H877" s="5">
        <v>2559</v>
      </c>
      <c r="J877" s="32">
        <v>130.52451426950489</v>
      </c>
      <c r="L877" s="6">
        <v>132</v>
      </c>
      <c r="O877" s="75">
        <v>2403</v>
      </c>
      <c r="Q877" s="3">
        <v>59.0125113401687</v>
      </c>
      <c r="U877" s="24">
        <v>67</v>
      </c>
      <c r="Y877" s="113">
        <v>255.50832164760004</v>
      </c>
      <c r="Z877" s="155">
        <v>256.98200000000003</v>
      </c>
      <c r="AC877" s="86">
        <v>67.783640000000005</v>
      </c>
      <c r="AD877" s="86">
        <v>77.5</v>
      </c>
      <c r="AE877" s="86">
        <f t="shared" si="99"/>
        <v>78.911000000000001</v>
      </c>
      <c r="AF877" s="159"/>
      <c r="AI877" s="130">
        <v>2348</v>
      </c>
      <c r="AJ877" s="73">
        <v>55.924953123480698</v>
      </c>
      <c r="AL877" s="74">
        <v>80</v>
      </c>
      <c r="AM877" s="74">
        <v>80</v>
      </c>
    </row>
    <row r="878" spans="1:39" ht="10.15" customHeight="1">
      <c r="A878" s="22">
        <v>42757</v>
      </c>
      <c r="B878" s="50">
        <f t="shared" si="98"/>
        <v>2017</v>
      </c>
      <c r="H878" s="5">
        <v>2559</v>
      </c>
      <c r="J878" s="32">
        <v>129.86616674002852</v>
      </c>
      <c r="L878" s="6">
        <v>132</v>
      </c>
      <c r="O878" s="75">
        <v>2403</v>
      </c>
      <c r="Q878" s="3">
        <v>57.701757955764499</v>
      </c>
      <c r="U878" s="24">
        <v>67</v>
      </c>
      <c r="Y878" s="113">
        <v>254.16618115969996</v>
      </c>
      <c r="Z878" s="155">
        <v>256.98200000000003</v>
      </c>
      <c r="AC878" s="86">
        <v>68.123619999999988</v>
      </c>
      <c r="AD878" s="86">
        <v>77.5</v>
      </c>
      <c r="AE878" s="86">
        <f t="shared" si="99"/>
        <v>78.911000000000001</v>
      </c>
      <c r="AF878" s="159"/>
      <c r="AI878" s="130">
        <v>2348</v>
      </c>
      <c r="AJ878" s="73">
        <v>54.887201067915598</v>
      </c>
      <c r="AL878" s="74">
        <v>80</v>
      </c>
      <c r="AM878" s="74">
        <v>80</v>
      </c>
    </row>
    <row r="879" spans="1:39" ht="10.15" customHeight="1">
      <c r="A879" s="22">
        <v>42758</v>
      </c>
      <c r="B879" s="50">
        <f t="shared" si="98"/>
        <v>2017</v>
      </c>
      <c r="H879" s="5">
        <v>2559</v>
      </c>
      <c r="J879" s="32">
        <v>138.03213649218461</v>
      </c>
      <c r="L879" s="6">
        <v>132</v>
      </c>
      <c r="O879" s="75">
        <v>2403</v>
      </c>
      <c r="Q879" s="3">
        <v>56.127481169465099</v>
      </c>
      <c r="U879" s="24">
        <v>67</v>
      </c>
      <c r="Y879" s="113">
        <v>255.83360068289991</v>
      </c>
      <c r="Z879" s="155">
        <v>256.98200000000003</v>
      </c>
      <c r="AC879" s="86">
        <v>67.890429999999981</v>
      </c>
      <c r="AD879" s="86">
        <v>77.5</v>
      </c>
      <c r="AE879" s="86">
        <f t="shared" si="99"/>
        <v>78.911000000000001</v>
      </c>
      <c r="AF879" s="159"/>
      <c r="AI879" s="130">
        <v>2348</v>
      </c>
      <c r="AJ879" s="73">
        <v>54.581360121678401</v>
      </c>
      <c r="AL879" s="74">
        <v>80</v>
      </c>
      <c r="AM879" s="74">
        <v>80</v>
      </c>
    </row>
    <row r="880" spans="1:39" ht="10.15" customHeight="1">
      <c r="A880" s="22">
        <v>42759</v>
      </c>
      <c r="B880" s="50">
        <f t="shared" si="98"/>
        <v>2017</v>
      </c>
      <c r="H880" s="5">
        <v>2559</v>
      </c>
      <c r="J880" s="32">
        <v>136.02631903537258</v>
      </c>
      <c r="L880" s="6">
        <v>132</v>
      </c>
      <c r="O880" s="75">
        <v>2403</v>
      </c>
      <c r="Q880" s="3">
        <v>58.213178317811703</v>
      </c>
      <c r="U880" s="24">
        <v>67</v>
      </c>
      <c r="Y880" s="113">
        <v>257.60884010949991</v>
      </c>
      <c r="Z880" s="155">
        <v>256.98200000000003</v>
      </c>
      <c r="AC880" s="86">
        <v>68.029480000000007</v>
      </c>
      <c r="AD880" s="86">
        <v>77.5</v>
      </c>
      <c r="AE880" s="86">
        <f t="shared" si="99"/>
        <v>78.911000000000001</v>
      </c>
      <c r="AF880" s="159"/>
      <c r="AI880" s="130">
        <v>2348</v>
      </c>
      <c r="AJ880" s="73">
        <v>54.921571801039903</v>
      </c>
      <c r="AL880" s="74">
        <v>80</v>
      </c>
      <c r="AM880" s="74">
        <v>80</v>
      </c>
    </row>
    <row r="881" spans="1:39" ht="10.15" customHeight="1">
      <c r="A881" s="22">
        <v>42760</v>
      </c>
      <c r="B881" s="50">
        <f t="shared" si="98"/>
        <v>2017</v>
      </c>
      <c r="H881" s="5">
        <v>2559</v>
      </c>
      <c r="J881" s="32">
        <v>134.5598789759182</v>
      </c>
      <c r="L881" s="6">
        <v>132</v>
      </c>
      <c r="O881" s="75">
        <v>2403</v>
      </c>
      <c r="Q881" s="3">
        <v>57.301945344246398</v>
      </c>
      <c r="U881" s="24">
        <v>67</v>
      </c>
      <c r="Y881" s="113">
        <v>254.33820153450006</v>
      </c>
      <c r="Z881" s="155">
        <v>256.98200000000003</v>
      </c>
      <c r="AC881" s="86">
        <v>67.203040000000016</v>
      </c>
      <c r="AD881" s="86">
        <v>77.5</v>
      </c>
      <c r="AE881" s="86">
        <f t="shared" si="99"/>
        <v>78.911000000000001</v>
      </c>
      <c r="AF881" s="159"/>
      <c r="AI881" s="130">
        <v>2348</v>
      </c>
      <c r="AJ881" s="73">
        <v>54.172088922387204</v>
      </c>
      <c r="AL881" s="74">
        <v>80</v>
      </c>
      <c r="AM881" s="74">
        <v>80</v>
      </c>
    </row>
    <row r="882" spans="1:39" ht="10.15" customHeight="1">
      <c r="A882" s="22">
        <v>42761</v>
      </c>
      <c r="B882" s="50">
        <f t="shared" si="98"/>
        <v>2017</v>
      </c>
      <c r="H882" s="5">
        <v>2559</v>
      </c>
      <c r="J882" s="32">
        <v>131.92315217820209</v>
      </c>
      <c r="L882" s="6">
        <v>132</v>
      </c>
      <c r="O882" s="75">
        <v>2403</v>
      </c>
      <c r="Q882" s="3">
        <v>56.415713024993003</v>
      </c>
      <c r="U882" s="24">
        <v>67</v>
      </c>
      <c r="Y882" s="113">
        <v>249.00385338769999</v>
      </c>
      <c r="Z882" s="155">
        <v>256.98200000000003</v>
      </c>
      <c r="AC882" s="86">
        <v>65.867760000000033</v>
      </c>
      <c r="AD882" s="86">
        <v>77.5</v>
      </c>
      <c r="AE882" s="86">
        <f t="shared" si="99"/>
        <v>78.911000000000001</v>
      </c>
      <c r="AF882" s="159"/>
      <c r="AI882" s="130">
        <v>2348</v>
      </c>
      <c r="AJ882" s="73">
        <v>53.462178921662698</v>
      </c>
      <c r="AL882" s="74">
        <v>80</v>
      </c>
      <c r="AM882" s="74">
        <v>80</v>
      </c>
    </row>
    <row r="883" spans="1:39" ht="10.15" customHeight="1">
      <c r="A883" s="22">
        <v>42762</v>
      </c>
      <c r="B883" s="50">
        <f t="shared" si="98"/>
        <v>2017</v>
      </c>
      <c r="H883" s="5">
        <v>2559</v>
      </c>
      <c r="J883" s="32">
        <v>131.52204430475777</v>
      </c>
      <c r="L883" s="6">
        <v>132</v>
      </c>
      <c r="O883" s="75">
        <v>2403</v>
      </c>
      <c r="Q883" s="3">
        <v>59.312218040154299</v>
      </c>
      <c r="U883" s="24">
        <v>67</v>
      </c>
      <c r="Y883" s="113">
        <v>252.39871787600006</v>
      </c>
      <c r="Z883" s="155">
        <v>256.98200000000003</v>
      </c>
      <c r="AC883" s="86">
        <v>65.541129999999995</v>
      </c>
      <c r="AD883" s="86">
        <v>77.5</v>
      </c>
      <c r="AE883" s="86">
        <f t="shared" si="99"/>
        <v>78.911000000000001</v>
      </c>
      <c r="AF883" s="159"/>
      <c r="AI883" s="130">
        <v>2348</v>
      </c>
      <c r="AJ883" s="73">
        <v>55.092140406745401</v>
      </c>
      <c r="AL883" s="74">
        <v>80</v>
      </c>
      <c r="AM883" s="74">
        <v>80</v>
      </c>
    </row>
    <row r="884" spans="1:39" ht="10.15" customHeight="1">
      <c r="A884" s="22">
        <v>42763</v>
      </c>
      <c r="B884" s="50">
        <f t="shared" si="98"/>
        <v>2017</v>
      </c>
      <c r="H884" s="5">
        <v>2559</v>
      </c>
      <c r="J884" s="32">
        <v>133.5769934722596</v>
      </c>
      <c r="L884" s="6">
        <v>132</v>
      </c>
      <c r="O884" s="75">
        <v>2403</v>
      </c>
      <c r="Q884" s="3">
        <v>57.915353167417599</v>
      </c>
      <c r="U884" s="24">
        <v>67</v>
      </c>
      <c r="Y884" s="113">
        <v>252.34342057979998</v>
      </c>
      <c r="Z884" s="155">
        <v>256.98200000000003</v>
      </c>
      <c r="AC884" s="86">
        <v>64.294899999999998</v>
      </c>
      <c r="AD884" s="86">
        <v>77.5</v>
      </c>
      <c r="AE884" s="86">
        <f t="shared" si="99"/>
        <v>78.911000000000001</v>
      </c>
      <c r="AF884" s="159"/>
      <c r="AI884" s="130">
        <v>2348</v>
      </c>
      <c r="AJ884" s="73">
        <v>55.0111049066428</v>
      </c>
      <c r="AL884" s="74">
        <v>80</v>
      </c>
      <c r="AM884" s="74">
        <v>80</v>
      </c>
    </row>
    <row r="885" spans="1:39" ht="10.15" customHeight="1">
      <c r="A885" s="22">
        <v>42764</v>
      </c>
      <c r="B885" s="50">
        <f t="shared" si="98"/>
        <v>2017</v>
      </c>
      <c r="H885" s="5">
        <v>2559</v>
      </c>
      <c r="J885" s="32">
        <v>134.5404513806422</v>
      </c>
      <c r="L885" s="6">
        <v>132</v>
      </c>
      <c r="O885" s="75">
        <v>2403</v>
      </c>
      <c r="Q885" s="3">
        <v>57.214868279544604</v>
      </c>
      <c r="U885" s="24">
        <v>67</v>
      </c>
      <c r="Y885" s="113">
        <v>256.12757437919998</v>
      </c>
      <c r="Z885" s="155">
        <v>256.98200000000003</v>
      </c>
      <c r="AC885" s="86">
        <v>64.362899999999982</v>
      </c>
      <c r="AD885" s="86">
        <v>77.5</v>
      </c>
      <c r="AE885" s="86">
        <f t="shared" si="99"/>
        <v>78.911000000000001</v>
      </c>
      <c r="AF885" s="159"/>
      <c r="AI885" s="130">
        <v>2348</v>
      </c>
      <c r="AJ885" s="73">
        <v>54.4523872385682</v>
      </c>
      <c r="AL885" s="74">
        <v>80</v>
      </c>
      <c r="AM885" s="74">
        <v>80</v>
      </c>
    </row>
    <row r="886" spans="1:39" ht="10.15" customHeight="1">
      <c r="A886" s="22">
        <v>42765</v>
      </c>
      <c r="B886" s="50">
        <f t="shared" si="98"/>
        <v>2017</v>
      </c>
      <c r="H886" s="5">
        <v>2559</v>
      </c>
      <c r="J886" s="32">
        <v>134.8407302949802</v>
      </c>
      <c r="L886" s="6">
        <v>132</v>
      </c>
      <c r="O886" s="75">
        <v>2403</v>
      </c>
      <c r="Q886" s="3">
        <v>57.684134181815097</v>
      </c>
      <c r="U886" s="24">
        <v>67</v>
      </c>
      <c r="Y886" s="113">
        <v>258.91402304600007</v>
      </c>
      <c r="Z886" s="155">
        <v>256.98200000000003</v>
      </c>
      <c r="AC886" s="86">
        <v>64.474780000000024</v>
      </c>
      <c r="AD886" s="86">
        <v>77.5</v>
      </c>
      <c r="AE886" s="86">
        <f t="shared" si="99"/>
        <v>78.911000000000001</v>
      </c>
      <c r="AF886" s="159"/>
      <c r="AI886" s="130">
        <v>2348</v>
      </c>
      <c r="AJ886" s="73">
        <v>54.750205267972902</v>
      </c>
      <c r="AL886" s="74">
        <v>80</v>
      </c>
      <c r="AM886" s="74">
        <v>80</v>
      </c>
    </row>
    <row r="887" spans="1:39" ht="10.15" customHeight="1">
      <c r="A887" s="22">
        <v>42766</v>
      </c>
      <c r="B887" s="50">
        <f t="shared" si="98"/>
        <v>2017</v>
      </c>
      <c r="H887" s="5">
        <v>2559</v>
      </c>
      <c r="J887" s="32">
        <v>133.97299544235801</v>
      </c>
      <c r="L887" s="6">
        <v>132</v>
      </c>
      <c r="O887" s="75">
        <v>2403</v>
      </c>
      <c r="Q887" s="3">
        <v>57.484639345120499</v>
      </c>
      <c r="U887" s="24">
        <v>67</v>
      </c>
      <c r="Y887" s="113">
        <v>258.53168406799995</v>
      </c>
      <c r="Z887" s="155">
        <v>256.98200000000003</v>
      </c>
      <c r="AC887" s="86">
        <v>64.960179999999994</v>
      </c>
      <c r="AD887" s="86">
        <v>77.5</v>
      </c>
      <c r="AE887" s="86">
        <f t="shared" si="99"/>
        <v>78.911000000000001</v>
      </c>
      <c r="AF887" s="159"/>
      <c r="AI887" s="130">
        <v>2348</v>
      </c>
      <c r="AJ887" s="73">
        <v>54.378160006381798</v>
      </c>
      <c r="AL887" s="74">
        <v>80</v>
      </c>
      <c r="AM887" s="74">
        <v>80</v>
      </c>
    </row>
    <row r="888" spans="1:39" ht="10.15" customHeight="1">
      <c r="A888" s="22">
        <v>42767</v>
      </c>
      <c r="B888" s="50">
        <f t="shared" si="98"/>
        <v>2017</v>
      </c>
      <c r="C888" s="172" t="s">
        <v>258</v>
      </c>
      <c r="D888" s="158">
        <v>0</v>
      </c>
      <c r="E888" s="157">
        <v>150</v>
      </c>
      <c r="H888" s="5">
        <v>2559</v>
      </c>
      <c r="J888" s="32">
        <v>133.43454757689861</v>
      </c>
      <c r="L888" s="6">
        <v>132</v>
      </c>
      <c r="O888" s="75">
        <v>2403</v>
      </c>
      <c r="Q888" s="3">
        <v>57.834989386344596</v>
      </c>
      <c r="U888" s="24">
        <v>67</v>
      </c>
      <c r="Y888" s="113">
        <v>258.45004850700002</v>
      </c>
      <c r="Z888" s="155">
        <v>256.98200000000003</v>
      </c>
      <c r="AC888" s="86">
        <v>64.387320000000003</v>
      </c>
      <c r="AD888" s="86">
        <v>77.5</v>
      </c>
      <c r="AE888" s="86">
        <f t="shared" si="99"/>
        <v>78.911000000000001</v>
      </c>
      <c r="AF888" s="159"/>
      <c r="AI888" s="130">
        <v>2348</v>
      </c>
      <c r="AJ888" s="73">
        <v>54.680355019382198</v>
      </c>
      <c r="AL888" s="74">
        <v>80</v>
      </c>
      <c r="AM888" s="74">
        <v>80</v>
      </c>
    </row>
  </sheetData>
  <customSheetViews>
    <customSheetView guid="{DDD1C400-76C0-46F0-ABC3-88EB49D0BE7B}">
      <pane xSplit="1" ySplit="3" topLeftCell="H654" activePane="bottomRight" state="frozen"/>
      <selection pane="bottomRight" activeCell="V697" sqref="V697"/>
      <pageMargins left="0.25" right="0.25" top="1" bottom="1" header="0.5" footer="0.5"/>
      <printOptions gridLines="1"/>
      <pageSetup orientation="landscape" horizontalDpi="4294967292" verticalDpi="300" r:id="rId1"/>
      <headerFooter alignWithMargins="0">
        <oddHeader>&amp;CMajor Border Capacities
2000</oddHeader>
        <oddFooter xml:space="preserve">&amp;L&amp;D&amp;CPage &amp;p </oddFooter>
      </headerFooter>
    </customSheetView>
    <customSheetView guid="{D6D9019E-569C-427D-9A2B-FFB620FC5158}" scale="120">
      <pane xSplit="1" ySplit="3" topLeftCell="Y634" activePane="bottomRight" state="frozen"/>
      <selection pane="bottomRight" activeCell="AD643" sqref="AD643"/>
      <pageMargins left="0.25" right="0.25" top="1" bottom="1" header="0.5" footer="0.5"/>
      <printOptions gridLines="1"/>
      <pageSetup orientation="landscape" horizontalDpi="4294967292" verticalDpi="300" r:id="rId2"/>
      <headerFooter alignWithMargins="0">
        <oddHeader>&amp;CMajor Border Capacities
2000</oddHeader>
        <oddFooter xml:space="preserve">&amp;L&amp;D&amp;CPage &amp;p </oddFooter>
      </headerFooter>
    </customSheetView>
    <customSheetView guid="{DE4DC399-6816-4799-BA90-CCE9C8E4C44A}" scale="120">
      <pane xSplit="1" ySplit="3" topLeftCell="M613" activePane="bottomRight" state="frozen"/>
      <selection pane="bottomRight" activeCell="X709" sqref="X709"/>
      <pageMargins left="0.25" right="0.25" top="1" bottom="1" header="0.5" footer="0.5"/>
      <printOptions gridLines="1"/>
      <pageSetup orientation="landscape" horizontalDpi="4294967292" verticalDpi="300" r:id="rId3"/>
      <headerFooter alignWithMargins="0">
        <oddHeader>&amp;CMajor Border Capacities
2000</oddHeader>
        <oddFooter xml:space="preserve">&amp;L&amp;D&amp;CPage &amp;p </oddFooter>
      </headerFooter>
    </customSheetView>
    <customSheetView guid="{9D011381-964C-4CFB-89A0-F430D33DC77C}" scale="120">
      <pane xSplit="1" ySplit="3" topLeftCell="M684" activePane="bottomRight" state="frozen"/>
      <selection pane="bottomRight" activeCell="V721" sqref="V721"/>
      <pageMargins left="0.25" right="0.25" top="1" bottom="1" header="0.5" footer="0.5"/>
      <printOptions gridLines="1"/>
      <pageSetup orientation="landscape" horizontalDpi="4294967292" verticalDpi="300" r:id="rId4"/>
      <headerFooter alignWithMargins="0">
        <oddHeader>&amp;CMajor Border Capacities
2000</oddHeader>
        <oddFooter xml:space="preserve">&amp;L&amp;D&amp;CPage &amp;p </oddFooter>
      </headerFooter>
    </customSheetView>
    <customSheetView guid="{D1563F4E-E143-49F9-BC33-F9F7F570AF09}" scale="120">
      <pane xSplit="1" ySplit="3" topLeftCell="AB728" activePane="bottomRight" state="frozen"/>
      <selection pane="bottomRight" activeCell="AF739" sqref="AF739:AG739"/>
      <pageMargins left="0.25" right="0.25" top="1" bottom="1" header="0.5" footer="0.5"/>
      <printOptions gridLines="1"/>
      <pageSetup orientation="landscape" horizontalDpi="4294967292" verticalDpi="300" r:id="rId5"/>
      <headerFooter alignWithMargins="0">
        <oddHeader>&amp;CMajor Border Capacities
2000</oddHeader>
        <oddFooter xml:space="preserve">&amp;L&amp;D&amp;CPage &amp;p </oddFooter>
      </headerFooter>
    </customSheetView>
  </customSheetViews>
  <phoneticPr fontId="63" type="noConversion"/>
  <printOptions gridLines="1" gridLinesSet="0"/>
  <pageMargins left="0.25" right="0.25" top="1" bottom="1" header="0.5" footer="0.5"/>
  <pageSetup orientation="landscape" horizontalDpi="300" verticalDpi="300" r:id="rId6"/>
  <headerFooter alignWithMargins="0">
    <oddHeader>&amp;CMajor Border Capacities
2000</oddHeader>
    <oddFooter xml:space="preserve">&amp;L&amp;D&amp;CPage &amp;p </oddFooter>
  </headerFooter>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showRuler="0" zoomScaleNormal="100" zoomScalePageLayoutView="110" workbookViewId="0"/>
  </sheetViews>
  <sheetFormatPr defaultColWidth="10.33203125" defaultRowHeight="54.95" customHeight="1"/>
  <cols>
    <col min="1" max="2" width="10" style="209" customWidth="1"/>
    <col min="3" max="3" width="56.83203125" style="231" customWidth="1"/>
    <col min="4" max="5" width="13.6640625" style="211" bestFit="1" customWidth="1"/>
    <col min="6" max="6" width="85.83203125" style="231" customWidth="1"/>
    <col min="7" max="7" width="13.6640625" style="252" customWidth="1"/>
    <col min="8" max="8" width="13.6640625" style="219" customWidth="1"/>
    <col min="9" max="16384" width="10.33203125" style="204"/>
  </cols>
  <sheetData>
    <row r="1" spans="1:8" s="186" customFormat="1" ht="12">
      <c r="A1" s="181" t="s">
        <v>275</v>
      </c>
      <c r="B1" s="182"/>
      <c r="C1" s="183"/>
      <c r="D1" s="184"/>
      <c r="E1" s="184"/>
      <c r="F1" s="185"/>
      <c r="H1" s="187"/>
    </row>
    <row r="2" spans="1:8" s="186" customFormat="1" ht="12">
      <c r="A2" s="188" t="s">
        <v>276</v>
      </c>
      <c r="B2" s="189" t="s">
        <v>277</v>
      </c>
      <c r="C2" s="183"/>
      <c r="D2" s="184"/>
      <c r="E2" s="184"/>
      <c r="F2" s="185"/>
      <c r="H2" s="187"/>
    </row>
    <row r="3" spans="1:8" s="186" customFormat="1" ht="12">
      <c r="A3" s="190" t="s">
        <v>15</v>
      </c>
      <c r="B3" s="189" t="s">
        <v>278</v>
      </c>
      <c r="C3" s="183"/>
      <c r="D3" s="184"/>
      <c r="E3" s="184"/>
      <c r="F3" s="185"/>
      <c r="H3" s="187"/>
    </row>
    <row r="4" spans="1:8" s="186" customFormat="1" ht="12">
      <c r="A4" s="191"/>
      <c r="B4" s="192" t="s">
        <v>279</v>
      </c>
      <c r="C4" s="183"/>
      <c r="D4" s="184"/>
      <c r="E4" s="184"/>
      <c r="F4" s="185"/>
      <c r="H4" s="187"/>
    </row>
    <row r="5" spans="1:8" s="186" customFormat="1" ht="12">
      <c r="A5" s="192"/>
      <c r="B5" s="193" t="s">
        <v>280</v>
      </c>
      <c r="C5" s="189" t="s">
        <v>281</v>
      </c>
      <c r="D5" s="184"/>
      <c r="E5" s="184"/>
      <c r="F5" s="185"/>
      <c r="H5" s="187"/>
    </row>
    <row r="6" spans="1:8" s="186" customFormat="1" ht="12">
      <c r="A6" s="192"/>
      <c r="B6" s="194"/>
      <c r="C6" s="189" t="s">
        <v>282</v>
      </c>
      <c r="D6" s="184"/>
      <c r="E6" s="184"/>
      <c r="F6" s="185"/>
      <c r="H6" s="187"/>
    </row>
    <row r="7" spans="1:8" s="186" customFormat="1" ht="12">
      <c r="A7" s="188" t="s">
        <v>283</v>
      </c>
      <c r="B7" s="189" t="s">
        <v>284</v>
      </c>
      <c r="C7" s="183"/>
      <c r="D7" s="184"/>
      <c r="E7" s="184"/>
      <c r="F7" s="185"/>
      <c r="H7" s="187"/>
    </row>
    <row r="8" spans="1:8" s="198" customFormat="1" ht="11.25">
      <c r="A8" s="195"/>
      <c r="B8" s="195"/>
      <c r="C8" s="196"/>
      <c r="D8" s="197"/>
      <c r="E8" s="197"/>
      <c r="F8" s="196"/>
      <c r="H8" s="199"/>
    </row>
    <row r="9" spans="1:8" ht="25.5" customHeight="1">
      <c r="A9" s="200" t="s">
        <v>285</v>
      </c>
      <c r="B9" s="201" t="s">
        <v>286</v>
      </c>
      <c r="C9" s="201" t="s">
        <v>287</v>
      </c>
      <c r="D9" s="202" t="s">
        <v>288</v>
      </c>
      <c r="E9" s="202"/>
      <c r="F9" s="201" t="s">
        <v>289</v>
      </c>
      <c r="G9" s="201" t="s">
        <v>290</v>
      </c>
      <c r="H9" s="203" t="s">
        <v>291</v>
      </c>
    </row>
    <row r="10" spans="1:8" ht="12.75">
      <c r="A10" s="205" t="s">
        <v>292</v>
      </c>
      <c r="B10" s="205" t="s">
        <v>292</v>
      </c>
      <c r="C10" s="206"/>
      <c r="D10" s="207" t="s">
        <v>293</v>
      </c>
      <c r="E10" s="207" t="s">
        <v>294</v>
      </c>
      <c r="F10" s="206"/>
      <c r="G10" s="206"/>
      <c r="H10" s="208"/>
    </row>
    <row r="11" spans="1:8" ht="52.5" customHeight="1">
      <c r="A11" s="209">
        <v>1</v>
      </c>
      <c r="B11" s="209">
        <v>18</v>
      </c>
      <c r="C11" s="210" t="s">
        <v>295</v>
      </c>
      <c r="D11" s="211">
        <v>42605</v>
      </c>
      <c r="E11" s="211">
        <v>42611</v>
      </c>
      <c r="F11" s="212" t="s">
        <v>296</v>
      </c>
      <c r="G11" s="213" t="s">
        <v>297</v>
      </c>
      <c r="H11" s="209" t="s">
        <v>15</v>
      </c>
    </row>
    <row r="12" spans="1:8" ht="52.5" customHeight="1">
      <c r="A12" s="214">
        <v>2</v>
      </c>
      <c r="B12" s="209">
        <v>6</v>
      </c>
      <c r="C12" s="215" t="s">
        <v>298</v>
      </c>
      <c r="D12" s="216">
        <v>42605</v>
      </c>
      <c r="E12" s="216">
        <v>42611</v>
      </c>
      <c r="F12" s="217" t="s">
        <v>299</v>
      </c>
      <c r="G12" s="209" t="s">
        <v>300</v>
      </c>
      <c r="H12" s="209" t="s">
        <v>15</v>
      </c>
    </row>
    <row r="13" spans="1:8" ht="52.5" customHeight="1">
      <c r="A13" s="209">
        <v>3</v>
      </c>
      <c r="B13" s="209">
        <v>21</v>
      </c>
      <c r="C13" s="210" t="s">
        <v>301</v>
      </c>
      <c r="D13" s="211">
        <v>42619</v>
      </c>
      <c r="E13" s="211">
        <v>42622</v>
      </c>
      <c r="F13" s="218" t="s">
        <v>302</v>
      </c>
      <c r="G13" s="209" t="s">
        <v>297</v>
      </c>
      <c r="H13" s="219" t="s">
        <v>303</v>
      </c>
    </row>
    <row r="14" spans="1:8" ht="52.5" customHeight="1">
      <c r="A14" s="214">
        <v>4</v>
      </c>
      <c r="B14" s="220">
        <v>5</v>
      </c>
      <c r="C14" s="221" t="s">
        <v>304</v>
      </c>
      <c r="D14" s="222">
        <v>42620</v>
      </c>
      <c r="E14" s="222">
        <v>42621</v>
      </c>
      <c r="F14" s="223" t="s">
        <v>305</v>
      </c>
      <c r="G14" s="220" t="s">
        <v>306</v>
      </c>
      <c r="H14" s="224" t="s">
        <v>307</v>
      </c>
    </row>
    <row r="15" spans="1:8" s="228" customFormat="1" ht="52.5" customHeight="1">
      <c r="A15" s="209">
        <v>5</v>
      </c>
      <c r="B15" s="225">
        <v>7</v>
      </c>
      <c r="C15" s="210" t="s">
        <v>308</v>
      </c>
      <c r="D15" s="211">
        <v>42625</v>
      </c>
      <c r="E15" s="211">
        <v>42633</v>
      </c>
      <c r="F15" s="226" t="s">
        <v>309</v>
      </c>
      <c r="G15" s="225" t="s">
        <v>310</v>
      </c>
      <c r="H15" s="227" t="s">
        <v>311</v>
      </c>
    </row>
    <row r="16" spans="1:8" ht="52.5" customHeight="1">
      <c r="A16" s="214">
        <v>6</v>
      </c>
      <c r="B16" s="225">
        <v>3</v>
      </c>
      <c r="C16" s="210" t="s">
        <v>312</v>
      </c>
      <c r="D16" s="211">
        <v>42625</v>
      </c>
      <c r="E16" s="211">
        <v>42629</v>
      </c>
      <c r="F16" s="229" t="s">
        <v>313</v>
      </c>
      <c r="G16" s="230" t="s">
        <v>310</v>
      </c>
      <c r="H16" s="225" t="s">
        <v>314</v>
      </c>
    </row>
    <row r="17" spans="1:8" s="228" customFormat="1" ht="52.5" customHeight="1">
      <c r="A17" s="209">
        <v>7</v>
      </c>
      <c r="B17" s="225">
        <v>12</v>
      </c>
      <c r="C17" s="210" t="s">
        <v>315</v>
      </c>
      <c r="D17" s="211">
        <v>42626</v>
      </c>
      <c r="E17" s="211">
        <v>42631</v>
      </c>
      <c r="F17" s="231" t="s">
        <v>316</v>
      </c>
      <c r="G17" s="225" t="s">
        <v>317</v>
      </c>
      <c r="H17" s="225" t="s">
        <v>314</v>
      </c>
    </row>
    <row r="18" spans="1:8" ht="52.5" customHeight="1">
      <c r="A18" s="214">
        <v>8</v>
      </c>
      <c r="B18" s="225">
        <v>3</v>
      </c>
      <c r="C18" s="215" t="s">
        <v>318</v>
      </c>
      <c r="D18" s="211">
        <v>42626</v>
      </c>
      <c r="E18" s="211">
        <v>42629</v>
      </c>
      <c r="F18" s="232" t="s">
        <v>319</v>
      </c>
      <c r="G18" s="230" t="s">
        <v>310</v>
      </c>
      <c r="H18" s="225" t="s">
        <v>314</v>
      </c>
    </row>
    <row r="19" spans="1:8" ht="52.5" customHeight="1">
      <c r="A19" s="209">
        <v>9</v>
      </c>
      <c r="B19" s="209">
        <v>9</v>
      </c>
      <c r="C19" s="223" t="s">
        <v>320</v>
      </c>
      <c r="D19" s="233">
        <v>42633</v>
      </c>
      <c r="E19" s="233">
        <v>42638</v>
      </c>
      <c r="F19" s="226" t="s">
        <v>321</v>
      </c>
      <c r="G19" s="213" t="s">
        <v>306</v>
      </c>
      <c r="H19" s="220" t="s">
        <v>322</v>
      </c>
    </row>
    <row r="20" spans="1:8" ht="52.5" customHeight="1">
      <c r="A20" s="214">
        <v>10</v>
      </c>
      <c r="B20" s="209">
        <v>19</v>
      </c>
      <c r="C20" s="210" t="s">
        <v>323</v>
      </c>
      <c r="D20" s="211">
        <v>42635</v>
      </c>
      <c r="E20" s="211">
        <v>42641</v>
      </c>
      <c r="F20" s="231" t="s">
        <v>324</v>
      </c>
      <c r="G20" s="209" t="s">
        <v>297</v>
      </c>
      <c r="H20" s="219" t="s">
        <v>325</v>
      </c>
    </row>
    <row r="21" spans="1:8" ht="52.5" customHeight="1">
      <c r="A21" s="209">
        <v>11</v>
      </c>
      <c r="B21" s="209">
        <v>10</v>
      </c>
      <c r="C21" s="231" t="s">
        <v>326</v>
      </c>
      <c r="D21" s="211">
        <v>42635</v>
      </c>
      <c r="E21" s="211">
        <v>42641</v>
      </c>
      <c r="F21" s="231" t="s">
        <v>327</v>
      </c>
      <c r="G21" s="213" t="s">
        <v>317</v>
      </c>
      <c r="H21" s="219" t="s">
        <v>328</v>
      </c>
    </row>
    <row r="22" spans="1:8" ht="52.5" customHeight="1">
      <c r="A22" s="214">
        <v>12</v>
      </c>
      <c r="B22" s="220">
        <v>7</v>
      </c>
      <c r="C22" s="234" t="s">
        <v>329</v>
      </c>
      <c r="D22" s="222">
        <v>42640</v>
      </c>
      <c r="E22" s="222">
        <v>42642</v>
      </c>
      <c r="F22" s="223" t="s">
        <v>330</v>
      </c>
      <c r="G22" s="220" t="s">
        <v>306</v>
      </c>
      <c r="H22" s="220" t="s">
        <v>307</v>
      </c>
    </row>
    <row r="23" spans="1:8" ht="52.5" customHeight="1">
      <c r="A23" s="209">
        <v>13</v>
      </c>
      <c r="B23" s="220">
        <v>21</v>
      </c>
      <c r="C23" s="235" t="s">
        <v>331</v>
      </c>
      <c r="D23" s="236">
        <v>42642</v>
      </c>
      <c r="E23" s="236">
        <v>42647</v>
      </c>
      <c r="F23" s="237" t="s">
        <v>332</v>
      </c>
      <c r="G23" s="220" t="s">
        <v>306</v>
      </c>
      <c r="H23" s="220" t="s">
        <v>283</v>
      </c>
    </row>
    <row r="24" spans="1:8" ht="52.5" customHeight="1">
      <c r="A24" s="214">
        <v>14</v>
      </c>
      <c r="B24" s="225">
        <v>15</v>
      </c>
      <c r="C24" s="238" t="s">
        <v>333</v>
      </c>
      <c r="D24" s="239">
        <v>42644</v>
      </c>
      <c r="E24" s="239">
        <v>42658</v>
      </c>
      <c r="F24" s="238" t="s">
        <v>334</v>
      </c>
      <c r="G24" s="225" t="s">
        <v>317</v>
      </c>
      <c r="H24" s="225" t="s">
        <v>335</v>
      </c>
    </row>
    <row r="25" spans="1:8" s="228" customFormat="1" ht="52.5" customHeight="1">
      <c r="A25" s="209">
        <v>15</v>
      </c>
      <c r="B25" s="220">
        <v>7</v>
      </c>
      <c r="C25" s="234" t="s">
        <v>336</v>
      </c>
      <c r="D25" s="222">
        <v>42647</v>
      </c>
      <c r="E25" s="222">
        <v>42650</v>
      </c>
      <c r="F25" s="223" t="s">
        <v>337</v>
      </c>
      <c r="G25" s="220" t="s">
        <v>306</v>
      </c>
      <c r="H25" s="220" t="s">
        <v>307</v>
      </c>
    </row>
    <row r="26" spans="1:8" ht="52.5" customHeight="1">
      <c r="A26" s="214">
        <v>16</v>
      </c>
      <c r="B26" s="240">
        <v>3</v>
      </c>
      <c r="C26" s="231" t="s">
        <v>338</v>
      </c>
      <c r="D26" s="211">
        <v>42654</v>
      </c>
      <c r="E26" s="211">
        <v>42657</v>
      </c>
      <c r="F26" s="241" t="s">
        <v>339</v>
      </c>
      <c r="G26" s="213" t="s">
        <v>310</v>
      </c>
      <c r="H26" s="225" t="s">
        <v>314</v>
      </c>
    </row>
    <row r="27" spans="1:8" ht="52.5" customHeight="1">
      <c r="A27" s="209">
        <v>17</v>
      </c>
      <c r="B27" s="225">
        <v>2</v>
      </c>
      <c r="C27" s="215" t="s">
        <v>340</v>
      </c>
      <c r="D27" s="216">
        <v>42655</v>
      </c>
      <c r="E27" s="216">
        <v>42660</v>
      </c>
      <c r="F27" s="238" t="s">
        <v>341</v>
      </c>
      <c r="G27" s="225" t="s">
        <v>317</v>
      </c>
      <c r="H27" s="242" t="s">
        <v>311</v>
      </c>
    </row>
    <row r="28" spans="1:8" ht="52.5" customHeight="1">
      <c r="A28" s="214">
        <v>18</v>
      </c>
      <c r="B28" s="225">
        <v>18</v>
      </c>
      <c r="C28" s="215" t="s">
        <v>342</v>
      </c>
      <c r="D28" s="216">
        <v>42661</v>
      </c>
      <c r="E28" s="216">
        <v>42671</v>
      </c>
      <c r="F28" s="232" t="s">
        <v>343</v>
      </c>
      <c r="G28" s="225" t="s">
        <v>297</v>
      </c>
      <c r="H28" s="225" t="s">
        <v>344</v>
      </c>
    </row>
    <row r="29" spans="1:8" ht="52.5" customHeight="1">
      <c r="A29" s="209">
        <v>19</v>
      </c>
      <c r="B29" s="220">
        <v>8</v>
      </c>
      <c r="C29" s="243" t="s">
        <v>345</v>
      </c>
      <c r="D29" s="222">
        <v>42667</v>
      </c>
      <c r="E29" s="222">
        <v>42670</v>
      </c>
      <c r="F29" s="223" t="s">
        <v>346</v>
      </c>
      <c r="G29" s="220" t="s">
        <v>306</v>
      </c>
      <c r="H29" s="220" t="s">
        <v>307</v>
      </c>
    </row>
    <row r="30" spans="1:8" ht="54.95" customHeight="1">
      <c r="A30" s="214">
        <v>20</v>
      </c>
      <c r="B30" s="244">
        <v>21</v>
      </c>
      <c r="C30" s="232" t="s">
        <v>347</v>
      </c>
      <c r="D30" s="216">
        <v>42674</v>
      </c>
      <c r="E30" s="216">
        <v>42680</v>
      </c>
      <c r="F30" s="245" t="s">
        <v>348</v>
      </c>
      <c r="G30" s="230" t="s">
        <v>297</v>
      </c>
      <c r="H30" s="230" t="s">
        <v>283</v>
      </c>
    </row>
    <row r="31" spans="1:8" ht="52.5" customHeight="1">
      <c r="A31" s="214">
        <v>21</v>
      </c>
      <c r="B31" s="246" t="s">
        <v>349</v>
      </c>
      <c r="C31" s="247" t="s">
        <v>350</v>
      </c>
      <c r="D31" s="248">
        <v>42688</v>
      </c>
      <c r="E31" s="248">
        <v>42692</v>
      </c>
      <c r="F31" s="247" t="s">
        <v>351</v>
      </c>
      <c r="G31" s="246" t="s">
        <v>352</v>
      </c>
      <c r="H31" s="246" t="s">
        <v>314</v>
      </c>
    </row>
    <row r="32" spans="1:8" ht="52.5" customHeight="1">
      <c r="A32" s="249">
        <v>22</v>
      </c>
      <c r="B32" s="209">
        <v>20</v>
      </c>
      <c r="C32" s="231" t="s">
        <v>353</v>
      </c>
      <c r="D32" s="211">
        <v>42705</v>
      </c>
      <c r="E32" s="211">
        <v>42719</v>
      </c>
      <c r="F32" s="226" t="s">
        <v>354</v>
      </c>
      <c r="G32" s="213" t="s">
        <v>317</v>
      </c>
      <c r="H32" s="250" t="s">
        <v>311</v>
      </c>
    </row>
    <row r="33" spans="1:8" ht="52.5" customHeight="1">
      <c r="A33" s="249">
        <v>23</v>
      </c>
      <c r="B33" s="209">
        <v>20</v>
      </c>
      <c r="C33" s="231" t="s">
        <v>355</v>
      </c>
      <c r="D33" s="211">
        <v>42705</v>
      </c>
      <c r="E33" s="211">
        <v>42719</v>
      </c>
      <c r="F33" s="226" t="s">
        <v>356</v>
      </c>
      <c r="G33" s="213" t="s">
        <v>317</v>
      </c>
      <c r="H33" s="250" t="s">
        <v>311</v>
      </c>
    </row>
    <row r="34" spans="1:8" ht="52.5" customHeight="1">
      <c r="A34" s="214">
        <v>24</v>
      </c>
      <c r="B34" s="209">
        <v>20</v>
      </c>
      <c r="C34" s="232" t="s">
        <v>357</v>
      </c>
      <c r="D34" s="251" t="s">
        <v>358</v>
      </c>
      <c r="E34" s="251" t="s">
        <v>358</v>
      </c>
      <c r="F34" s="226" t="s">
        <v>359</v>
      </c>
      <c r="G34" s="213" t="s">
        <v>317</v>
      </c>
      <c r="H34" s="250" t="s">
        <v>311</v>
      </c>
    </row>
    <row r="35" spans="1:8" ht="52.5" customHeight="1">
      <c r="A35" s="214">
        <v>25</v>
      </c>
      <c r="B35" s="225">
        <v>24</v>
      </c>
      <c r="C35" s="215" t="s">
        <v>360</v>
      </c>
      <c r="D35" s="251" t="s">
        <v>358</v>
      </c>
      <c r="E35" s="251" t="s">
        <v>358</v>
      </c>
      <c r="F35" s="238" t="s">
        <v>361</v>
      </c>
      <c r="G35" s="225" t="s">
        <v>317</v>
      </c>
      <c r="H35" s="242" t="s">
        <v>311</v>
      </c>
    </row>
  </sheetData>
  <autoFilter ref="A10:H35">
    <sortState ref="A11:H33">
      <sortCondition ref="D10:D33"/>
    </sortState>
  </autoFilter>
  <printOptions horizontalCentered="1"/>
  <pageMargins left="0.7" right="0.7" top="1" bottom="1" header="0.3" footer="0.3"/>
  <pageSetup scale="62" fitToHeight="0" orientation="landscape" r:id="rId1"/>
  <headerFooter scaleWithDoc="0" alignWithMargins="0">
    <oddHeader>&amp;C&amp;"Helvetica,Bold"&amp;12July 2016&amp;R&amp;"Helvetica,Bold"&amp;D</oddHeader>
    <oddFooter>&amp;L&amp;G&amp;C&amp;8Page &amp;P&amp;R&amp;8Inquiries? 
Contact info in outages above</oddFooter>
  </headerFooter>
  <colBreaks count="1" manualBreakCount="1">
    <brk id="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5</vt:i4>
      </vt:variant>
      <vt:variant>
        <vt:lpstr>Named Ranges</vt:lpstr>
      </vt:variant>
      <vt:variant>
        <vt:i4>2</vt:i4>
      </vt:variant>
    </vt:vector>
  </HeadingPairs>
  <TitlesOfParts>
    <vt:vector size="13" baseType="lpstr">
      <vt:lpstr>Title Page</vt:lpstr>
      <vt:lpstr>Update </vt:lpstr>
      <vt:lpstr>NGTL MAP</vt:lpstr>
      <vt:lpstr>Areas MAP</vt:lpstr>
      <vt:lpstr>Long Term BORDER</vt:lpstr>
      <vt:lpstr>Outage Data</vt:lpstr>
      <vt:lpstr>EGAT</vt:lpstr>
      <vt:lpstr>ABC</vt:lpstr>
      <vt:lpstr>Kingsgate</vt:lpstr>
      <vt:lpstr>USJR</vt:lpstr>
      <vt:lpstr>OSDA</vt:lpstr>
      <vt:lpstr>'Outage Data'!Print_Area</vt:lpstr>
      <vt:lpstr>'Outage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NGTL</dc:creator>
  <cp:lastModifiedBy>CHAU Johnston</cp:lastModifiedBy>
  <cp:lastPrinted>2016-07-15T14:57:19Z</cp:lastPrinted>
  <dcterms:created xsi:type="dcterms:W3CDTF">1998-04-16T19:44:42Z</dcterms:created>
  <dcterms:modified xsi:type="dcterms:W3CDTF">2016-07-15T14:58:21Z</dcterms:modified>
</cp:coreProperties>
</file>